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0566E316-7001-4D82-8BE3-9767C42552D8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211" i="1" l="1"/>
  <c r="AL392" i="1"/>
  <c r="AL201" i="1"/>
  <c r="AL91" i="1"/>
  <c r="AL272" i="1"/>
  <c r="AL164" i="1"/>
  <c r="AL83" i="1"/>
  <c r="AL441" i="1"/>
  <c r="AL294" i="1"/>
  <c r="AL132" i="1"/>
  <c r="AL78" i="1"/>
  <c r="AL194" i="1"/>
  <c r="AL360" i="1"/>
  <c r="AL328" i="1"/>
  <c r="AL165" i="1"/>
  <c r="AL185" i="1"/>
  <c r="AL357" i="1"/>
  <c r="AL129" i="1"/>
  <c r="AL163" i="1"/>
  <c r="AL373" i="1"/>
  <c r="AL204" i="1"/>
  <c r="AL271" i="1"/>
  <c r="AL458" i="1"/>
  <c r="AL233" i="1"/>
  <c r="AL370" i="1"/>
  <c r="AL172" i="1"/>
  <c r="AL64" i="1"/>
  <c r="AL16" i="1"/>
  <c r="AL241" i="1"/>
  <c r="AL140" i="1"/>
  <c r="AL283" i="1"/>
  <c r="AL249" i="1"/>
  <c r="AL92" i="1"/>
  <c r="AL371" i="1"/>
  <c r="AL346" i="1"/>
  <c r="AL429" i="1"/>
  <c r="AL337" i="1"/>
  <c r="AL179" i="1"/>
  <c r="AL97" i="1"/>
  <c r="AL114" i="1"/>
  <c r="AL61" i="1"/>
  <c r="AL411" i="1"/>
  <c r="AL251" i="1"/>
  <c r="AL248" i="1"/>
  <c r="AL212" i="1"/>
  <c r="AL386" i="1"/>
  <c r="AL281" i="1"/>
  <c r="AL113" i="1"/>
  <c r="AL7" i="1"/>
  <c r="AL192" i="1"/>
  <c r="AL253" i="1"/>
  <c r="AL358" i="1"/>
  <c r="AL146" i="1"/>
  <c r="AL63" i="1"/>
  <c r="AL455" i="1"/>
  <c r="AL309" i="1"/>
  <c r="AL101" i="1"/>
  <c r="AL52" i="1"/>
  <c r="AL119" i="1"/>
  <c r="AL159" i="1"/>
  <c r="AL229" i="1"/>
  <c r="AL193" i="1"/>
  <c r="AL169" i="1"/>
  <c r="AL439" i="1"/>
  <c r="AL278" i="1"/>
  <c r="AL430" i="1"/>
  <c r="AL234" i="1"/>
  <c r="AL80" i="1"/>
  <c r="AL335" i="1"/>
  <c r="AL69" i="1"/>
  <c r="AL144" i="1"/>
  <c r="AL58" i="1"/>
  <c r="AL57" i="1"/>
  <c r="AL434" i="1"/>
  <c r="AL31" i="1"/>
  <c r="AL182" i="1"/>
  <c r="AL135" i="1"/>
  <c r="AL368" i="1"/>
  <c r="AL305" i="1"/>
  <c r="AL74" i="1"/>
  <c r="AL418" i="1"/>
  <c r="AL326" i="1"/>
  <c r="AL348" i="1"/>
  <c r="AL362" i="1"/>
  <c r="AL93" i="1"/>
  <c r="AL123" i="1"/>
  <c r="AL387" i="1"/>
  <c r="AL363" i="1"/>
  <c r="AL255" i="1"/>
  <c r="AL316" i="1"/>
  <c r="AL280" i="1"/>
  <c r="AL54" i="1"/>
  <c r="AL301" i="1"/>
  <c r="AL400" i="1"/>
  <c r="AL191" i="1"/>
  <c r="AL41" i="1"/>
  <c r="AL369" i="1"/>
  <c r="AL202" i="1"/>
  <c r="AL133" i="1"/>
  <c r="AL264" i="1"/>
  <c r="AL73" i="1"/>
  <c r="AL407" i="1"/>
  <c r="AL99" i="1"/>
  <c r="AL60" i="1"/>
  <c r="AL277" i="1"/>
  <c r="AL76" i="1"/>
  <c r="AL266" i="1"/>
  <c r="AL265" i="1"/>
  <c r="AL342" i="1"/>
  <c r="AL120" i="1"/>
  <c r="AL405" i="1"/>
  <c r="AL375" i="1"/>
  <c r="AL161" i="1"/>
  <c r="AL189" i="1"/>
  <c r="AL415" i="1"/>
  <c r="AL196" i="1"/>
  <c r="AL243" i="1"/>
  <c r="AL94" i="1"/>
  <c r="AL314" i="1"/>
  <c r="AL153" i="1"/>
  <c r="AL327" i="1"/>
  <c r="AL15" i="1"/>
  <c r="AL20" i="1"/>
  <c r="AL199" i="1"/>
  <c r="AL207" i="1"/>
  <c r="AL442" i="1"/>
  <c r="AL108" i="1"/>
  <c r="AL258" i="1"/>
  <c r="AL56" i="1"/>
  <c r="AL13" i="1"/>
  <c r="AL225" i="1"/>
  <c r="AL104" i="1"/>
  <c r="AL436" i="1"/>
  <c r="AL320" i="1"/>
  <c r="AL383" i="1"/>
  <c r="AL6" i="1"/>
  <c r="AL262" i="1"/>
  <c r="AL4" i="1"/>
  <c r="AL330" i="1"/>
  <c r="AL46" i="1"/>
  <c r="AL50" i="1"/>
  <c r="AL154" i="1"/>
  <c r="AL21" i="1"/>
  <c r="AL332" i="1"/>
  <c r="AL260" i="1"/>
  <c r="AL188" i="1"/>
  <c r="AL10" i="1"/>
  <c r="AL257" i="1"/>
  <c r="AL462" i="1"/>
  <c r="AL250" i="1"/>
  <c r="AL48" i="1"/>
  <c r="AL187" i="1"/>
  <c r="AL366" i="1"/>
  <c r="AL351" i="1"/>
  <c r="AL131" i="1"/>
  <c r="AL395" i="1"/>
  <c r="AL184" i="1"/>
  <c r="AL19" i="1"/>
  <c r="AL452" i="1"/>
  <c r="AL128" i="1"/>
  <c r="AL103" i="1"/>
  <c r="AL82" i="1"/>
  <c r="AL422" i="1"/>
  <c r="AL166" i="1"/>
  <c r="AL268" i="1"/>
  <c r="AL465" i="1"/>
  <c r="AL206" i="1"/>
  <c r="AL22" i="1"/>
  <c r="AL393" i="1"/>
  <c r="AL321" i="1"/>
  <c r="AL160" i="1"/>
  <c r="AL296" i="1"/>
  <c r="AL150" i="1"/>
  <c r="AL209" i="1"/>
  <c r="AL420" i="1"/>
  <c r="AL247" i="1"/>
  <c r="AL324" i="1"/>
  <c r="AL45" i="1"/>
  <c r="AL449" i="1"/>
  <c r="AL293" i="1"/>
  <c r="AL440" i="1"/>
  <c r="AL240" i="1"/>
  <c r="AL401" i="1"/>
  <c r="AL109" i="1"/>
  <c r="AL53" i="1"/>
  <c r="AL138" i="1"/>
  <c r="AL117" i="1"/>
  <c r="AL44" i="1"/>
  <c r="AL380" i="1"/>
  <c r="AL267" i="1"/>
  <c r="AL221" i="1"/>
  <c r="AL68" i="1"/>
  <c r="AL349" i="1"/>
  <c r="AL365" i="1"/>
  <c r="AL435" i="1"/>
  <c r="AL183" i="1"/>
  <c r="AL116" i="1"/>
  <c r="AL343" i="1"/>
  <c r="AL3" i="1"/>
  <c r="AL217" i="1"/>
  <c r="AL323" i="1"/>
  <c r="AL354" i="1"/>
  <c r="AL286" i="1"/>
  <c r="AL168" i="1"/>
  <c r="AL11" i="1"/>
  <c r="AL345" i="1"/>
  <c r="AL359" i="1"/>
  <c r="AL437" i="1"/>
  <c r="AL244" i="1"/>
  <c r="AL17" i="1"/>
  <c r="AL23" i="1"/>
  <c r="AL181" i="1"/>
  <c r="AL151" i="1"/>
  <c r="AL274" i="1"/>
  <c r="AL227" i="1"/>
  <c r="AL236" i="1"/>
  <c r="AL190" i="1"/>
  <c r="AL89" i="1"/>
  <c r="AL256" i="1"/>
  <c r="AL224" i="1"/>
  <c r="AL311" i="1"/>
  <c r="AL40" i="1"/>
  <c r="AL235" i="1"/>
  <c r="AL141" i="1"/>
  <c r="AL28" i="1"/>
  <c r="AL381" i="1"/>
  <c r="AL353" i="1"/>
  <c r="AL313" i="1"/>
  <c r="AL171" i="1"/>
  <c r="AL178" i="1"/>
  <c r="AL344" i="1"/>
  <c r="AL466" i="1"/>
  <c r="AL85" i="1"/>
  <c r="AL417" i="1"/>
  <c r="AL62" i="1"/>
  <c r="AL263" i="1"/>
  <c r="AL86" i="1"/>
  <c r="AL71" i="1"/>
  <c r="AL125" i="1"/>
  <c r="AL298" i="1"/>
  <c r="AL447" i="1"/>
  <c r="AL444" i="1"/>
  <c r="AL425" i="1"/>
  <c r="AL382" i="1"/>
  <c r="AL461" i="1"/>
  <c r="AL290" i="1"/>
  <c r="AL364" i="1"/>
  <c r="AL175" i="1"/>
  <c r="AL279" i="1"/>
  <c r="AL203" i="1"/>
  <c r="AL445" i="1"/>
  <c r="AL75" i="1"/>
  <c r="AL216" i="1"/>
  <c r="AL413" i="1"/>
  <c r="AL205" i="1"/>
  <c r="AL273" i="1"/>
  <c r="AL107" i="1"/>
  <c r="AL329" i="1"/>
  <c r="AL451" i="1"/>
  <c r="AL200" i="1"/>
  <c r="AL173" i="1"/>
  <c r="AL339" i="1"/>
  <c r="AL88" i="1"/>
  <c r="AL287" i="1"/>
  <c r="AL307" i="1"/>
  <c r="AL459" i="1"/>
  <c r="AL426" i="1"/>
  <c r="AL9" i="1"/>
  <c r="AL456" i="1"/>
  <c r="AL318" i="1"/>
  <c r="AL259" i="1"/>
  <c r="AL453" i="1"/>
  <c r="AL33" i="1"/>
  <c r="AL261" i="1"/>
  <c r="AL158" i="1"/>
  <c r="AL409" i="1"/>
  <c r="AL35" i="1"/>
  <c r="AL372" i="1"/>
  <c r="AL408" i="1"/>
  <c r="AL142" i="1"/>
  <c r="AL122" i="1"/>
  <c r="AL460" i="1"/>
  <c r="AL396" i="1"/>
  <c r="AL252" i="1"/>
  <c r="AL111" i="1"/>
  <c r="AL66" i="1"/>
  <c r="AL84" i="1"/>
  <c r="AL355" i="1"/>
  <c r="AL126" i="1"/>
  <c r="AL333" i="1"/>
  <c r="AL24" i="1"/>
  <c r="AL427" i="1"/>
  <c r="AL390" i="1"/>
  <c r="AL284" i="1"/>
  <c r="AL59" i="1"/>
  <c r="AL464" i="1"/>
  <c r="AL350" i="1"/>
  <c r="AL208" i="1"/>
  <c r="AL55" i="1"/>
  <c r="AL79" i="1"/>
  <c r="AL112" i="1"/>
  <c r="AL414" i="1"/>
  <c r="AL341" i="1"/>
  <c r="AL130" i="1"/>
  <c r="AL377" i="1"/>
  <c r="AL403" i="1"/>
  <c r="AL374" i="1"/>
  <c r="AL36" i="1"/>
  <c r="AL428" i="1"/>
  <c r="AL197" i="1"/>
  <c r="AL106" i="1"/>
  <c r="AL51" i="1"/>
  <c r="AL231" i="1"/>
  <c r="AL308" i="1"/>
  <c r="AL319" i="1"/>
  <c r="AL291" i="1"/>
  <c r="AL399" i="1"/>
  <c r="AL378" i="1"/>
  <c r="AL385" i="1"/>
  <c r="AL156" i="1"/>
  <c r="AL269" i="1"/>
  <c r="AL306" i="1"/>
  <c r="AL270" i="1"/>
  <c r="AL198" i="1"/>
  <c r="AL148" i="1"/>
  <c r="AL312" i="1"/>
  <c r="AL397" i="1"/>
  <c r="AL95" i="1"/>
  <c r="AL226" i="1"/>
  <c r="AL177" i="1"/>
  <c r="AL406" i="1"/>
  <c r="AL81" i="1"/>
  <c r="AL367" i="1"/>
  <c r="AL304" i="1"/>
  <c r="AL118" i="1"/>
  <c r="AL325" i="1"/>
  <c r="AL8" i="1"/>
  <c r="AL230" i="1"/>
  <c r="AL100" i="1"/>
  <c r="AL34" i="1"/>
  <c r="AL70" i="1"/>
  <c r="AL292" i="1"/>
  <c r="AL384" i="1"/>
  <c r="AL232" i="1"/>
  <c r="AL25" i="1"/>
  <c r="AL176" i="1"/>
  <c r="AL147" i="1"/>
  <c r="AL454" i="1"/>
  <c r="AL300" i="1"/>
  <c r="AL438" i="1"/>
  <c r="AL137" i="1"/>
  <c r="AL18" i="1"/>
  <c r="AL421" i="1"/>
  <c r="AL289" i="1"/>
  <c r="AL121" i="1"/>
  <c r="AL394" i="1"/>
  <c r="AL228" i="1"/>
  <c r="AL162" i="1"/>
  <c r="AL295" i="1"/>
  <c r="AL124" i="1"/>
  <c r="AL431" i="1"/>
  <c r="AL32" i="1"/>
  <c r="AL317" i="1"/>
  <c r="AL322" i="1"/>
  <c r="AL398" i="1"/>
  <c r="AL39" i="1"/>
  <c r="AL12" i="1"/>
  <c r="AL157" i="1"/>
  <c r="AL245" i="1"/>
  <c r="AL389" i="1"/>
  <c r="AL65" i="1"/>
  <c r="AL214" i="1"/>
  <c r="AL134" i="1"/>
  <c r="AL356" i="1"/>
  <c r="AL145" i="1"/>
  <c r="AL446" i="1"/>
  <c r="AL379" i="1"/>
  <c r="AL443" i="1"/>
  <c r="AL90" i="1"/>
  <c r="AL215" i="1"/>
  <c r="AL98" i="1"/>
  <c r="AL275" i="1"/>
  <c r="AL410" i="1"/>
  <c r="AL213" i="1"/>
  <c r="AL167" i="1"/>
  <c r="AL143" i="1"/>
  <c r="AL222" i="1"/>
  <c r="AL450" i="1"/>
  <c r="AL338" i="1"/>
  <c r="AL388" i="1"/>
  <c r="AL180" i="1"/>
  <c r="AL237" i="1"/>
  <c r="AL43" i="1"/>
  <c r="AL77" i="1"/>
  <c r="AL463" i="1"/>
  <c r="AL105" i="1"/>
  <c r="AL336" i="1"/>
  <c r="AL47" i="1"/>
  <c r="AL139" i="1"/>
  <c r="AL416" i="1"/>
  <c r="AL102" i="1"/>
  <c r="AL310" i="1"/>
  <c r="AL303" i="1"/>
  <c r="AL5" i="1"/>
  <c r="AL297" i="1"/>
  <c r="AL315" i="1"/>
  <c r="AL276" i="1"/>
  <c r="AL448" i="1"/>
  <c r="AL239" i="1"/>
  <c r="AL27" i="1"/>
  <c r="AL468" i="1"/>
  <c r="AL218" i="1"/>
  <c r="AL467" i="1"/>
  <c r="AL115" i="1"/>
  <c r="AL285" i="1"/>
  <c r="AL334" i="1"/>
  <c r="AL49" i="1"/>
  <c r="AL404" i="1"/>
  <c r="AL254" i="1"/>
  <c r="AL412" i="1"/>
  <c r="AL26" i="1"/>
  <c r="AL149" i="1"/>
  <c r="AL155" i="1"/>
  <c r="AL376" i="1"/>
  <c r="AL302" i="1"/>
  <c r="AL347" i="1"/>
  <c r="AL220" i="1"/>
  <c r="AL87" i="1"/>
  <c r="AL432" i="1"/>
  <c r="AL42" i="1"/>
  <c r="AL186" i="1"/>
  <c r="AL14" i="1"/>
  <c r="AL282" i="1"/>
  <c r="AL361" i="1"/>
  <c r="AL457" i="1"/>
  <c r="AL38" i="1"/>
  <c r="AL288" i="1"/>
  <c r="AL242" i="1"/>
  <c r="AL67" i="1"/>
  <c r="AL331" i="1"/>
  <c r="AL419" i="1"/>
  <c r="AL195" i="1"/>
  <c r="AL423" i="1"/>
  <c r="AL127" i="1"/>
  <c r="AL37" i="1"/>
  <c r="AL210" i="1"/>
  <c r="AL340" i="1"/>
  <c r="AL402" i="1"/>
  <c r="AL136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V908" i="10"/>
  <c r="I923" i="10"/>
  <c r="I933" i="10"/>
  <c r="J950" i="10"/>
  <c r="I963" i="10"/>
  <c r="I967" i="10"/>
  <c r="J967" i="10"/>
  <c r="I997" i="10"/>
  <c r="C1" i="10"/>
  <c r="D1" i="10"/>
  <c r="A1" i="10"/>
  <c r="V973" i="10" l="1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539" i="10" l="1"/>
  <c r="B624" i="10"/>
  <c r="B629" i="10"/>
  <c r="B32" i="10"/>
  <c r="B625" i="10" l="1"/>
  <c r="B627" i="10"/>
  <c r="B626" i="10"/>
  <c r="B628" i="10"/>
  <c r="B630" i="10"/>
  <c r="M630" i="10" s="1"/>
  <c r="P630" i="10" s="1"/>
  <c r="B192" i="10"/>
  <c r="M628" i="10"/>
  <c r="P628" i="10" s="1"/>
  <c r="R628" i="10"/>
  <c r="U628" i="10" s="1"/>
  <c r="H628" i="10"/>
  <c r="K628" i="10" s="1"/>
  <c r="H539" i="10"/>
  <c r="K539" i="10" s="1"/>
  <c r="R539" i="10"/>
  <c r="U539" i="10" s="1"/>
  <c r="M539" i="10"/>
  <c r="P539" i="10" s="1"/>
  <c r="M629" i="10"/>
  <c r="P629" i="10" s="1"/>
  <c r="R629" i="10"/>
  <c r="U629" i="10" s="1"/>
  <c r="H629" i="10"/>
  <c r="K629" i="10" s="1"/>
  <c r="R627" i="10"/>
  <c r="U627" i="10" s="1"/>
  <c r="M627" i="10"/>
  <c r="P627" i="10" s="1"/>
  <c r="H627" i="10"/>
  <c r="K627" i="10" s="1"/>
  <c r="H630" i="10"/>
  <c r="K630" i="10" s="1"/>
  <c r="R630" i="10"/>
  <c r="U630" i="10" s="1"/>
  <c r="H625" i="10"/>
  <c r="K625" i="10" s="1"/>
  <c r="R625" i="10"/>
  <c r="U625" i="10" s="1"/>
  <c r="M625" i="10"/>
  <c r="P625" i="10" s="1"/>
  <c r="M32" i="10"/>
  <c r="P32" i="10" s="1"/>
  <c r="H32" i="10"/>
  <c r="K32" i="10" s="1"/>
  <c r="R32" i="10"/>
  <c r="U32" i="10" s="1"/>
  <c r="M624" i="10"/>
  <c r="P624" i="10" s="1"/>
  <c r="R624" i="10"/>
  <c r="U624" i="10" s="1"/>
  <c r="H624" i="10"/>
  <c r="K624" i="10" s="1"/>
  <c r="M626" i="10"/>
  <c r="P626" i="10" s="1"/>
  <c r="R626" i="10"/>
  <c r="U626" i="10" s="1"/>
  <c r="H626" i="10"/>
  <c r="K626" i="10" s="1"/>
  <c r="R192" i="10" l="1"/>
  <c r="U192" i="10" s="1"/>
  <c r="H192" i="10"/>
  <c r="K192" i="10" s="1"/>
  <c r="M192" i="10"/>
  <c r="P192" i="10" s="1"/>
  <c r="E85" i="10" l="1"/>
  <c r="F85" i="10" s="1"/>
  <c r="E266" i="10"/>
  <c r="F266" i="10" s="1"/>
  <c r="E624" i="10"/>
  <c r="F624" i="10" s="1"/>
  <c r="E625" i="10"/>
  <c r="F625" i="10" s="1"/>
  <c r="E629" i="10"/>
  <c r="F629" i="10" s="1"/>
  <c r="E15" i="10"/>
  <c r="F15" i="10" s="1"/>
  <c r="E72" i="10"/>
  <c r="F72" i="10" s="1"/>
  <c r="E101" i="10"/>
  <c r="F101" i="10" s="1"/>
  <c r="E91" i="10"/>
  <c r="F91" i="10" s="1"/>
  <c r="E346" i="10"/>
  <c r="F346" i="10" s="1"/>
  <c r="E65" i="10"/>
  <c r="F65" i="10" s="1"/>
  <c r="E7" i="10"/>
  <c r="F7" i="10" s="1"/>
  <c r="E539" i="10"/>
  <c r="F539" i="10" s="1"/>
  <c r="B127" i="10"/>
  <c r="B101" i="10"/>
  <c r="E315" i="10"/>
  <c r="F315" i="10" s="1"/>
  <c r="B96" i="10"/>
  <c r="E176" i="10"/>
  <c r="F176" i="10" s="1"/>
  <c r="E82" i="10"/>
  <c r="F82" i="10" s="1"/>
  <c r="B64" i="10"/>
  <c r="E51" i="10"/>
  <c r="F51" i="10" s="1"/>
  <c r="B116" i="10"/>
  <c r="E53" i="10"/>
  <c r="F53" i="10" s="1"/>
  <c r="B136" i="10"/>
  <c r="E103" i="10"/>
  <c r="F103" i="10" s="1"/>
  <c r="E40" i="10"/>
  <c r="F40" i="10" s="1"/>
  <c r="B21" i="10"/>
  <c r="E93" i="10"/>
  <c r="F93" i="10" s="1"/>
  <c r="E185" i="10"/>
  <c r="F185" i="10" s="1"/>
  <c r="B107" i="10"/>
  <c r="E208" i="10"/>
  <c r="F208" i="10" s="1"/>
  <c r="B170" i="10"/>
  <c r="E136" i="10"/>
  <c r="F136" i="10" s="1"/>
  <c r="E90" i="10"/>
  <c r="F90" i="10" s="1"/>
  <c r="E128" i="10"/>
  <c r="F128" i="10" s="1"/>
  <c r="B24" i="10"/>
  <c r="B176" i="10"/>
  <c r="E187" i="10"/>
  <c r="F187" i="10" s="1"/>
  <c r="E140" i="10"/>
  <c r="F140" i="10" s="1"/>
  <c r="B103" i="10"/>
  <c r="E92" i="10"/>
  <c r="F92" i="10" s="1"/>
  <c r="E29" i="10"/>
  <c r="F29" i="10" s="1"/>
  <c r="E9" i="10"/>
  <c r="F9" i="10" s="1"/>
  <c r="E321" i="10"/>
  <c r="F321" i="10" s="1"/>
  <c r="E11" i="10"/>
  <c r="F11" i="10" s="1"/>
  <c r="B70" i="10"/>
  <c r="B23" i="10"/>
  <c r="E80" i="10"/>
  <c r="F80" i="10" s="1"/>
  <c r="E105" i="10"/>
  <c r="F105" i="10" s="1"/>
  <c r="E116" i="10"/>
  <c r="F116" i="10" s="1"/>
  <c r="B402" i="10"/>
  <c r="E98" i="10"/>
  <c r="F98" i="10" s="1"/>
  <c r="E237" i="10"/>
  <c r="F237" i="10" s="1"/>
  <c r="B206" i="10"/>
  <c r="B73" i="10"/>
  <c r="E10" i="10"/>
  <c r="F10" i="10" s="1"/>
  <c r="E88" i="10"/>
  <c r="F88" i="10" s="1"/>
  <c r="E270" i="10"/>
  <c r="F270" i="10" s="1"/>
  <c r="E66" i="10"/>
  <c r="F66" i="10" s="1"/>
  <c r="B17" i="10"/>
  <c r="E106" i="10"/>
  <c r="F106" i="10" s="1"/>
  <c r="E627" i="10"/>
  <c r="F627" i="10" s="1"/>
  <c r="B11" i="10"/>
  <c r="E57" i="10"/>
  <c r="F57" i="10" s="1"/>
  <c r="E71" i="10"/>
  <c r="F71" i="10" s="1"/>
  <c r="E43" i="10"/>
  <c r="F43" i="10" s="1"/>
  <c r="E59" i="10"/>
  <c r="F59" i="10" s="1"/>
  <c r="E195" i="10"/>
  <c r="F195" i="10" s="1"/>
  <c r="B121" i="10"/>
  <c r="E131" i="10"/>
  <c r="F131" i="10" s="1"/>
  <c r="B280" i="10"/>
  <c r="E87" i="10"/>
  <c r="F87" i="10" s="1"/>
  <c r="B16" i="10"/>
  <c r="E148" i="10"/>
  <c r="F148" i="10" s="1"/>
  <c r="E118" i="10"/>
  <c r="F118" i="10" s="1"/>
  <c r="B328" i="10"/>
  <c r="E48" i="10"/>
  <c r="F48" i="10" s="1"/>
  <c r="E23" i="10"/>
  <c r="F23" i="10" s="1"/>
  <c r="E19" i="10"/>
  <c r="F19" i="10" s="1"/>
  <c r="E143" i="10"/>
  <c r="F143" i="10" s="1"/>
  <c r="B59" i="10"/>
  <c r="E158" i="10"/>
  <c r="F158" i="10" s="1"/>
  <c r="E175" i="10"/>
  <c r="F175" i="10" s="1"/>
  <c r="E188" i="10"/>
  <c r="F188" i="10" s="1"/>
  <c r="E144" i="10"/>
  <c r="F144" i="10" s="1"/>
  <c r="B131" i="10"/>
  <c r="E392" i="10"/>
  <c r="F392" i="10" s="1"/>
  <c r="B152" i="10"/>
  <c r="E257" i="10"/>
  <c r="F257" i="10" s="1"/>
  <c r="E626" i="10"/>
  <c r="F626" i="10" s="1"/>
  <c r="B15" i="10"/>
  <c r="E70" i="10"/>
  <c r="F70" i="10" s="1"/>
  <c r="E35" i="10"/>
  <c r="F35" i="10" s="1"/>
  <c r="E64" i="10"/>
  <c r="F64" i="10" s="1"/>
  <c r="B62" i="10"/>
  <c r="E323" i="10"/>
  <c r="F323" i="10" s="1"/>
  <c r="B22" i="10"/>
  <c r="E214" i="10"/>
  <c r="F214" i="10" s="1"/>
  <c r="E202" i="10"/>
  <c r="F202" i="10" s="1"/>
  <c r="B139" i="10"/>
  <c r="E32" i="10"/>
  <c r="F32" i="10" s="1"/>
  <c r="E630" i="10"/>
  <c r="F630" i="10" s="1"/>
  <c r="B48" i="10"/>
  <c r="E68" i="10"/>
  <c r="F68" i="10" s="1"/>
  <c r="E398" i="10"/>
  <c r="F398" i="10" s="1"/>
  <c r="E96" i="10"/>
  <c r="F96" i="10" s="1"/>
  <c r="B34" i="10"/>
  <c r="E4" i="10"/>
  <c r="F4" i="10" s="1"/>
  <c r="E27" i="10"/>
  <c r="F27" i="10" s="1"/>
  <c r="B158" i="10"/>
  <c r="B106" i="10"/>
  <c r="B321" i="10"/>
  <c r="E8" i="10"/>
  <c r="F8" i="10" s="1"/>
  <c r="B182" i="10"/>
  <c r="E31" i="10"/>
  <c r="F31" i="10" s="1"/>
  <c r="B77" i="10"/>
  <c r="E6" i="10"/>
  <c r="F6" i="10" s="1"/>
  <c r="E20" i="10"/>
  <c r="F20" i="10" s="1"/>
  <c r="E2" i="10"/>
  <c r="F2" i="10" s="1"/>
  <c r="E34" i="10"/>
  <c r="F34" i="10" s="1"/>
  <c r="B251" i="10"/>
  <c r="E62" i="10"/>
  <c r="F62" i="10" s="1"/>
  <c r="E22" i="10"/>
  <c r="F22" i="10" s="1"/>
  <c r="B113" i="10"/>
  <c r="E280" i="10"/>
  <c r="F280" i="10" s="1"/>
  <c r="E25" i="10"/>
  <c r="F25" i="10" s="1"/>
  <c r="E99" i="10"/>
  <c r="F99" i="10" s="1"/>
  <c r="E399" i="10"/>
  <c r="F399" i="10" s="1"/>
  <c r="E207" i="10"/>
  <c r="F207" i="10" s="1"/>
  <c r="B74" i="10"/>
  <c r="E297" i="10"/>
  <c r="F297" i="10" s="1"/>
  <c r="B342" i="10"/>
  <c r="E231" i="10"/>
  <c r="F231" i="10" s="1"/>
  <c r="B226" i="10"/>
  <c r="E200" i="10"/>
  <c r="F200" i="10" s="1"/>
  <c r="E232" i="10"/>
  <c r="F232" i="10" s="1"/>
  <c r="B68" i="10"/>
  <c r="B366" i="10"/>
  <c r="E156" i="10"/>
  <c r="F156" i="10" s="1"/>
  <c r="B123" i="10"/>
  <c r="B118" i="10"/>
  <c r="E112" i="10"/>
  <c r="F112" i="10" s="1"/>
  <c r="E127" i="10"/>
  <c r="F127" i="10" s="1"/>
  <c r="B52" i="10"/>
  <c r="E595" i="10"/>
  <c r="F595" i="10" s="1"/>
  <c r="E252" i="10"/>
  <c r="F252" i="10" s="1"/>
  <c r="E28" i="10"/>
  <c r="F28" i="10" s="1"/>
  <c r="E177" i="10"/>
  <c r="F177" i="10" s="1"/>
  <c r="E122" i="10"/>
  <c r="F122" i="10" s="1"/>
  <c r="B272" i="10"/>
  <c r="E60" i="10"/>
  <c r="F60" i="10" s="1"/>
  <c r="E142" i="10"/>
  <c r="F142" i="10" s="1"/>
  <c r="B172" i="10"/>
  <c r="E196" i="10"/>
  <c r="F196" i="10" s="1"/>
  <c r="E182" i="10"/>
  <c r="F182" i="10" s="1"/>
  <c r="E203" i="10"/>
  <c r="F203" i="10" s="1"/>
  <c r="E124" i="10"/>
  <c r="F124" i="10" s="1"/>
  <c r="B140" i="10"/>
  <c r="B87" i="10"/>
  <c r="E55" i="10"/>
  <c r="F55" i="10" s="1"/>
  <c r="E134" i="10"/>
  <c r="F134" i="10" s="1"/>
  <c r="E18" i="10"/>
  <c r="F18" i="10" s="1"/>
  <c r="B72" i="10"/>
  <c r="E42" i="10"/>
  <c r="F42" i="10" s="1"/>
  <c r="B99" i="10"/>
  <c r="E159" i="10"/>
  <c r="F159" i="10" s="1"/>
  <c r="E61" i="10"/>
  <c r="F61" i="10" s="1"/>
  <c r="E56" i="10"/>
  <c r="F56" i="10" s="1"/>
  <c r="B104" i="10"/>
  <c r="E146" i="10"/>
  <c r="F146" i="10" s="1"/>
  <c r="E45" i="10"/>
  <c r="F45" i="10" s="1"/>
  <c r="B259" i="10"/>
  <c r="E391" i="10"/>
  <c r="F391" i="10" s="1"/>
  <c r="B213" i="10"/>
  <c r="E246" i="10"/>
  <c r="F246" i="10" s="1"/>
  <c r="B390" i="10"/>
  <c r="E364" i="10"/>
  <c r="F364" i="10" s="1"/>
  <c r="B4" i="10"/>
  <c r="B144" i="10"/>
  <c r="E357" i="10"/>
  <c r="F357" i="10" s="1"/>
  <c r="B207" i="10"/>
  <c r="B165" i="10"/>
  <c r="B257" i="10"/>
  <c r="B153" i="10"/>
  <c r="E44" i="10"/>
  <c r="F44" i="10" s="1"/>
  <c r="E38" i="10"/>
  <c r="F38" i="10" s="1"/>
  <c r="E17" i="10"/>
  <c r="F17" i="10" s="1"/>
  <c r="B124" i="10"/>
  <c r="B323" i="10"/>
  <c r="E217" i="10"/>
  <c r="F217" i="10" s="1"/>
  <c r="E113" i="10"/>
  <c r="F113" i="10" s="1"/>
  <c r="E139" i="10"/>
  <c r="F139" i="10" s="1"/>
  <c r="E189" i="10"/>
  <c r="F189" i="10" s="1"/>
  <c r="B339" i="10"/>
  <c r="E215" i="10"/>
  <c r="F215" i="10" s="1"/>
  <c r="E137" i="10"/>
  <c r="F137" i="10" s="1"/>
  <c r="B228" i="10"/>
  <c r="E374" i="10"/>
  <c r="F374" i="10" s="1"/>
  <c r="B243" i="10"/>
  <c r="E180" i="10"/>
  <c r="F180" i="10" s="1"/>
  <c r="E21" i="10"/>
  <c r="F21" i="10" s="1"/>
  <c r="E251" i="10"/>
  <c r="F251" i="10" s="1"/>
  <c r="B595" i="10"/>
  <c r="B202" i="10"/>
  <c r="B55" i="10"/>
  <c r="E16" i="10"/>
  <c r="F16" i="10" s="1"/>
  <c r="E89" i="10"/>
  <c r="F89" i="10" s="1"/>
  <c r="E261" i="10"/>
  <c r="F261" i="10" s="1"/>
  <c r="E320" i="10"/>
  <c r="F320" i="10" s="1"/>
  <c r="E14" i="10"/>
  <c r="F14" i="10" s="1"/>
  <c r="E373" i="10"/>
  <c r="F373" i="10" s="1"/>
  <c r="E24" i="10"/>
  <c r="F24" i="10" s="1"/>
  <c r="E402" i="10"/>
  <c r="F402" i="10" s="1"/>
  <c r="E206" i="10"/>
  <c r="F206" i="10" s="1"/>
  <c r="E405" i="10"/>
  <c r="F405" i="10" s="1"/>
  <c r="B297" i="10"/>
  <c r="E342" i="10"/>
  <c r="F342" i="10" s="1"/>
  <c r="B231" i="10"/>
  <c r="E226" i="10"/>
  <c r="F226" i="10" s="1"/>
  <c r="E97" i="10"/>
  <c r="F97" i="10" s="1"/>
  <c r="B43" i="10"/>
  <c r="E170" i="10"/>
  <c r="F170" i="10" s="1"/>
  <c r="B195" i="10"/>
  <c r="E218" i="10"/>
  <c r="F218" i="10" s="1"/>
  <c r="E366" i="10"/>
  <c r="F366" i="10" s="1"/>
  <c r="E628" i="10"/>
  <c r="F628" i="10" s="1"/>
  <c r="B8" i="10"/>
  <c r="B398" i="10"/>
  <c r="E13" i="10"/>
  <c r="F13" i="10" s="1"/>
  <c r="B98" i="10"/>
  <c r="B217" i="10"/>
  <c r="B175" i="10"/>
  <c r="E192" i="10"/>
  <c r="F192" i="10" s="1"/>
  <c r="B56" i="10"/>
  <c r="B93" i="10"/>
  <c r="E5" i="10"/>
  <c r="F5" i="10" s="1"/>
  <c r="E328" i="10"/>
  <c r="F328" i="10" s="1"/>
  <c r="E309" i="10"/>
  <c r="F309" i="10" s="1"/>
  <c r="B80" i="10"/>
  <c r="B185" i="10"/>
  <c r="E107" i="10"/>
  <c r="F107" i="10" s="1"/>
  <c r="E52" i="10"/>
  <c r="F52" i="10" s="1"/>
  <c r="E115" i="10"/>
  <c r="F115" i="10" s="1"/>
  <c r="E174" i="10"/>
  <c r="F174" i="10" s="1"/>
  <c r="E332" i="10"/>
  <c r="F332" i="10" s="1"/>
  <c r="B340" i="10"/>
  <c r="B189" i="10"/>
  <c r="B405" i="10"/>
  <c r="E152" i="10"/>
  <c r="F152" i="10" s="1"/>
  <c r="E102" i="10"/>
  <c r="F102" i="10" s="1"/>
  <c r="B31" i="10"/>
  <c r="E77" i="10"/>
  <c r="F77" i="10" s="1"/>
  <c r="B214" i="10"/>
  <c r="E165" i="10"/>
  <c r="F165" i="10" s="1"/>
  <c r="B218" i="10"/>
  <c r="B82" i="10"/>
  <c r="E362" i="10"/>
  <c r="F362" i="10" s="1"/>
  <c r="B261" i="10"/>
  <c r="B92" i="10"/>
  <c r="E123" i="10"/>
  <c r="F123" i="10" s="1"/>
  <c r="E243" i="10"/>
  <c r="F243" i="10" s="1"/>
  <c r="B180" i="10"/>
  <c r="E285" i="10"/>
  <c r="F285" i="10" s="1"/>
  <c r="B292" i="10"/>
  <c r="E258" i="10"/>
  <c r="F258" i="10" s="1"/>
  <c r="B265" i="10"/>
  <c r="E289" i="10"/>
  <c r="F289" i="10" s="1"/>
  <c r="E587" i="10"/>
  <c r="F587" i="10" s="1"/>
  <c r="B78" i="10"/>
  <c r="E327" i="10"/>
  <c r="F327" i="10" s="1"/>
  <c r="E599" i="10"/>
  <c r="F599" i="10" s="1"/>
  <c r="B409" i="10"/>
  <c r="E369" i="10"/>
  <c r="F369" i="10" s="1"/>
  <c r="B430" i="10"/>
  <c r="E333" i="10"/>
  <c r="F333" i="10" s="1"/>
  <c r="B530" i="10"/>
  <c r="E536" i="10"/>
  <c r="F536" i="10" s="1"/>
  <c r="B534" i="10"/>
  <c r="E431" i="10"/>
  <c r="F431" i="10" s="1"/>
  <c r="E302" i="10"/>
  <c r="F302" i="10" s="1"/>
  <c r="B392" i="10"/>
  <c r="E339" i="10"/>
  <c r="F339" i="10" s="1"/>
  <c r="B122" i="10"/>
  <c r="B137" i="10"/>
  <c r="B246" i="10"/>
  <c r="E224" i="10"/>
  <c r="F224" i="10" s="1"/>
  <c r="E104" i="10"/>
  <c r="F104" i="10" s="1"/>
  <c r="E171" i="10"/>
  <c r="F171" i="10" s="1"/>
  <c r="B54" i="10"/>
  <c r="E75" i="10"/>
  <c r="F75" i="10" s="1"/>
  <c r="E396" i="10"/>
  <c r="F396" i="10" s="1"/>
  <c r="B117" i="10"/>
  <c r="E39" i="10"/>
  <c r="F39" i="10" s="1"/>
  <c r="E451" i="10"/>
  <c r="F451" i="10" s="1"/>
  <c r="B588" i="10"/>
  <c r="E352" i="10"/>
  <c r="F352" i="10" s="1"/>
  <c r="E529" i="10"/>
  <c r="F529" i="10" s="1"/>
  <c r="B317" i="10"/>
  <c r="E603" i="10"/>
  <c r="F603" i="10" s="1"/>
  <c r="B326" i="10"/>
  <c r="E474" i="10"/>
  <c r="F474" i="10" s="1"/>
  <c r="B523" i="10"/>
  <c r="B13" i="10"/>
  <c r="E272" i="10"/>
  <c r="F272" i="10" s="1"/>
  <c r="E228" i="10"/>
  <c r="F228" i="10" s="1"/>
  <c r="B146" i="10"/>
  <c r="B196" i="10"/>
  <c r="E169" i="10"/>
  <c r="F169" i="10" s="1"/>
  <c r="B284" i="10"/>
  <c r="E212" i="10"/>
  <c r="F212" i="10" s="1"/>
  <c r="B247" i="10"/>
  <c r="E397" i="10"/>
  <c r="F397" i="10" s="1"/>
  <c r="B81" i="10"/>
  <c r="E568" i="10"/>
  <c r="F568" i="10" s="1"/>
  <c r="E330" i="10"/>
  <c r="F330" i="10" s="1"/>
  <c r="B205" i="10"/>
  <c r="E145" i="10"/>
  <c r="F145" i="10" s="1"/>
  <c r="B311" i="10"/>
  <c r="E393" i="10"/>
  <c r="F393" i="10" s="1"/>
  <c r="B404" i="10"/>
  <c r="E538" i="10"/>
  <c r="F538" i="10" s="1"/>
  <c r="B519" i="10"/>
  <c r="E379" i="10"/>
  <c r="F379" i="10" s="1"/>
  <c r="B108" i="10"/>
  <c r="E168" i="10"/>
  <c r="F168" i="10" s="1"/>
  <c r="E178" i="10"/>
  <c r="F178" i="10" s="1"/>
  <c r="E37" i="10"/>
  <c r="F37" i="10" s="1"/>
  <c r="E390" i="10"/>
  <c r="F390" i="10" s="1"/>
  <c r="E167" i="10"/>
  <c r="F167" i="10" s="1"/>
  <c r="B357" i="10"/>
  <c r="B391" i="10"/>
  <c r="B142" i="10"/>
  <c r="B30" i="10"/>
  <c r="E241" i="10"/>
  <c r="F241" i="10" s="1"/>
  <c r="B242" i="10"/>
  <c r="E319" i="10"/>
  <c r="F319" i="10" s="1"/>
  <c r="B155" i="10"/>
  <c r="E429" i="10"/>
  <c r="F429" i="10" s="1"/>
  <c r="B478" i="10"/>
  <c r="E355" i="10"/>
  <c r="F355" i="10" s="1"/>
  <c r="B460" i="10"/>
  <c r="E343" i="10"/>
  <c r="F343" i="10" s="1"/>
  <c r="B41" i="10"/>
  <c r="E482" i="10"/>
  <c r="F482" i="10" s="1"/>
  <c r="B67" i="10"/>
  <c r="E411" i="10"/>
  <c r="F411" i="10" s="1"/>
  <c r="B133" i="10"/>
  <c r="E426" i="10"/>
  <c r="F426" i="10" s="1"/>
  <c r="E213" i="10"/>
  <c r="F213" i="10" s="1"/>
  <c r="B224" i="10"/>
  <c r="B28" i="10"/>
  <c r="B177" i="10"/>
  <c r="B215" i="10"/>
  <c r="B285" i="10"/>
  <c r="E292" i="10"/>
  <c r="F292" i="10" s="1"/>
  <c r="B258" i="10"/>
  <c r="E265" i="10"/>
  <c r="F265" i="10" s="1"/>
  <c r="B289" i="10"/>
  <c r="E126" i="10"/>
  <c r="F126" i="10" s="1"/>
  <c r="E78" i="10"/>
  <c r="F78" i="10" s="1"/>
  <c r="B327" i="10"/>
  <c r="E526" i="10"/>
  <c r="F526" i="10" s="1"/>
  <c r="E409" i="10"/>
  <c r="F409" i="10" s="1"/>
  <c r="B369" i="10"/>
  <c r="B346" i="10"/>
  <c r="E73" i="10"/>
  <c r="F73" i="10" s="1"/>
  <c r="E121" i="10"/>
  <c r="F121" i="10" s="1"/>
  <c r="E162" i="10"/>
  <c r="F162" i="10" s="1"/>
  <c r="B364" i="10"/>
  <c r="E222" i="10"/>
  <c r="F222" i="10" s="1"/>
  <c r="E149" i="10"/>
  <c r="F149" i="10" s="1"/>
  <c r="E58" i="10"/>
  <c r="F58" i="10" s="1"/>
  <c r="B60" i="10"/>
  <c r="B171" i="10"/>
  <c r="E54" i="10"/>
  <c r="F54" i="10" s="1"/>
  <c r="B75" i="10"/>
  <c r="E249" i="10"/>
  <c r="F249" i="10" s="1"/>
  <c r="B396" i="10"/>
  <c r="E117" i="10"/>
  <c r="F117" i="10" s="1"/>
  <c r="B39" i="10"/>
  <c r="E483" i="10"/>
  <c r="F483" i="10" s="1"/>
  <c r="E588" i="10"/>
  <c r="F588" i="10" s="1"/>
  <c r="B352" i="10"/>
  <c r="E365" i="10"/>
  <c r="F365" i="10" s="1"/>
  <c r="B529" i="10"/>
  <c r="E317" i="10"/>
  <c r="F317" i="10" s="1"/>
  <c r="B603" i="10"/>
  <c r="E326" i="10"/>
  <c r="F326" i="10" s="1"/>
  <c r="B474" i="10"/>
  <c r="E523" i="10"/>
  <c r="F523" i="10" s="1"/>
  <c r="B237" i="10"/>
  <c r="B374" i="10"/>
  <c r="B232" i="10"/>
  <c r="E172" i="10"/>
  <c r="F172" i="10" s="1"/>
  <c r="E153" i="10"/>
  <c r="F153" i="10" s="1"/>
  <c r="B134" i="10"/>
  <c r="E147" i="10"/>
  <c r="F147" i="10" s="1"/>
  <c r="B169" i="10"/>
  <c r="E284" i="10"/>
  <c r="F284" i="10" s="1"/>
  <c r="B212" i="10"/>
  <c r="E247" i="10"/>
  <c r="F247" i="10" s="1"/>
  <c r="B397" i="10"/>
  <c r="E81" i="10"/>
  <c r="F81" i="10" s="1"/>
  <c r="B568" i="10"/>
  <c r="E307" i="10"/>
  <c r="F307" i="10" s="1"/>
  <c r="B330" i="10"/>
  <c r="E205" i="10"/>
  <c r="F205" i="10" s="1"/>
  <c r="B145" i="10"/>
  <c r="E311" i="10"/>
  <c r="F311" i="10" s="1"/>
  <c r="B393" i="10"/>
  <c r="E404" i="10"/>
  <c r="F404" i="10" s="1"/>
  <c r="B538" i="10"/>
  <c r="E519" i="10"/>
  <c r="F519" i="10" s="1"/>
  <c r="B379" i="10"/>
  <c r="E108" i="10"/>
  <c r="F108" i="10" s="1"/>
  <c r="B168" i="10"/>
  <c r="E340" i="10"/>
  <c r="F340" i="10" s="1"/>
  <c r="B156" i="10"/>
  <c r="E74" i="10"/>
  <c r="F74" i="10" s="1"/>
  <c r="E259" i="10"/>
  <c r="F259" i="10" s="1"/>
  <c r="E30" i="10"/>
  <c r="F30" i="10" s="1"/>
  <c r="B241" i="10"/>
  <c r="E242" i="10"/>
  <c r="F242" i="10" s="1"/>
  <c r="B319" i="10"/>
  <c r="E155" i="10"/>
  <c r="F155" i="10" s="1"/>
  <c r="B429" i="10"/>
  <c r="E478" i="10"/>
  <c r="F478" i="10" s="1"/>
  <c r="B355" i="10"/>
  <c r="E460" i="10"/>
  <c r="F460" i="10" s="1"/>
  <c r="B343" i="10"/>
  <c r="E41" i="10"/>
  <c r="F41" i="10" s="1"/>
  <c r="B482" i="10"/>
  <c r="E67" i="10"/>
  <c r="F67" i="10" s="1"/>
  <c r="B411" i="10"/>
  <c r="E133" i="10"/>
  <c r="F133" i="10" s="1"/>
  <c r="B426" i="10"/>
  <c r="E533" i="10"/>
  <c r="F533" i="10" s="1"/>
  <c r="E530" i="10"/>
  <c r="F530" i="10" s="1"/>
  <c r="E305" i="10"/>
  <c r="F305" i="10" s="1"/>
  <c r="E385" i="10"/>
  <c r="F385" i="10" s="1"/>
  <c r="B524" i="10"/>
  <c r="E278" i="10"/>
  <c r="F278" i="10" s="1"/>
  <c r="B424" i="10"/>
  <c r="E543" i="10"/>
  <c r="F543" i="10" s="1"/>
  <c r="B427" i="10"/>
  <c r="E416" i="10"/>
  <c r="F416" i="10" s="1"/>
  <c r="E504" i="10"/>
  <c r="F504" i="10" s="1"/>
  <c r="B450" i="10"/>
  <c r="E556" i="10"/>
  <c r="F556" i="10" s="1"/>
  <c r="B580" i="10"/>
  <c r="E418" i="10"/>
  <c r="F418" i="10" s="1"/>
  <c r="B453" i="10"/>
  <c r="E573" i="10"/>
  <c r="F573" i="10" s="1"/>
  <c r="B318" i="10"/>
  <c r="E509" i="10"/>
  <c r="F509" i="10" s="1"/>
  <c r="B229" i="10"/>
  <c r="E464" i="10"/>
  <c r="F464" i="10" s="1"/>
  <c r="B564" i="10"/>
  <c r="E466" i="10"/>
  <c r="F466" i="10" s="1"/>
  <c r="B520" i="10"/>
  <c r="B536" i="10"/>
  <c r="B431" i="10"/>
  <c r="B191" i="10"/>
  <c r="B503" i="10"/>
  <c r="E534" i="10"/>
  <c r="F534" i="10" s="1"/>
  <c r="E589" i="10"/>
  <c r="F589" i="10" s="1"/>
  <c r="B381" i="10"/>
  <c r="E353" i="10"/>
  <c r="F353" i="10" s="1"/>
  <c r="B160" i="10"/>
  <c r="E596" i="10"/>
  <c r="F596" i="10" s="1"/>
  <c r="E540" i="10"/>
  <c r="F540" i="10" s="1"/>
  <c r="E535" i="10"/>
  <c r="F535" i="10" s="1"/>
  <c r="B230" i="10"/>
  <c r="E516" i="10"/>
  <c r="F516" i="10" s="1"/>
  <c r="B304" i="10"/>
  <c r="E279" i="10"/>
  <c r="F279" i="10" s="1"/>
  <c r="B368" i="10"/>
  <c r="E445" i="10"/>
  <c r="F445" i="10" s="1"/>
  <c r="B433" i="10"/>
  <c r="E462" i="10"/>
  <c r="F462" i="10" s="1"/>
  <c r="B400" i="10"/>
  <c r="E446" i="10"/>
  <c r="F446" i="10" s="1"/>
  <c r="B527" i="10"/>
  <c r="E407" i="10"/>
  <c r="F407" i="10" s="1"/>
  <c r="B575" i="10"/>
  <c r="B33" i="10"/>
  <c r="E154" i="10"/>
  <c r="F154" i="10" s="1"/>
  <c r="B333" i="10"/>
  <c r="E420" i="10"/>
  <c r="F420" i="10" s="1"/>
  <c r="B563" i="10"/>
  <c r="E336" i="10"/>
  <c r="F336" i="10" s="1"/>
  <c r="B600" i="10"/>
  <c r="E537" i="10"/>
  <c r="F537" i="10" s="1"/>
  <c r="B233" i="10"/>
  <c r="E525" i="10"/>
  <c r="F525" i="10" s="1"/>
  <c r="B514" i="10"/>
  <c r="B562" i="10"/>
  <c r="E26" i="10"/>
  <c r="F26" i="10" s="1"/>
  <c r="B517" i="10"/>
  <c r="E370" i="10"/>
  <c r="F370" i="10" s="1"/>
  <c r="B581" i="10"/>
  <c r="E506" i="10"/>
  <c r="F506" i="10" s="1"/>
  <c r="B597" i="10"/>
  <c r="E574" i="10"/>
  <c r="F574" i="10" s="1"/>
  <c r="B236" i="10"/>
  <c r="E582" i="10"/>
  <c r="F582" i="10" s="1"/>
  <c r="E571" i="10"/>
  <c r="F571" i="10" s="1"/>
  <c r="B591" i="10"/>
  <c r="E430" i="10"/>
  <c r="F430" i="10" s="1"/>
  <c r="B533" i="10"/>
  <c r="E471" i="10"/>
  <c r="F471" i="10" s="1"/>
  <c r="B305" i="10"/>
  <c r="E248" i="10"/>
  <c r="F248" i="10" s="1"/>
  <c r="E406" i="10"/>
  <c r="F406" i="10" s="1"/>
  <c r="B421" i="10"/>
  <c r="E452" i="10"/>
  <c r="F452" i="10" s="1"/>
  <c r="B541" i="10"/>
  <c r="E542" i="10"/>
  <c r="F542" i="10" s="1"/>
  <c r="B423" i="10"/>
  <c r="E361" i="10"/>
  <c r="F361" i="10" s="1"/>
  <c r="B412" i="10"/>
  <c r="B432" i="10"/>
  <c r="E577" i="10"/>
  <c r="F577" i="10" s="1"/>
  <c r="B590" i="10"/>
  <c r="E461" i="10"/>
  <c r="F461" i="10" s="1"/>
  <c r="B444" i="10"/>
  <c r="E505" i="10"/>
  <c r="F505" i="10" s="1"/>
  <c r="B69" i="10"/>
  <c r="E322" i="10"/>
  <c r="F322" i="10" s="1"/>
  <c r="B570" i="10"/>
  <c r="E479" i="10"/>
  <c r="F479" i="10" s="1"/>
  <c r="B604" i="10"/>
  <c r="E569" i="10"/>
  <c r="F569" i="10" s="1"/>
  <c r="B528" i="10"/>
  <c r="B385" i="10"/>
  <c r="E524" i="10"/>
  <c r="F524" i="10" s="1"/>
  <c r="B278" i="10"/>
  <c r="E424" i="10"/>
  <c r="F424" i="10" s="1"/>
  <c r="B543" i="10"/>
  <c r="E427" i="10"/>
  <c r="F427" i="10" s="1"/>
  <c r="B416" i="10"/>
  <c r="B504" i="10"/>
  <c r="E450" i="10"/>
  <c r="F450" i="10" s="1"/>
  <c r="E580" i="10"/>
  <c r="F580" i="10" s="1"/>
  <c r="B418" i="10"/>
  <c r="E453" i="10"/>
  <c r="F453" i="10" s="1"/>
  <c r="B573" i="10"/>
  <c r="E318" i="10"/>
  <c r="F318" i="10" s="1"/>
  <c r="B509" i="10"/>
  <c r="E229" i="10"/>
  <c r="F229" i="10" s="1"/>
  <c r="B464" i="10"/>
  <c r="E564" i="10"/>
  <c r="F564" i="10" s="1"/>
  <c r="B466" i="10"/>
  <c r="E520" i="10"/>
  <c r="F520" i="10" s="1"/>
  <c r="B471" i="10"/>
  <c r="E191" i="10"/>
  <c r="F191" i="10" s="1"/>
  <c r="B589" i="10"/>
  <c r="E381" i="10"/>
  <c r="F381" i="10" s="1"/>
  <c r="B353" i="10"/>
  <c r="E160" i="10"/>
  <c r="F160" i="10" s="1"/>
  <c r="B596" i="10"/>
  <c r="E12" i="10"/>
  <c r="F12" i="10" s="1"/>
  <c r="B540" i="10"/>
  <c r="E230" i="10"/>
  <c r="F230" i="10" s="1"/>
  <c r="B516" i="10"/>
  <c r="E304" i="10"/>
  <c r="F304" i="10" s="1"/>
  <c r="B341" i="10"/>
  <c r="B417" i="10"/>
  <c r="E33" i="10"/>
  <c r="F33" i="10" s="1"/>
  <c r="B154" i="10"/>
  <c r="B420" i="10"/>
  <c r="E563" i="10"/>
  <c r="F563" i="10" s="1"/>
  <c r="B336" i="10"/>
  <c r="E600" i="10"/>
  <c r="F600" i="10" s="1"/>
  <c r="B537" i="10"/>
  <c r="E233" i="10"/>
  <c r="F233" i="10" s="1"/>
  <c r="B525" i="10"/>
  <c r="E514" i="10"/>
  <c r="F514" i="10" s="1"/>
  <c r="E562" i="10"/>
  <c r="F562" i="10" s="1"/>
  <c r="B26" i="10"/>
  <c r="E517" i="10"/>
  <c r="F517" i="10" s="1"/>
  <c r="B370" i="10"/>
  <c r="E581" i="10"/>
  <c r="F581" i="10" s="1"/>
  <c r="B506" i="10"/>
  <c r="E597" i="10"/>
  <c r="F597" i="10" s="1"/>
  <c r="B574" i="10"/>
  <c r="E236" i="10"/>
  <c r="F236" i="10" s="1"/>
  <c r="B582" i="10"/>
  <c r="E120" i="10"/>
  <c r="F120" i="10" s="1"/>
  <c r="B571" i="10"/>
  <c r="E591" i="10"/>
  <c r="F591" i="10" s="1"/>
  <c r="B425" i="10"/>
  <c r="B461" i="10"/>
  <c r="E400" i="10"/>
  <c r="F400" i="10" s="1"/>
  <c r="E575" i="10"/>
  <c r="F575" i="10" s="1"/>
  <c r="E553" i="10"/>
  <c r="F553" i="10" s="1"/>
  <c r="B290" i="10"/>
  <c r="E551" i="10"/>
  <c r="F551" i="10" s="1"/>
  <c r="E288" i="10"/>
  <c r="F288" i="10" s="1"/>
  <c r="E151" i="10"/>
  <c r="F151" i="10" s="1"/>
  <c r="E489" i="10"/>
  <c r="F489" i="10" s="1"/>
  <c r="E492" i="10"/>
  <c r="F492" i="10" s="1"/>
  <c r="E299" i="10"/>
  <c r="F299" i="10" s="1"/>
  <c r="E528" i="10"/>
  <c r="F528" i="10" s="1"/>
  <c r="E454" i="10"/>
  <c r="F454" i="10" s="1"/>
  <c r="B359" i="10"/>
  <c r="E419" i="10"/>
  <c r="F419" i="10" s="1"/>
  <c r="B410" i="10"/>
  <c r="E549" i="10"/>
  <c r="F549" i="10" s="1"/>
  <c r="B559" i="10"/>
  <c r="E444" i="10"/>
  <c r="F444" i="10" s="1"/>
  <c r="B445" i="10"/>
  <c r="E433" i="10"/>
  <c r="F433" i="10" s="1"/>
  <c r="B322" i="10"/>
  <c r="E560" i="10"/>
  <c r="F560" i="10" s="1"/>
  <c r="B554" i="10"/>
  <c r="E561" i="10"/>
  <c r="F561" i="10" s="1"/>
  <c r="B367" i="10"/>
  <c r="E348" i="10"/>
  <c r="F348" i="10" s="1"/>
  <c r="E486" i="10"/>
  <c r="F486" i="10" s="1"/>
  <c r="E164" i="10"/>
  <c r="F164" i="10" s="1"/>
  <c r="E500" i="10"/>
  <c r="F500" i="10" s="1"/>
  <c r="E181" i="10"/>
  <c r="F181" i="10" s="1"/>
  <c r="B199" i="10"/>
  <c r="E503" i="10"/>
  <c r="F503" i="10" s="1"/>
  <c r="B479" i="10"/>
  <c r="E467" i="10"/>
  <c r="F467" i="10" s="1"/>
  <c r="B576" i="10"/>
  <c r="E447" i="10"/>
  <c r="F447" i="10" s="1"/>
  <c r="B547" i="10"/>
  <c r="E548" i="10"/>
  <c r="F548" i="10" s="1"/>
  <c r="B558" i="10"/>
  <c r="E527" i="10"/>
  <c r="F527" i="10" s="1"/>
  <c r="E277" i="10"/>
  <c r="F277" i="10" s="1"/>
  <c r="B557" i="10"/>
  <c r="E263" i="10"/>
  <c r="F263" i="10" s="1"/>
  <c r="B256" i="10"/>
  <c r="E194" i="10"/>
  <c r="F194" i="10" s="1"/>
  <c r="E485" i="10"/>
  <c r="F485" i="10" s="1"/>
  <c r="E498" i="10"/>
  <c r="F498" i="10" s="1"/>
  <c r="E495" i="10"/>
  <c r="F495" i="10" s="1"/>
  <c r="E190" i="10"/>
  <c r="F190" i="10" s="1"/>
  <c r="B286" i="10"/>
  <c r="E341" i="10"/>
  <c r="F341" i="10" s="1"/>
  <c r="E421" i="10"/>
  <c r="F421" i="10" s="1"/>
  <c r="E507" i="10"/>
  <c r="F507" i="10" s="1"/>
  <c r="B601" i="10"/>
  <c r="E468" i="10"/>
  <c r="F468" i="10" s="1"/>
  <c r="B271" i="10"/>
  <c r="E221" i="10"/>
  <c r="F221" i="10" s="1"/>
  <c r="B298" i="10"/>
  <c r="E541" i="10"/>
  <c r="F541" i="10" s="1"/>
  <c r="E570" i="10"/>
  <c r="F570" i="10" s="1"/>
  <c r="B407" i="10"/>
  <c r="E552" i="10"/>
  <c r="F552" i="10" s="1"/>
  <c r="B227" i="10"/>
  <c r="E337" i="10"/>
  <c r="F337" i="10" s="1"/>
  <c r="B555" i="10"/>
  <c r="E240" i="10"/>
  <c r="F240" i="10" s="1"/>
  <c r="E234" i="10"/>
  <c r="F234" i="10" s="1"/>
  <c r="E79" i="10"/>
  <c r="F79" i="10" s="1"/>
  <c r="E491" i="10"/>
  <c r="F491" i="10" s="1"/>
  <c r="E220" i="10"/>
  <c r="F220" i="10" s="1"/>
  <c r="B438" i="10"/>
  <c r="B452" i="10"/>
  <c r="E423" i="10"/>
  <c r="F423" i="10" s="1"/>
  <c r="E425" i="10"/>
  <c r="F425" i="10" s="1"/>
  <c r="B358" i="10"/>
  <c r="E511" i="10"/>
  <c r="F511" i="10" s="1"/>
  <c r="B546" i="10"/>
  <c r="E274" i="10"/>
  <c r="F274" i="10" s="1"/>
  <c r="B550" i="10"/>
  <c r="E47" i="10"/>
  <c r="F47" i="10" s="1"/>
  <c r="B361" i="10"/>
  <c r="E604" i="10"/>
  <c r="F604" i="10" s="1"/>
  <c r="B569" i="10"/>
  <c r="B454" i="10"/>
  <c r="E359" i="10"/>
  <c r="F359" i="10" s="1"/>
  <c r="B419" i="10"/>
  <c r="E410" i="10"/>
  <c r="F410" i="10" s="1"/>
  <c r="B549" i="10"/>
  <c r="E559" i="10"/>
  <c r="F559" i="10" s="1"/>
  <c r="B467" i="10"/>
  <c r="E576" i="10"/>
  <c r="F576" i="10" s="1"/>
  <c r="B447" i="10"/>
  <c r="E547" i="10"/>
  <c r="F547" i="10" s="1"/>
  <c r="B548" i="10"/>
  <c r="E558" i="10"/>
  <c r="F558" i="10" s="1"/>
  <c r="B277" i="10"/>
  <c r="E557" i="10"/>
  <c r="F557" i="10" s="1"/>
  <c r="B263" i="10"/>
  <c r="E256" i="10"/>
  <c r="F256" i="10" s="1"/>
  <c r="B194" i="10"/>
  <c r="E239" i="10"/>
  <c r="F239" i="10" s="1"/>
  <c r="E494" i="10"/>
  <c r="F494" i="10" s="1"/>
  <c r="E499" i="10"/>
  <c r="F499" i="10" s="1"/>
  <c r="E493" i="10"/>
  <c r="F493" i="10" s="1"/>
  <c r="E432" i="10"/>
  <c r="F432" i="10" s="1"/>
  <c r="B462" i="10"/>
  <c r="B507" i="10"/>
  <c r="E601" i="10"/>
  <c r="F601" i="10" s="1"/>
  <c r="B468" i="10"/>
  <c r="E271" i="10"/>
  <c r="F271" i="10" s="1"/>
  <c r="B221" i="10"/>
  <c r="E298" i="10"/>
  <c r="F298" i="10" s="1"/>
  <c r="B47" i="10"/>
  <c r="B553" i="10"/>
  <c r="E290" i="10"/>
  <c r="F290" i="10" s="1"/>
  <c r="E199" i="10"/>
  <c r="F199" i="10" s="1"/>
  <c r="E303" i="10"/>
  <c r="F303" i="10" s="1"/>
  <c r="B442" i="10"/>
  <c r="E179" i="10"/>
  <c r="F179" i="10" s="1"/>
  <c r="B437" i="10"/>
  <c r="E605" i="10"/>
  <c r="F605" i="10" s="1"/>
  <c r="E356" i="10"/>
  <c r="F356" i="10" s="1"/>
  <c r="B638" i="10"/>
  <c r="E95" i="10"/>
  <c r="F95" i="10" s="1"/>
  <c r="B643" i="10"/>
  <c r="E645" i="10"/>
  <c r="F645" i="10" s="1"/>
  <c r="B649" i="10"/>
  <c r="E653" i="10"/>
  <c r="F653" i="10" s="1"/>
  <c r="B657" i="10"/>
  <c r="E660" i="10"/>
  <c r="F660" i="10" s="1"/>
  <c r="B664" i="10"/>
  <c r="E667" i="10"/>
  <c r="F667" i="10" s="1"/>
  <c r="E438" i="10"/>
  <c r="F438" i="10" s="1"/>
  <c r="B210" i="10"/>
  <c r="B325" i="10"/>
  <c r="E161" i="10"/>
  <c r="F161" i="10" s="1"/>
  <c r="B377" i="10"/>
  <c r="B348" i="10"/>
  <c r="E254" i="10"/>
  <c r="F254" i="10" s="1"/>
  <c r="E496" i="10"/>
  <c r="F496" i="10" s="1"/>
  <c r="E439" i="10"/>
  <c r="F439" i="10" s="1"/>
  <c r="B440" i="10"/>
  <c r="E443" i="10"/>
  <c r="F443" i="10" s="1"/>
  <c r="B293" i="10"/>
  <c r="E422" i="10"/>
  <c r="F422" i="10" s="1"/>
  <c r="B631" i="10"/>
  <c r="E363" i="10"/>
  <c r="F363" i="10" s="1"/>
  <c r="B637" i="10"/>
  <c r="E640" i="10"/>
  <c r="F640" i="10" s="1"/>
  <c r="B642" i="10"/>
  <c r="E644" i="10"/>
  <c r="F644" i="10" s="1"/>
  <c r="B505" i="10"/>
  <c r="E227" i="10"/>
  <c r="F227" i="10" s="1"/>
  <c r="B551" i="10"/>
  <c r="E219" i="10"/>
  <c r="F219" i="10" s="1"/>
  <c r="E633" i="10"/>
  <c r="F633" i="10" s="1"/>
  <c r="B380" i="10"/>
  <c r="B248" i="10"/>
  <c r="B577" i="10"/>
  <c r="B552" i="10"/>
  <c r="E435" i="10"/>
  <c r="F435" i="10" s="1"/>
  <c r="B260" i="10"/>
  <c r="E441" i="10"/>
  <c r="F441" i="10" s="1"/>
  <c r="B375" i="10"/>
  <c r="E295" i="10"/>
  <c r="F295" i="10" s="1"/>
  <c r="B324" i="10"/>
  <c r="E335" i="10"/>
  <c r="F335" i="10" s="1"/>
  <c r="B351" i="10"/>
  <c r="E173" i="10"/>
  <c r="F173" i="10" s="1"/>
  <c r="B349" i="10"/>
  <c r="E83" i="10"/>
  <c r="F83" i="10" s="1"/>
  <c r="B647" i="10"/>
  <c r="E651" i="10"/>
  <c r="F651" i="10" s="1"/>
  <c r="B655" i="10"/>
  <c r="E659" i="10"/>
  <c r="F659" i="10" s="1"/>
  <c r="B662" i="10"/>
  <c r="E665" i="10"/>
  <c r="F665" i="10" s="1"/>
  <c r="B542" i="10"/>
  <c r="E497" i="10"/>
  <c r="F497" i="10" s="1"/>
  <c r="E76" i="10"/>
  <c r="F76" i="10" s="1"/>
  <c r="B376" i="10"/>
  <c r="E635" i="10"/>
  <c r="F635" i="10" s="1"/>
  <c r="E555" i="10"/>
  <c r="F555" i="10" s="1"/>
  <c r="E484" i="10"/>
  <c r="F484" i="10" s="1"/>
  <c r="E394" i="10"/>
  <c r="F394" i="10" s="1"/>
  <c r="B436" i="10"/>
  <c r="E141" i="10"/>
  <c r="F141" i="10" s="1"/>
  <c r="B389" i="10"/>
  <c r="E386" i="10"/>
  <c r="F386" i="10" s="1"/>
  <c r="B157" i="10"/>
  <c r="B636" i="10"/>
  <c r="E639" i="10"/>
  <c r="F639" i="10" s="1"/>
  <c r="B641" i="10"/>
  <c r="E338" i="10"/>
  <c r="F338" i="10" s="1"/>
  <c r="B646" i="10"/>
  <c r="E650" i="10"/>
  <c r="F650" i="10" s="1"/>
  <c r="B654" i="10"/>
  <c r="E658" i="10"/>
  <c r="F658" i="10" s="1"/>
  <c r="B661" i="10"/>
  <c r="E294" i="10"/>
  <c r="F294" i="10" s="1"/>
  <c r="E490" i="10"/>
  <c r="F490" i="10" s="1"/>
  <c r="E286" i="10"/>
  <c r="F286" i="10" s="1"/>
  <c r="B303" i="10"/>
  <c r="E442" i="10"/>
  <c r="F442" i="10" s="1"/>
  <c r="B179" i="10"/>
  <c r="E437" i="10"/>
  <c r="F437" i="10" s="1"/>
  <c r="B605" i="10"/>
  <c r="B356" i="10"/>
  <c r="E638" i="10"/>
  <c r="F638" i="10" s="1"/>
  <c r="B95" i="10"/>
  <c r="E643" i="10"/>
  <c r="F643" i="10" s="1"/>
  <c r="B645" i="10"/>
  <c r="E649" i="10"/>
  <c r="F649" i="10" s="1"/>
  <c r="E46" i="10"/>
  <c r="F46" i="10" s="1"/>
  <c r="E488" i="10"/>
  <c r="F488" i="10" s="1"/>
  <c r="E325" i="10"/>
  <c r="F325" i="10" s="1"/>
  <c r="B161" i="10"/>
  <c r="E377" i="10"/>
  <c r="F377" i="10" s="1"/>
  <c r="E412" i="10"/>
  <c r="F412" i="10" s="1"/>
  <c r="E590" i="10"/>
  <c r="F590" i="10" s="1"/>
  <c r="E69" i="10"/>
  <c r="F69" i="10" s="1"/>
  <c r="B240" i="10"/>
  <c r="E210" i="10"/>
  <c r="F210" i="10" s="1"/>
  <c r="B439" i="10"/>
  <c r="E440" i="10"/>
  <c r="F440" i="10" s="1"/>
  <c r="B443" i="10"/>
  <c r="E293" i="10"/>
  <c r="F293" i="10" s="1"/>
  <c r="B422" i="10"/>
  <c r="E631" i="10"/>
  <c r="F631" i="10" s="1"/>
  <c r="B363" i="10"/>
  <c r="E637" i="10"/>
  <c r="F637" i="10" s="1"/>
  <c r="B640" i="10"/>
  <c r="E642" i="10"/>
  <c r="F642" i="10" s="1"/>
  <c r="B644" i="10"/>
  <c r="E648" i="10"/>
  <c r="F648" i="10" s="1"/>
  <c r="B652" i="10"/>
  <c r="E656" i="10"/>
  <c r="F656" i="10" s="1"/>
  <c r="B310" i="10"/>
  <c r="B406" i="10"/>
  <c r="E312" i="10"/>
  <c r="F312" i="10" s="1"/>
  <c r="B633" i="10"/>
  <c r="E380" i="10"/>
  <c r="F380" i="10" s="1"/>
  <c r="B446" i="10"/>
  <c r="E358" i="10"/>
  <c r="F358" i="10" s="1"/>
  <c r="B560" i="10"/>
  <c r="E554" i="10"/>
  <c r="F554" i="10" s="1"/>
  <c r="E487" i="10"/>
  <c r="F487" i="10" s="1"/>
  <c r="E502" i="10"/>
  <c r="F502" i="10" s="1"/>
  <c r="B435" i="10"/>
  <c r="E260" i="10"/>
  <c r="F260" i="10" s="1"/>
  <c r="B441" i="10"/>
  <c r="E375" i="10"/>
  <c r="F375" i="10" s="1"/>
  <c r="B295" i="10"/>
  <c r="E324" i="10"/>
  <c r="F324" i="10" s="1"/>
  <c r="B335" i="10"/>
  <c r="E351" i="10"/>
  <c r="F351" i="10" s="1"/>
  <c r="B173" i="10"/>
  <c r="E349" i="10"/>
  <c r="F349" i="10" s="1"/>
  <c r="B83" i="10"/>
  <c r="E647" i="10"/>
  <c r="F647" i="10" s="1"/>
  <c r="B651" i="10"/>
  <c r="E655" i="10"/>
  <c r="F655" i="10" s="1"/>
  <c r="B659" i="10"/>
  <c r="E662" i="10"/>
  <c r="F662" i="10" s="1"/>
  <c r="B665" i="10"/>
  <c r="E546" i="10"/>
  <c r="F546" i="10" s="1"/>
  <c r="B299" i="10"/>
  <c r="B76" i="10"/>
  <c r="E376" i="10"/>
  <c r="F376" i="10" s="1"/>
  <c r="B635" i="10"/>
  <c r="B561" i="10"/>
  <c r="E636" i="10"/>
  <c r="F636" i="10" s="1"/>
  <c r="B639" i="10"/>
  <c r="E646" i="10"/>
  <c r="F646" i="10" s="1"/>
  <c r="B130" i="10"/>
  <c r="E674" i="10"/>
  <c r="F674" i="10" s="1"/>
  <c r="B675" i="10"/>
  <c r="E678" i="10"/>
  <c r="F678" i="10" s="1"/>
  <c r="B682" i="10"/>
  <c r="E255" i="10"/>
  <c r="F255" i="10" s="1"/>
  <c r="B209" i="10"/>
  <c r="E606" i="10"/>
  <c r="F606" i="10" s="1"/>
  <c r="E223" i="10"/>
  <c r="F223" i="10" s="1"/>
  <c r="E281" i="10"/>
  <c r="F281" i="10" s="1"/>
  <c r="E618" i="10"/>
  <c r="F618" i="10" s="1"/>
  <c r="E623" i="10"/>
  <c r="F623" i="10" s="1"/>
  <c r="B688" i="10"/>
  <c r="E690" i="10"/>
  <c r="F690" i="10" s="1"/>
  <c r="B693" i="10"/>
  <c r="E697" i="10"/>
  <c r="F697" i="10" s="1"/>
  <c r="E722" i="10"/>
  <c r="F722" i="10" s="1"/>
  <c r="B111" i="10"/>
  <c r="E728" i="10"/>
  <c r="F728" i="10" s="1"/>
  <c r="B276" i="10"/>
  <c r="E732" i="10"/>
  <c r="F732" i="10" s="1"/>
  <c r="B734" i="10"/>
  <c r="E737" i="10"/>
  <c r="F737" i="10" s="1"/>
  <c r="B739" i="10"/>
  <c r="B743" i="10"/>
  <c r="E417" i="10"/>
  <c r="F417" i="10" s="1"/>
  <c r="E634" i="10"/>
  <c r="F634" i="10" s="1"/>
  <c r="B308" i="10"/>
  <c r="B338" i="10"/>
  <c r="B388" i="10"/>
  <c r="E49" i="10"/>
  <c r="F49" i="10" s="1"/>
  <c r="B699" i="10"/>
  <c r="E702" i="10"/>
  <c r="F702" i="10" s="1"/>
  <c r="B706" i="10"/>
  <c r="E709" i="10"/>
  <c r="F709" i="10" s="1"/>
  <c r="B712" i="10"/>
  <c r="E715" i="10"/>
  <c r="F715" i="10" s="1"/>
  <c r="B717" i="10"/>
  <c r="E301" i="10"/>
  <c r="F301" i="10" s="1"/>
  <c r="B720" i="10"/>
  <c r="E282" i="10"/>
  <c r="F282" i="10" s="1"/>
  <c r="E264" i="10"/>
  <c r="F264" i="10" s="1"/>
  <c r="E368" i="10"/>
  <c r="F368" i="10" s="1"/>
  <c r="B634" i="10"/>
  <c r="B658" i="10"/>
  <c r="B401" i="10"/>
  <c r="E673" i="10"/>
  <c r="F673" i="10" s="1"/>
  <c r="B135" i="10"/>
  <c r="E114" i="10"/>
  <c r="F114" i="10" s="1"/>
  <c r="B681" i="10"/>
  <c r="E684" i="10"/>
  <c r="F684" i="10" s="1"/>
  <c r="B201" i="10"/>
  <c r="E360" i="10"/>
  <c r="F360" i="10" s="1"/>
  <c r="E611" i="10"/>
  <c r="F611" i="10" s="1"/>
  <c r="E615" i="10"/>
  <c r="F615" i="10" s="1"/>
  <c r="E331" i="10"/>
  <c r="F331" i="10" s="1"/>
  <c r="E186" i="10"/>
  <c r="F186" i="10" s="1"/>
  <c r="B387" i="10"/>
  <c r="E689" i="10"/>
  <c r="F689" i="10" s="1"/>
  <c r="B692" i="10"/>
  <c r="E696" i="10"/>
  <c r="F696" i="10" s="1"/>
  <c r="B725" i="10"/>
  <c r="E727" i="10"/>
  <c r="F727" i="10" s="1"/>
  <c r="B129" i="10"/>
  <c r="E291" i="10"/>
  <c r="F291" i="10" s="1"/>
  <c r="B395" i="10"/>
  <c r="E736" i="10"/>
  <c r="F736" i="10" s="1"/>
  <c r="B306" i="10"/>
  <c r="B371" i="10"/>
  <c r="B394" i="10"/>
  <c r="E632" i="10"/>
  <c r="F632" i="10" s="1"/>
  <c r="B245" i="10"/>
  <c r="E670" i="10"/>
  <c r="F670" i="10" s="1"/>
  <c r="B698" i="10"/>
  <c r="E198" i="10"/>
  <c r="F198" i="10" s="1"/>
  <c r="B705" i="10"/>
  <c r="E166" i="10"/>
  <c r="F166" i="10" s="1"/>
  <c r="B711" i="10"/>
  <c r="E714" i="10"/>
  <c r="F714" i="10" s="1"/>
  <c r="B716" i="10"/>
  <c r="E334" i="10"/>
  <c r="F334" i="10" s="1"/>
  <c r="B719" i="10"/>
  <c r="E347" i="10"/>
  <c r="F347" i="10" s="1"/>
  <c r="E267" i="10"/>
  <c r="F267" i="10" s="1"/>
  <c r="B511" i="10"/>
  <c r="B650" i="10"/>
  <c r="B211" i="10"/>
  <c r="E672" i="10"/>
  <c r="F672" i="10" s="1"/>
  <c r="B344" i="10"/>
  <c r="E677" i="10"/>
  <c r="F677" i="10" s="1"/>
  <c r="B680" i="10"/>
  <c r="E683" i="10"/>
  <c r="F683" i="10" s="1"/>
  <c r="B235" i="10"/>
  <c r="E63" i="10"/>
  <c r="F63" i="10" s="1"/>
  <c r="E610" i="10"/>
  <c r="F610" i="10" s="1"/>
  <c r="E50" i="10"/>
  <c r="F50" i="10" s="1"/>
  <c r="E617" i="10"/>
  <c r="F617" i="10" s="1"/>
  <c r="E622" i="10"/>
  <c r="F622" i="10" s="1"/>
  <c r="B687" i="10"/>
  <c r="E313" i="10"/>
  <c r="F313" i="10" s="1"/>
  <c r="B350" i="10"/>
  <c r="E695" i="10"/>
  <c r="F695" i="10" s="1"/>
  <c r="B724" i="10"/>
  <c r="E109" i="10"/>
  <c r="F109" i="10" s="1"/>
  <c r="B730" i="10"/>
  <c r="E731" i="10"/>
  <c r="F731" i="10" s="1"/>
  <c r="B132" i="10"/>
  <c r="E250" i="10"/>
  <c r="F250" i="10" s="1"/>
  <c r="B738" i="10"/>
  <c r="B742" i="10"/>
  <c r="E157" i="10"/>
  <c r="F157" i="10" s="1"/>
  <c r="B632" i="10"/>
  <c r="B653" i="10"/>
  <c r="B660" i="10"/>
  <c r="E669" i="10"/>
  <c r="F669" i="10" s="1"/>
  <c r="B300" i="10"/>
  <c r="E701" i="10"/>
  <c r="F701" i="10" s="1"/>
  <c r="B704" i="10"/>
  <c r="E708" i="10"/>
  <c r="F708" i="10" s="1"/>
  <c r="B710" i="10"/>
  <c r="E193" i="10"/>
  <c r="F193" i="10" s="1"/>
  <c r="B119" i="10"/>
  <c r="E273" i="10"/>
  <c r="F273" i="10" s="1"/>
  <c r="B718" i="10"/>
  <c r="E184" i="10"/>
  <c r="F184" i="10" s="1"/>
  <c r="E316" i="10"/>
  <c r="F316" i="10" s="1"/>
  <c r="E550" i="10"/>
  <c r="F550" i="10" s="1"/>
  <c r="B656" i="10"/>
  <c r="B667" i="10"/>
  <c r="B671" i="10"/>
  <c r="E269" i="10"/>
  <c r="F269" i="10" s="1"/>
  <c r="B329" i="10"/>
  <c r="E676" i="10"/>
  <c r="F676" i="10" s="1"/>
  <c r="B679" i="10"/>
  <c r="E163" i="10"/>
  <c r="F163" i="10" s="1"/>
  <c r="B283" i="10"/>
  <c r="E685" i="10"/>
  <c r="F685" i="10" s="1"/>
  <c r="E216" i="10"/>
  <c r="F216" i="10" s="1"/>
  <c r="E110" i="10"/>
  <c r="F110" i="10" s="1"/>
  <c r="E354" i="10"/>
  <c r="F354" i="10" s="1"/>
  <c r="E384" i="10"/>
  <c r="F384" i="10" s="1"/>
  <c r="E345" i="10"/>
  <c r="F345" i="10" s="1"/>
  <c r="B686" i="10"/>
  <c r="E125" i="10"/>
  <c r="F125" i="10" s="1"/>
  <c r="B691" i="10"/>
  <c r="E694" i="10"/>
  <c r="F694" i="10" s="1"/>
  <c r="B723" i="10"/>
  <c r="E726" i="10"/>
  <c r="F726" i="10" s="1"/>
  <c r="B729" i="10"/>
  <c r="E86" i="10"/>
  <c r="F86" i="10" s="1"/>
  <c r="B733" i="10"/>
  <c r="E735" i="10"/>
  <c r="F735" i="10" s="1"/>
  <c r="B268" i="10"/>
  <c r="E244" i="10"/>
  <c r="F244" i="10" s="1"/>
  <c r="B741" i="10"/>
  <c r="E367" i="10"/>
  <c r="F367" i="10" s="1"/>
  <c r="E668" i="10"/>
  <c r="F668" i="10" s="1"/>
  <c r="B100" i="10"/>
  <c r="E700" i="10"/>
  <c r="F700" i="10" s="1"/>
  <c r="B703" i="10"/>
  <c r="E707" i="10"/>
  <c r="F707" i="10" s="1"/>
  <c r="B262" i="10"/>
  <c r="E713" i="10"/>
  <c r="F713" i="10" s="1"/>
  <c r="B378" i="10"/>
  <c r="E138" i="10"/>
  <c r="F138" i="10" s="1"/>
  <c r="B296" i="10"/>
  <c r="E721" i="10"/>
  <c r="F721" i="10" s="1"/>
  <c r="B740" i="10"/>
  <c r="E654" i="10"/>
  <c r="F654" i="10" s="1"/>
  <c r="E663" i="10"/>
  <c r="F663" i="10" s="1"/>
  <c r="E666" i="10"/>
  <c r="F666" i="10" s="1"/>
  <c r="B150" i="10"/>
  <c r="E130" i="10"/>
  <c r="F130" i="10" s="1"/>
  <c r="B674" i="10"/>
  <c r="E675" i="10"/>
  <c r="F675" i="10" s="1"/>
  <c r="B678" i="10"/>
  <c r="E682" i="10"/>
  <c r="F682" i="10" s="1"/>
  <c r="B255" i="10"/>
  <c r="E209" i="10"/>
  <c r="F209" i="10" s="1"/>
  <c r="E84" i="10"/>
  <c r="F84" i="10" s="1"/>
  <c r="E609" i="10"/>
  <c r="F609" i="10" s="1"/>
  <c r="E238" i="10"/>
  <c r="F238" i="10" s="1"/>
  <c r="E253" i="10"/>
  <c r="F253" i="10" s="1"/>
  <c r="E621" i="10"/>
  <c r="F621" i="10" s="1"/>
  <c r="E688" i="10"/>
  <c r="F688" i="10" s="1"/>
  <c r="B690" i="10"/>
  <c r="E693" i="10"/>
  <c r="F693" i="10" s="1"/>
  <c r="B697" i="10"/>
  <c r="B722" i="10"/>
  <c r="E111" i="10"/>
  <c r="F111" i="10" s="1"/>
  <c r="B386" i="10"/>
  <c r="E657" i="10"/>
  <c r="F657" i="10" s="1"/>
  <c r="E661" i="10"/>
  <c r="F661" i="10" s="1"/>
  <c r="E388" i="10"/>
  <c r="F388" i="10" s="1"/>
  <c r="B49" i="10"/>
  <c r="E389" i="10"/>
  <c r="F389" i="10" s="1"/>
  <c r="B648" i="10"/>
  <c r="E401" i="10"/>
  <c r="F401" i="10" s="1"/>
  <c r="B673" i="10"/>
  <c r="E135" i="10"/>
  <c r="F135" i="10" s="1"/>
  <c r="B114" i="10"/>
  <c r="E681" i="10"/>
  <c r="F681" i="10" s="1"/>
  <c r="B684" i="10"/>
  <c r="E201" i="10"/>
  <c r="F201" i="10" s="1"/>
  <c r="E608" i="10"/>
  <c r="F608" i="10" s="1"/>
  <c r="E614" i="10"/>
  <c r="F614" i="10" s="1"/>
  <c r="E616" i="10"/>
  <c r="F616" i="10" s="1"/>
  <c r="E620" i="10"/>
  <c r="F620" i="10" s="1"/>
  <c r="E387" i="10"/>
  <c r="F387" i="10" s="1"/>
  <c r="B689" i="10"/>
  <c r="E692" i="10"/>
  <c r="F692" i="10" s="1"/>
  <c r="B696" i="10"/>
  <c r="E725" i="10"/>
  <c r="F725" i="10" s="1"/>
  <c r="B727" i="10"/>
  <c r="E129" i="10"/>
  <c r="F129" i="10" s="1"/>
  <c r="B291" i="10"/>
  <c r="E395" i="10"/>
  <c r="F395" i="10" s="1"/>
  <c r="B736" i="10"/>
  <c r="E306" i="10"/>
  <c r="F306" i="10" s="1"/>
  <c r="E371" i="10"/>
  <c r="F371" i="10" s="1"/>
  <c r="B746" i="10"/>
  <c r="E501" i="10"/>
  <c r="F501" i="10" s="1"/>
  <c r="E310" i="10"/>
  <c r="F310" i="10" s="1"/>
  <c r="E245" i="10"/>
  <c r="F245" i="10" s="1"/>
  <c r="B670" i="10"/>
  <c r="E698" i="10"/>
  <c r="F698" i="10" s="1"/>
  <c r="B198" i="10"/>
  <c r="E705" i="10"/>
  <c r="F705" i="10" s="1"/>
  <c r="B166" i="10"/>
  <c r="E711" i="10"/>
  <c r="F711" i="10" s="1"/>
  <c r="B714" i="10"/>
  <c r="E716" i="10"/>
  <c r="F716" i="10" s="1"/>
  <c r="B334" i="10"/>
  <c r="E719" i="10"/>
  <c r="F719" i="10" s="1"/>
  <c r="B347" i="10"/>
  <c r="B267" i="10"/>
  <c r="B279" i="10"/>
  <c r="B669" i="10"/>
  <c r="E300" i="10"/>
  <c r="F300" i="10" s="1"/>
  <c r="B701" i="10"/>
  <c r="E704" i="10"/>
  <c r="F704" i="10" s="1"/>
  <c r="B708" i="10"/>
  <c r="E710" i="10"/>
  <c r="F710" i="10" s="1"/>
  <c r="B193" i="10"/>
  <c r="E119" i="10"/>
  <c r="F119" i="10" s="1"/>
  <c r="B273" i="10"/>
  <c r="E718" i="10"/>
  <c r="F718" i="10" s="1"/>
  <c r="B184" i="10"/>
  <c r="B316" i="10"/>
  <c r="E204" i="10"/>
  <c r="F204" i="10" s="1"/>
  <c r="B141" i="10"/>
  <c r="E308" i="10"/>
  <c r="F308" i="10" s="1"/>
  <c r="E329" i="10"/>
  <c r="F329" i="10" s="1"/>
  <c r="B676" i="10"/>
  <c r="E607" i="10"/>
  <c r="F607" i="10" s="1"/>
  <c r="E686" i="10"/>
  <c r="F686" i="10" s="1"/>
  <c r="B125" i="10"/>
  <c r="B713" i="10"/>
  <c r="E296" i="10"/>
  <c r="F296" i="10" s="1"/>
  <c r="B732" i="10"/>
  <c r="B250" i="10"/>
  <c r="E744" i="10"/>
  <c r="F744" i="10" s="1"/>
  <c r="E753" i="10"/>
  <c r="F753" i="10" s="1"/>
  <c r="B757" i="10"/>
  <c r="E150" i="10"/>
  <c r="F150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02" i="10"/>
  <c r="F602" i="10" s="1"/>
  <c r="E592" i="10"/>
  <c r="F592" i="10" s="1"/>
  <c r="B578" i="10"/>
  <c r="E567" i="10"/>
  <c r="F567" i="10" s="1"/>
  <c r="B585" i="10"/>
  <c r="E641" i="10"/>
  <c r="F641" i="10" s="1"/>
  <c r="E664" i="10"/>
  <c r="F664" i="10" s="1"/>
  <c r="B138" i="10"/>
  <c r="B86" i="10"/>
  <c r="E734" i="10"/>
  <c r="F734" i="10" s="1"/>
  <c r="B756" i="10"/>
  <c r="E760" i="10"/>
  <c r="F760" i="10" s="1"/>
  <c r="E344" i="10"/>
  <c r="F344" i="10" s="1"/>
  <c r="B677" i="10"/>
  <c r="E314" i="10"/>
  <c r="F314" i="10" s="1"/>
  <c r="E687" i="10"/>
  <c r="F687" i="10" s="1"/>
  <c r="B313" i="10"/>
  <c r="B264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294" i="10"/>
  <c r="E671" i="10"/>
  <c r="F671" i="10" s="1"/>
  <c r="B269" i="10"/>
  <c r="E225" i="10"/>
  <c r="F225" i="10" s="1"/>
  <c r="E36" i="10"/>
  <c r="F36" i="10" s="1"/>
  <c r="E699" i="10"/>
  <c r="F699" i="10" s="1"/>
  <c r="B721" i="10"/>
  <c r="E733" i="10"/>
  <c r="F733" i="10" s="1"/>
  <c r="B244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94" i="10"/>
  <c r="E565" i="10"/>
  <c r="F565" i="10" s="1"/>
  <c r="B668" i="10"/>
  <c r="E706" i="10"/>
  <c r="F706" i="10" s="1"/>
  <c r="E723" i="10"/>
  <c r="F723" i="10" s="1"/>
  <c r="E740" i="10"/>
  <c r="F740" i="10" s="1"/>
  <c r="E751" i="10"/>
  <c r="F751" i="10" s="1"/>
  <c r="B754" i="10"/>
  <c r="E758" i="10"/>
  <c r="F758" i="10" s="1"/>
  <c r="E652" i="10"/>
  <c r="F652" i="10" s="1"/>
  <c r="E211" i="10"/>
  <c r="F211" i="10" s="1"/>
  <c r="B672" i="10"/>
  <c r="E383" i="10"/>
  <c r="F383" i="10" s="1"/>
  <c r="E619" i="10"/>
  <c r="F619" i="10" s="1"/>
  <c r="B702" i="10"/>
  <c r="B728" i="10"/>
  <c r="B731" i="10"/>
  <c r="B762" i="10"/>
  <c r="E766" i="10"/>
  <c r="F766" i="10" s="1"/>
  <c r="B666" i="10"/>
  <c r="E283" i="10"/>
  <c r="F283" i="10" s="1"/>
  <c r="B685" i="10"/>
  <c r="E275" i="10"/>
  <c r="F275" i="10" s="1"/>
  <c r="E100" i="10"/>
  <c r="F100" i="10" s="1"/>
  <c r="E712" i="10"/>
  <c r="F712" i="10" s="1"/>
  <c r="E132" i="10"/>
  <c r="F132" i="10" s="1"/>
  <c r="B748" i="10"/>
  <c r="B753" i="10"/>
  <c r="E757" i="10"/>
  <c r="F757" i="10" s="1"/>
  <c r="B709" i="10"/>
  <c r="E724" i="10"/>
  <c r="F724" i="10" s="1"/>
  <c r="B726" i="10"/>
  <c r="E276" i="10"/>
  <c r="F276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02" i="10"/>
  <c r="B592" i="10"/>
  <c r="E578" i="10"/>
  <c r="F578" i="10" s="1"/>
  <c r="E703" i="10"/>
  <c r="F703" i="10" s="1"/>
  <c r="E717" i="10"/>
  <c r="F717" i="10" s="1"/>
  <c r="E743" i="10"/>
  <c r="F743" i="10" s="1"/>
  <c r="E747" i="10"/>
  <c r="F747" i="10" s="1"/>
  <c r="B752" i="10"/>
  <c r="E756" i="10"/>
  <c r="F756" i="10" s="1"/>
  <c r="B760" i="10"/>
  <c r="E436" i="10"/>
  <c r="F436" i="10" s="1"/>
  <c r="E235" i="10"/>
  <c r="F235" i="10" s="1"/>
  <c r="E403" i="10"/>
  <c r="F403" i="10" s="1"/>
  <c r="B715" i="10"/>
  <c r="E729" i="10"/>
  <c r="F729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08" i="10"/>
  <c r="E598" i="10"/>
  <c r="F598" i="10" s="1"/>
  <c r="B566" i="10"/>
  <c r="E584" i="10"/>
  <c r="F584" i="10" s="1"/>
  <c r="B544" i="10"/>
  <c r="E521" i="10"/>
  <c r="F521" i="10" s="1"/>
  <c r="E679" i="10"/>
  <c r="F679" i="10" s="1"/>
  <c r="B163" i="10"/>
  <c r="E612" i="10"/>
  <c r="F612" i="10" s="1"/>
  <c r="B301" i="10"/>
  <c r="E268" i="10"/>
  <c r="F268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594" i="10"/>
  <c r="F594" i="10" s="1"/>
  <c r="B565" i="10"/>
  <c r="B707" i="10"/>
  <c r="E378" i="10"/>
  <c r="F378" i="10" s="1"/>
  <c r="B109" i="10"/>
  <c r="B747" i="10"/>
  <c r="B751" i="10"/>
  <c r="E754" i="10"/>
  <c r="F754" i="10" s="1"/>
  <c r="B758" i="10"/>
  <c r="E742" i="10"/>
  <c r="F742" i="10" s="1"/>
  <c r="E762" i="10"/>
  <c r="F762" i="10" s="1"/>
  <c r="E372" i="10"/>
  <c r="F372" i="10" s="1"/>
  <c r="E183" i="10"/>
  <c r="F183" i="10" s="1"/>
  <c r="B512" i="10"/>
  <c r="B508" i="10"/>
  <c r="E197" i="10"/>
  <c r="F197" i="10" s="1"/>
  <c r="B473" i="10"/>
  <c r="E463" i="10"/>
  <c r="F463" i="10" s="1"/>
  <c r="B448" i="10"/>
  <c r="E457" i="10"/>
  <c r="F457" i="10" s="1"/>
  <c r="B382" i="10"/>
  <c r="E415" i="10"/>
  <c r="F415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20" i="10"/>
  <c r="F720" i="10" s="1"/>
  <c r="E778" i="10"/>
  <c r="F778" i="10" s="1"/>
  <c r="E585" i="10"/>
  <c r="F585" i="10" s="1"/>
  <c r="E545" i="10"/>
  <c r="F545" i="10" s="1"/>
  <c r="B521" i="10"/>
  <c r="E515" i="10"/>
  <c r="F515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83" i="10"/>
  <c r="F583" i="10" s="1"/>
  <c r="E532" i="10"/>
  <c r="F532" i="10" s="1"/>
  <c r="B518" i="10"/>
  <c r="E287" i="10"/>
  <c r="F287" i="10" s="1"/>
  <c r="B472" i="10"/>
  <c r="E477" i="10"/>
  <c r="F477" i="10" s="1"/>
  <c r="B470" i="10"/>
  <c r="E456" i="10"/>
  <c r="F456" i="10" s="1"/>
  <c r="B428" i="10"/>
  <c r="E414" i="10"/>
  <c r="F414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63" i="10"/>
  <c r="E774" i="10"/>
  <c r="F774" i="10" s="1"/>
  <c r="E593" i="10"/>
  <c r="F593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1" i="10"/>
  <c r="F691" i="10" s="1"/>
  <c r="E510" i="10"/>
  <c r="F510" i="10" s="1"/>
  <c r="B481" i="10"/>
  <c r="E476" i="10"/>
  <c r="F476" i="10" s="1"/>
  <c r="B469" i="10"/>
  <c r="E455" i="10"/>
  <c r="F455" i="10" s="1"/>
  <c r="B459" i="10"/>
  <c r="E413" i="10"/>
  <c r="F413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0" i="10"/>
  <c r="F680" i="10" s="1"/>
  <c r="E770" i="10"/>
  <c r="F770" i="10" s="1"/>
  <c r="B774" i="10"/>
  <c r="B593" i="10"/>
  <c r="E579" i="10"/>
  <c r="F579" i="10" s="1"/>
  <c r="B583" i="10"/>
  <c r="B372" i="10"/>
  <c r="B183" i="10"/>
  <c r="E513" i="10"/>
  <c r="F513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350" i="10"/>
  <c r="F350" i="10" s="1"/>
  <c r="B700" i="10"/>
  <c r="E262" i="10"/>
  <c r="F262" i="10" s="1"/>
  <c r="B770" i="10"/>
  <c r="E801" i="10"/>
  <c r="F801" i="10" s="1"/>
  <c r="B545" i="10"/>
  <c r="B480" i="10"/>
  <c r="E475" i="10"/>
  <c r="F475" i="10" s="1"/>
  <c r="B465" i="10"/>
  <c r="E449" i="10"/>
  <c r="F449" i="10" s="1"/>
  <c r="B458" i="10"/>
  <c r="E434" i="10"/>
  <c r="F434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79" i="10"/>
  <c r="E522" i="10"/>
  <c r="F522" i="10" s="1"/>
  <c r="B515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282" i="10"/>
  <c r="E730" i="10"/>
  <c r="F730" i="10" s="1"/>
  <c r="B567" i="10"/>
  <c r="E586" i="10"/>
  <c r="F586" i="10" s="1"/>
  <c r="E544" i="10"/>
  <c r="F544" i="10" s="1"/>
  <c r="B532" i="10"/>
  <c r="E508" i="10"/>
  <c r="F508" i="10" s="1"/>
  <c r="B197" i="10"/>
  <c r="E473" i="10"/>
  <c r="F473" i="10" s="1"/>
  <c r="B463" i="10"/>
  <c r="E448" i="10"/>
  <c r="F448" i="10" s="1"/>
  <c r="B457" i="10"/>
  <c r="E382" i="10"/>
  <c r="F382" i="10" s="1"/>
  <c r="B415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31" i="10"/>
  <c r="F531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337" i="10"/>
  <c r="B683" i="10"/>
  <c r="B694" i="10"/>
  <c r="B759" i="10"/>
  <c r="E572" i="10"/>
  <c r="F572" i="10" s="1"/>
  <c r="B287" i="10"/>
  <c r="E472" i="10"/>
  <c r="F472" i="10" s="1"/>
  <c r="B477" i="10"/>
  <c r="E470" i="10"/>
  <c r="F470" i="10" s="1"/>
  <c r="B456" i="10"/>
  <c r="E428" i="10"/>
  <c r="F428" i="10" s="1"/>
  <c r="B414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13" i="10"/>
  <c r="F613" i="10" s="1"/>
  <c r="E790" i="10"/>
  <c r="F790" i="10" s="1"/>
  <c r="E408" i="10"/>
  <c r="F408" i="10" s="1"/>
  <c r="E512" i="10"/>
  <c r="F512" i="10" s="1"/>
  <c r="B513" i="10"/>
  <c r="E832" i="10"/>
  <c r="F832" i="10" s="1"/>
  <c r="E867" i="10"/>
  <c r="F867" i="10" s="1"/>
  <c r="E786" i="10"/>
  <c r="F786" i="10" s="1"/>
  <c r="B572" i="10"/>
  <c r="B586" i="10"/>
  <c r="B531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18" i="10"/>
  <c r="F518" i="10" s="1"/>
  <c r="E481" i="10"/>
  <c r="F481" i="10" s="1"/>
  <c r="B449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55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95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65" i="10"/>
  <c r="F465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66" i="10"/>
  <c r="F566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84" i="10"/>
  <c r="B510" i="10"/>
  <c r="E469" i="10"/>
  <c r="F469" i="10" s="1"/>
  <c r="B434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22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13" i="10"/>
  <c r="E868" i="10"/>
  <c r="F868" i="10" s="1"/>
  <c r="E914" i="10"/>
  <c r="F914" i="10" s="1"/>
  <c r="B598" i="10"/>
  <c r="E921" i="10"/>
  <c r="F921" i="10" s="1"/>
  <c r="E933" i="10"/>
  <c r="F933" i="10" s="1"/>
  <c r="E978" i="10"/>
  <c r="F978" i="10" s="1"/>
  <c r="E987" i="10"/>
  <c r="F987" i="10" s="1"/>
  <c r="B475" i="10"/>
  <c r="E458" i="10"/>
  <c r="F458" i="10" s="1"/>
  <c r="E846" i="10"/>
  <c r="F846" i="10" s="1"/>
  <c r="E942" i="10"/>
  <c r="F942" i="10" s="1"/>
  <c r="E979" i="10"/>
  <c r="F979" i="10" s="1"/>
  <c r="E480" i="10"/>
  <c r="F480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76" i="10"/>
  <c r="E459" i="10"/>
  <c r="F459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5" i="10"/>
  <c r="B14" i="10"/>
  <c r="B587" i="10"/>
  <c r="B320" i="10"/>
  <c r="B159" i="10"/>
  <c r="B451" i="10"/>
  <c r="B66" i="10"/>
  <c r="B89" i="10"/>
  <c r="B362" i="10"/>
  <c r="B148" i="10"/>
  <c r="B61" i="10"/>
  <c r="B105" i="10"/>
  <c r="B12" i="10"/>
  <c r="B302" i="10"/>
  <c r="B102" i="10"/>
  <c r="B222" i="10"/>
  <c r="B128" i="10"/>
  <c r="B9" i="10"/>
  <c r="B270" i="10"/>
  <c r="B526" i="10"/>
  <c r="B35" i="10"/>
  <c r="B373" i="10"/>
  <c r="B315" i="10"/>
  <c r="B483" i="10"/>
  <c r="B178" i="10"/>
  <c r="B88" i="10"/>
  <c r="B20" i="10"/>
  <c r="B167" i="10"/>
  <c r="B219" i="10"/>
  <c r="B143" i="10"/>
  <c r="B58" i="10"/>
  <c r="B188" i="10"/>
  <c r="B115" i="10"/>
  <c r="B149" i="10"/>
  <c r="B249" i="10"/>
  <c r="B42" i="10"/>
  <c r="B309" i="10"/>
  <c r="B147" i="10"/>
  <c r="B5" i="10"/>
  <c r="B332" i="10"/>
  <c r="B399" i="10"/>
  <c r="B203" i="10"/>
  <c r="B120" i="10"/>
  <c r="B65" i="10"/>
  <c r="B91" i="10"/>
  <c r="B40" i="10"/>
  <c r="B44" i="10"/>
  <c r="B37" i="10"/>
  <c r="B556" i="10"/>
  <c r="B208" i="10"/>
  <c r="B10" i="10"/>
  <c r="B126" i="10"/>
  <c r="B599" i="10"/>
  <c r="B97" i="10"/>
  <c r="B53" i="10"/>
  <c r="B27" i="10"/>
  <c r="B252" i="10"/>
  <c r="B187" i="10"/>
  <c r="B535" i="10"/>
  <c r="E3" i="10"/>
  <c r="F3" i="10" s="1"/>
  <c r="H697" i="10" l="1"/>
  <c r="K697" i="10" s="1"/>
  <c r="M697" i="10"/>
  <c r="P697" i="10" s="1"/>
  <c r="R697" i="10"/>
  <c r="U697" i="10" s="1"/>
  <c r="R740" i="10"/>
  <c r="U740" i="10" s="1"/>
  <c r="M740" i="10"/>
  <c r="P740" i="10" s="1"/>
  <c r="H740" i="10"/>
  <c r="K740" i="10" s="1"/>
  <c r="H296" i="10"/>
  <c r="K296" i="10" s="1"/>
  <c r="R296" i="10"/>
  <c r="U296" i="10" s="1"/>
  <c r="M296" i="10"/>
  <c r="P296" i="10" s="1"/>
  <c r="M691" i="10"/>
  <c r="P691" i="10" s="1"/>
  <c r="H691" i="10"/>
  <c r="K691" i="10" s="1"/>
  <c r="R691" i="10"/>
  <c r="U691" i="10" s="1"/>
  <c r="R653" i="10"/>
  <c r="U653" i="10" s="1"/>
  <c r="M653" i="10"/>
  <c r="P653" i="10" s="1"/>
  <c r="H653" i="10"/>
  <c r="K653" i="10" s="1"/>
  <c r="M716" i="10"/>
  <c r="P716" i="10" s="1"/>
  <c r="R716" i="10"/>
  <c r="U716" i="10" s="1"/>
  <c r="H716" i="10"/>
  <c r="K716" i="10" s="1"/>
  <c r="R308" i="10"/>
  <c r="U308" i="10" s="1"/>
  <c r="H308" i="10"/>
  <c r="K308" i="10" s="1"/>
  <c r="M308" i="10"/>
  <c r="P308" i="10" s="1"/>
  <c r="B274" i="10"/>
  <c r="H560" i="10"/>
  <c r="K560" i="10" s="1"/>
  <c r="R560" i="10"/>
  <c r="U560" i="10" s="1"/>
  <c r="M560" i="10"/>
  <c r="P560" i="10" s="1"/>
  <c r="M654" i="10"/>
  <c r="P654" i="10" s="1"/>
  <c r="H654" i="10"/>
  <c r="K654" i="10" s="1"/>
  <c r="R654" i="10"/>
  <c r="U654" i="10" s="1"/>
  <c r="R376" i="10"/>
  <c r="U376" i="10" s="1"/>
  <c r="H376" i="10"/>
  <c r="K376" i="10" s="1"/>
  <c r="M376" i="10"/>
  <c r="P376" i="10" s="1"/>
  <c r="H293" i="10"/>
  <c r="K293" i="10" s="1"/>
  <c r="M293" i="10"/>
  <c r="P293" i="10" s="1"/>
  <c r="R293" i="10"/>
  <c r="U293" i="10" s="1"/>
  <c r="M358" i="10"/>
  <c r="P358" i="10" s="1"/>
  <c r="H358" i="10"/>
  <c r="K358" i="10" s="1"/>
  <c r="R358" i="10"/>
  <c r="U358" i="10" s="1"/>
  <c r="R601" i="10"/>
  <c r="U601" i="10" s="1"/>
  <c r="M601" i="10"/>
  <c r="P601" i="10" s="1"/>
  <c r="H601" i="10"/>
  <c r="K601" i="10" s="1"/>
  <c r="R286" i="10"/>
  <c r="U286" i="10" s="1"/>
  <c r="M286" i="10"/>
  <c r="P286" i="10" s="1"/>
  <c r="H286" i="10"/>
  <c r="K286" i="10" s="1"/>
  <c r="R576" i="10"/>
  <c r="U576" i="10" s="1"/>
  <c r="M576" i="10"/>
  <c r="P576" i="10" s="1"/>
  <c r="H576" i="10"/>
  <c r="K576" i="10" s="1"/>
  <c r="H26" i="10"/>
  <c r="K26" i="10" s="1"/>
  <c r="M26" i="10"/>
  <c r="P26" i="10" s="1"/>
  <c r="R26" i="10"/>
  <c r="U26" i="10" s="1"/>
  <c r="M504" i="10"/>
  <c r="P504" i="10" s="1"/>
  <c r="R504" i="10"/>
  <c r="U504" i="10" s="1"/>
  <c r="H504" i="10"/>
  <c r="K504" i="10" s="1"/>
  <c r="R412" i="10"/>
  <c r="U412" i="10" s="1"/>
  <c r="H412" i="10"/>
  <c r="K412" i="10" s="1"/>
  <c r="M412" i="10"/>
  <c r="P412" i="10" s="1"/>
  <c r="R368" i="10"/>
  <c r="U368" i="10" s="1"/>
  <c r="H368" i="10"/>
  <c r="K368" i="10" s="1"/>
  <c r="M368" i="10"/>
  <c r="P368" i="10" s="1"/>
  <c r="M536" i="10"/>
  <c r="P536" i="10" s="1"/>
  <c r="R536" i="10"/>
  <c r="U536" i="10" s="1"/>
  <c r="H536" i="10"/>
  <c r="K536" i="10" s="1"/>
  <c r="H580" i="10"/>
  <c r="K580" i="10" s="1"/>
  <c r="M580" i="10"/>
  <c r="P580" i="10" s="1"/>
  <c r="R580" i="10"/>
  <c r="U580" i="10" s="1"/>
  <c r="H355" i="10"/>
  <c r="K355" i="10" s="1"/>
  <c r="R355" i="10"/>
  <c r="U355" i="10" s="1"/>
  <c r="M355" i="10"/>
  <c r="P355" i="10" s="1"/>
  <c r="H568" i="10"/>
  <c r="K568" i="10" s="1"/>
  <c r="M568" i="10"/>
  <c r="P568" i="10" s="1"/>
  <c r="R568" i="10"/>
  <c r="U568" i="10" s="1"/>
  <c r="M474" i="10"/>
  <c r="P474" i="10" s="1"/>
  <c r="H474" i="10"/>
  <c r="K474" i="10" s="1"/>
  <c r="R474" i="10"/>
  <c r="U474" i="10" s="1"/>
  <c r="R60" i="10"/>
  <c r="U60" i="10" s="1"/>
  <c r="M60" i="10"/>
  <c r="P60" i="10" s="1"/>
  <c r="H60" i="10"/>
  <c r="K60" i="10" s="1"/>
  <c r="R289" i="10"/>
  <c r="U289" i="10" s="1"/>
  <c r="M289" i="10"/>
  <c r="P289" i="10" s="1"/>
  <c r="H289" i="10"/>
  <c r="K289" i="10" s="1"/>
  <c r="R142" i="10"/>
  <c r="U142" i="10" s="1"/>
  <c r="H142" i="10"/>
  <c r="K142" i="10" s="1"/>
  <c r="M142" i="10"/>
  <c r="P142" i="10" s="1"/>
  <c r="R284" i="10"/>
  <c r="U284" i="10" s="1"/>
  <c r="M284" i="10"/>
  <c r="P284" i="10" s="1"/>
  <c r="H284" i="10"/>
  <c r="K284" i="10" s="1"/>
  <c r="M146" i="10"/>
  <c r="P146" i="10" s="1"/>
  <c r="R146" i="10"/>
  <c r="U146" i="10" s="1"/>
  <c r="H146" i="10"/>
  <c r="K146" i="10" s="1"/>
  <c r="M326" i="10"/>
  <c r="P326" i="10" s="1"/>
  <c r="R326" i="10"/>
  <c r="U326" i="10" s="1"/>
  <c r="H326" i="10"/>
  <c r="K326" i="10" s="1"/>
  <c r="R137" i="10"/>
  <c r="U137" i="10" s="1"/>
  <c r="M137" i="10"/>
  <c r="P137" i="10" s="1"/>
  <c r="H137" i="10"/>
  <c r="K137" i="10" s="1"/>
  <c r="M534" i="10"/>
  <c r="P534" i="10" s="1"/>
  <c r="R534" i="10"/>
  <c r="U534" i="10" s="1"/>
  <c r="H534" i="10"/>
  <c r="K534" i="10" s="1"/>
  <c r="R180" i="10"/>
  <c r="U180" i="10" s="1"/>
  <c r="M180" i="10"/>
  <c r="P180" i="10" s="1"/>
  <c r="H180" i="10"/>
  <c r="K180" i="10" s="1"/>
  <c r="H92" i="10"/>
  <c r="K92" i="10" s="1"/>
  <c r="R92" i="10"/>
  <c r="U92" i="10" s="1"/>
  <c r="M92" i="10"/>
  <c r="P92" i="10" s="1"/>
  <c r="H72" i="10"/>
  <c r="K72" i="10" s="1"/>
  <c r="M72" i="10"/>
  <c r="P72" i="10" s="1"/>
  <c r="R72" i="10"/>
  <c r="U72" i="10" s="1"/>
  <c r="R87" i="10"/>
  <c r="U87" i="10" s="1"/>
  <c r="M87" i="10"/>
  <c r="P87" i="10" s="1"/>
  <c r="H87" i="10"/>
  <c r="K87" i="10" s="1"/>
  <c r="M52" i="10"/>
  <c r="P52" i="10" s="1"/>
  <c r="R52" i="10"/>
  <c r="U52" i="10" s="1"/>
  <c r="H52" i="10"/>
  <c r="K52" i="10" s="1"/>
  <c r="M226" i="10"/>
  <c r="P226" i="10" s="1"/>
  <c r="H226" i="10"/>
  <c r="K226" i="10" s="1"/>
  <c r="R226" i="10"/>
  <c r="U226" i="10" s="1"/>
  <c r="M15" i="10"/>
  <c r="P15" i="10" s="1"/>
  <c r="H15" i="10"/>
  <c r="K15" i="10" s="1"/>
  <c r="R15" i="10"/>
  <c r="U15" i="10" s="1"/>
  <c r="M131" i="10"/>
  <c r="P131" i="10" s="1"/>
  <c r="R131" i="10"/>
  <c r="U131" i="10" s="1"/>
  <c r="H131" i="10"/>
  <c r="K131" i="10" s="1"/>
  <c r="H16" i="10"/>
  <c r="K16" i="10" s="1"/>
  <c r="R16" i="10"/>
  <c r="U16" i="10" s="1"/>
  <c r="M16" i="10"/>
  <c r="P16" i="10" s="1"/>
  <c r="M73" i="10"/>
  <c r="P73" i="10" s="1"/>
  <c r="R73" i="10"/>
  <c r="U73" i="10" s="1"/>
  <c r="H73" i="10"/>
  <c r="K73" i="10" s="1"/>
  <c r="M170" i="10"/>
  <c r="P170" i="10" s="1"/>
  <c r="R170" i="10"/>
  <c r="U170" i="10" s="1"/>
  <c r="H170" i="10"/>
  <c r="K170" i="10" s="1"/>
  <c r="R136" i="10"/>
  <c r="U136" i="10" s="1"/>
  <c r="M136" i="10"/>
  <c r="P136" i="10" s="1"/>
  <c r="H136" i="10"/>
  <c r="K136" i="10" s="1"/>
  <c r="R101" i="10"/>
  <c r="U101" i="10" s="1"/>
  <c r="M101" i="10"/>
  <c r="P101" i="10" s="1"/>
  <c r="H101" i="10"/>
  <c r="K101" i="10" s="1"/>
  <c r="M518" i="10"/>
  <c r="P518" i="10" s="1"/>
  <c r="R518" i="10"/>
  <c r="U518" i="10" s="1"/>
  <c r="H518" i="10"/>
  <c r="K518" i="10" s="1"/>
  <c r="M250" i="10"/>
  <c r="P250" i="10" s="1"/>
  <c r="R250" i="10"/>
  <c r="U250" i="10" s="1"/>
  <c r="H250" i="10"/>
  <c r="K250" i="10" s="1"/>
  <c r="M27" i="10"/>
  <c r="P27" i="10" s="1"/>
  <c r="H27" i="10"/>
  <c r="K27" i="10" s="1"/>
  <c r="R27" i="10"/>
  <c r="U27" i="10" s="1"/>
  <c r="H362" i="10"/>
  <c r="K362" i="10" s="1"/>
  <c r="R362" i="10"/>
  <c r="U362" i="10" s="1"/>
  <c r="M362" i="10"/>
  <c r="P362" i="10" s="1"/>
  <c r="M694" i="10"/>
  <c r="P694" i="10" s="1"/>
  <c r="R694" i="10"/>
  <c r="U694" i="10" s="1"/>
  <c r="H694" i="10"/>
  <c r="K694" i="10" s="1"/>
  <c r="M515" i="10"/>
  <c r="P515" i="10" s="1"/>
  <c r="H515" i="10"/>
  <c r="K515" i="10" s="1"/>
  <c r="R515" i="10"/>
  <c r="U515" i="10" s="1"/>
  <c r="M109" i="10"/>
  <c r="P109" i="10" s="1"/>
  <c r="R109" i="10"/>
  <c r="U109" i="10" s="1"/>
  <c r="H109" i="10"/>
  <c r="K109" i="10" s="1"/>
  <c r="R775" i="10"/>
  <c r="U775" i="10" s="1"/>
  <c r="H775" i="10"/>
  <c r="K775" i="10" s="1"/>
  <c r="M775" i="10"/>
  <c r="P775" i="10" s="1"/>
  <c r="H771" i="10"/>
  <c r="K771" i="10" s="1"/>
  <c r="M771" i="10"/>
  <c r="P771" i="10" s="1"/>
  <c r="R771" i="10"/>
  <c r="U771" i="10" s="1"/>
  <c r="H755" i="10"/>
  <c r="K755" i="10" s="1"/>
  <c r="R755" i="10"/>
  <c r="U755" i="10" s="1"/>
  <c r="M755" i="10"/>
  <c r="P755" i="10" s="1"/>
  <c r="M780" i="10"/>
  <c r="P780" i="10" s="1"/>
  <c r="H780" i="10"/>
  <c r="K780" i="10" s="1"/>
  <c r="R780" i="10"/>
  <c r="U780" i="10" s="1"/>
  <c r="H138" i="10"/>
  <c r="K138" i="10" s="1"/>
  <c r="R138" i="10"/>
  <c r="U138" i="10" s="1"/>
  <c r="M138" i="10"/>
  <c r="P138" i="10" s="1"/>
  <c r="H781" i="10"/>
  <c r="K781" i="10" s="1"/>
  <c r="R781" i="10"/>
  <c r="U781" i="10" s="1"/>
  <c r="M781" i="10"/>
  <c r="P781" i="10" s="1"/>
  <c r="M184" i="10"/>
  <c r="P184" i="10" s="1"/>
  <c r="R184" i="10"/>
  <c r="U184" i="10" s="1"/>
  <c r="H184" i="10"/>
  <c r="K184" i="10" s="1"/>
  <c r="M722" i="10"/>
  <c r="P722" i="10" s="1"/>
  <c r="R722" i="10"/>
  <c r="U722" i="10" s="1"/>
  <c r="H722" i="10"/>
  <c r="K722" i="10" s="1"/>
  <c r="R300" i="10"/>
  <c r="U300" i="10" s="1"/>
  <c r="M300" i="10"/>
  <c r="P300" i="10" s="1"/>
  <c r="H300" i="10"/>
  <c r="K300" i="10" s="1"/>
  <c r="R235" i="10"/>
  <c r="U235" i="10" s="1"/>
  <c r="H235" i="10"/>
  <c r="K235" i="10" s="1"/>
  <c r="M235" i="10"/>
  <c r="P235" i="10" s="1"/>
  <c r="M725" i="10"/>
  <c r="P725" i="10" s="1"/>
  <c r="H725" i="10"/>
  <c r="K725" i="10" s="1"/>
  <c r="R725" i="10"/>
  <c r="U725" i="10" s="1"/>
  <c r="R635" i="10"/>
  <c r="U635" i="10" s="1"/>
  <c r="M635" i="10"/>
  <c r="P635" i="10" s="1"/>
  <c r="H635" i="10"/>
  <c r="K635" i="10" s="1"/>
  <c r="M651" i="10"/>
  <c r="P651" i="10" s="1"/>
  <c r="R651" i="10"/>
  <c r="U651" i="10" s="1"/>
  <c r="H651" i="10"/>
  <c r="K651" i="10" s="1"/>
  <c r="M179" i="10"/>
  <c r="P179" i="10" s="1"/>
  <c r="R179" i="10"/>
  <c r="U179" i="10" s="1"/>
  <c r="H179" i="10"/>
  <c r="K179" i="10" s="1"/>
  <c r="H436" i="10"/>
  <c r="K436" i="10" s="1"/>
  <c r="M436" i="10"/>
  <c r="P436" i="10" s="1"/>
  <c r="R436" i="10"/>
  <c r="U436" i="10" s="1"/>
  <c r="R647" i="10"/>
  <c r="U647" i="10" s="1"/>
  <c r="H647" i="10"/>
  <c r="K647" i="10" s="1"/>
  <c r="M647" i="10"/>
  <c r="P647" i="10" s="1"/>
  <c r="M551" i="10"/>
  <c r="P551" i="10" s="1"/>
  <c r="H551" i="10"/>
  <c r="K551" i="10" s="1"/>
  <c r="R551" i="10"/>
  <c r="U551" i="10" s="1"/>
  <c r="M377" i="10"/>
  <c r="P377" i="10" s="1"/>
  <c r="R377" i="10"/>
  <c r="U377" i="10" s="1"/>
  <c r="H377" i="10"/>
  <c r="K377" i="10" s="1"/>
  <c r="H657" i="10"/>
  <c r="K657" i="10" s="1"/>
  <c r="R657" i="10"/>
  <c r="U657" i="10" s="1"/>
  <c r="M657" i="10"/>
  <c r="P657" i="10" s="1"/>
  <c r="M442" i="10"/>
  <c r="P442" i="10" s="1"/>
  <c r="R442" i="10"/>
  <c r="U442" i="10" s="1"/>
  <c r="H442" i="10"/>
  <c r="K442" i="10" s="1"/>
  <c r="H447" i="10"/>
  <c r="K447" i="10" s="1"/>
  <c r="M447" i="10"/>
  <c r="P447" i="10" s="1"/>
  <c r="R447" i="10"/>
  <c r="U447" i="10" s="1"/>
  <c r="M361" i="10"/>
  <c r="P361" i="10" s="1"/>
  <c r="R361" i="10"/>
  <c r="U361" i="10" s="1"/>
  <c r="H361" i="10"/>
  <c r="K361" i="10" s="1"/>
  <c r="M540" i="10"/>
  <c r="P540" i="10" s="1"/>
  <c r="R540" i="10"/>
  <c r="U540" i="10" s="1"/>
  <c r="H540" i="10"/>
  <c r="K540" i="10" s="1"/>
  <c r="R581" i="10"/>
  <c r="U581" i="10" s="1"/>
  <c r="M581" i="10"/>
  <c r="P581" i="10" s="1"/>
  <c r="H581" i="10"/>
  <c r="K581" i="10" s="1"/>
  <c r="M134" i="10"/>
  <c r="P134" i="10" s="1"/>
  <c r="R134" i="10"/>
  <c r="U134" i="10" s="1"/>
  <c r="H134" i="10"/>
  <c r="K134" i="10" s="1"/>
  <c r="R75" i="10"/>
  <c r="U75" i="10" s="1"/>
  <c r="H75" i="10"/>
  <c r="K75" i="10" s="1"/>
  <c r="M75" i="10"/>
  <c r="P75" i="10" s="1"/>
  <c r="R346" i="10"/>
  <c r="U346" i="10" s="1"/>
  <c r="H346" i="10"/>
  <c r="K346" i="10" s="1"/>
  <c r="M346" i="10"/>
  <c r="P346" i="10" s="1"/>
  <c r="R54" i="10"/>
  <c r="U54" i="10" s="1"/>
  <c r="M54" i="10"/>
  <c r="P54" i="10" s="1"/>
  <c r="H54" i="10"/>
  <c r="K54" i="10" s="1"/>
  <c r="M122" i="10"/>
  <c r="P122" i="10" s="1"/>
  <c r="R122" i="10"/>
  <c r="U122" i="10" s="1"/>
  <c r="H122" i="10"/>
  <c r="K122" i="10" s="1"/>
  <c r="R265" i="10"/>
  <c r="U265" i="10" s="1"/>
  <c r="M265" i="10"/>
  <c r="P265" i="10" s="1"/>
  <c r="H265" i="10"/>
  <c r="K265" i="10" s="1"/>
  <c r="R340" i="10"/>
  <c r="U340" i="10" s="1"/>
  <c r="M340" i="10"/>
  <c r="P340" i="10" s="1"/>
  <c r="H340" i="10"/>
  <c r="K340" i="10" s="1"/>
  <c r="B200" i="10"/>
  <c r="R595" i="10"/>
  <c r="U595" i="10" s="1"/>
  <c r="H595" i="10"/>
  <c r="K595" i="10" s="1"/>
  <c r="M595" i="10"/>
  <c r="P595" i="10" s="1"/>
  <c r="M144" i="10"/>
  <c r="P144" i="10" s="1"/>
  <c r="R144" i="10"/>
  <c r="U144" i="10" s="1"/>
  <c r="H144" i="10"/>
  <c r="K144" i="10" s="1"/>
  <c r="R104" i="10"/>
  <c r="U104" i="10" s="1"/>
  <c r="H104" i="10"/>
  <c r="K104" i="10" s="1"/>
  <c r="M104" i="10"/>
  <c r="P104" i="10" s="1"/>
  <c r="M158" i="10"/>
  <c r="P158" i="10" s="1"/>
  <c r="H158" i="10"/>
  <c r="K158" i="10" s="1"/>
  <c r="R158" i="10"/>
  <c r="U158" i="10" s="1"/>
  <c r="R17" i="10"/>
  <c r="U17" i="10" s="1"/>
  <c r="H17" i="10"/>
  <c r="K17" i="10" s="1"/>
  <c r="M17" i="10"/>
  <c r="P17" i="10" s="1"/>
  <c r="B2" i="10"/>
  <c r="M24" i="10"/>
  <c r="P24" i="10" s="1"/>
  <c r="R24" i="10"/>
  <c r="U24" i="10" s="1"/>
  <c r="H24" i="10"/>
  <c r="K24" i="10" s="1"/>
  <c r="B38" i="10"/>
  <c r="B18" i="10"/>
  <c r="R252" i="10"/>
  <c r="U252" i="10" s="1"/>
  <c r="M252" i="10"/>
  <c r="P252" i="10" s="1"/>
  <c r="H252" i="10"/>
  <c r="K252" i="10" s="1"/>
  <c r="H726" i="10"/>
  <c r="K726" i="10" s="1"/>
  <c r="R726" i="10"/>
  <c r="U726" i="10" s="1"/>
  <c r="M726" i="10"/>
  <c r="P726" i="10" s="1"/>
  <c r="R399" i="10"/>
  <c r="U399" i="10" s="1"/>
  <c r="H399" i="10"/>
  <c r="K399" i="10" s="1"/>
  <c r="M399" i="10"/>
  <c r="P399" i="10" s="1"/>
  <c r="R178" i="10"/>
  <c r="U178" i="10" s="1"/>
  <c r="H178" i="10"/>
  <c r="K178" i="10" s="1"/>
  <c r="M178" i="10"/>
  <c r="P178" i="10" s="1"/>
  <c r="R53" i="10"/>
  <c r="U53" i="10" s="1"/>
  <c r="M53" i="10"/>
  <c r="P53" i="10" s="1"/>
  <c r="H53" i="10"/>
  <c r="K53" i="10" s="1"/>
  <c r="R332" i="10"/>
  <c r="U332" i="10" s="1"/>
  <c r="H332" i="10"/>
  <c r="K332" i="10" s="1"/>
  <c r="M332" i="10"/>
  <c r="P332" i="10" s="1"/>
  <c r="M483" i="10"/>
  <c r="P483" i="10" s="1"/>
  <c r="H483" i="10"/>
  <c r="K483" i="10" s="1"/>
  <c r="R483" i="10"/>
  <c r="U483" i="10" s="1"/>
  <c r="M89" i="10"/>
  <c r="P89" i="10" s="1"/>
  <c r="H89" i="10"/>
  <c r="K89" i="10" s="1"/>
  <c r="R89" i="10"/>
  <c r="U89" i="10" s="1"/>
  <c r="H586" i="10"/>
  <c r="K586" i="10" s="1"/>
  <c r="M586" i="10"/>
  <c r="P586" i="10" s="1"/>
  <c r="R586" i="10"/>
  <c r="U586" i="10" s="1"/>
  <c r="M372" i="10"/>
  <c r="P372" i="10" s="1"/>
  <c r="H372" i="10"/>
  <c r="K372" i="10" s="1"/>
  <c r="R372" i="10"/>
  <c r="U372" i="10" s="1"/>
  <c r="R469" i="10"/>
  <c r="U469" i="10" s="1"/>
  <c r="M469" i="10"/>
  <c r="P469" i="10" s="1"/>
  <c r="H469" i="10"/>
  <c r="K469" i="10" s="1"/>
  <c r="H715" i="10"/>
  <c r="K715" i="10" s="1"/>
  <c r="R715" i="10"/>
  <c r="U715" i="10" s="1"/>
  <c r="M715" i="10"/>
  <c r="P715" i="10" s="1"/>
  <c r="R762" i="10"/>
  <c r="U762" i="10" s="1"/>
  <c r="M762" i="10"/>
  <c r="P762" i="10" s="1"/>
  <c r="H762" i="10"/>
  <c r="K762" i="10" s="1"/>
  <c r="H594" i="10"/>
  <c r="K594" i="10" s="1"/>
  <c r="M594" i="10"/>
  <c r="P594" i="10" s="1"/>
  <c r="R594" i="10"/>
  <c r="U594" i="10" s="1"/>
  <c r="M732" i="10"/>
  <c r="P732" i="10" s="1"/>
  <c r="R732" i="10"/>
  <c r="U732" i="10" s="1"/>
  <c r="H732" i="10"/>
  <c r="K732" i="10" s="1"/>
  <c r="R670" i="10"/>
  <c r="U670" i="10" s="1"/>
  <c r="H670" i="10"/>
  <c r="K670" i="10" s="1"/>
  <c r="M670" i="10"/>
  <c r="P670" i="10" s="1"/>
  <c r="M291" i="10"/>
  <c r="P291" i="10" s="1"/>
  <c r="R291" i="10"/>
  <c r="U291" i="10" s="1"/>
  <c r="H291" i="10"/>
  <c r="K291" i="10" s="1"/>
  <c r="M350" i="10"/>
  <c r="P350" i="10" s="1"/>
  <c r="R350" i="10"/>
  <c r="U350" i="10" s="1"/>
  <c r="H350" i="10"/>
  <c r="K350" i="10" s="1"/>
  <c r="M706" i="10"/>
  <c r="P706" i="10" s="1"/>
  <c r="H706" i="10"/>
  <c r="K706" i="10" s="1"/>
  <c r="R706" i="10"/>
  <c r="U706" i="10" s="1"/>
  <c r="H388" i="10"/>
  <c r="K388" i="10" s="1"/>
  <c r="R388" i="10"/>
  <c r="U388" i="10" s="1"/>
  <c r="M388" i="10"/>
  <c r="P388" i="10" s="1"/>
  <c r="H276" i="10"/>
  <c r="K276" i="10" s="1"/>
  <c r="M276" i="10"/>
  <c r="P276" i="10" s="1"/>
  <c r="R276" i="10"/>
  <c r="U276" i="10" s="1"/>
  <c r="H130" i="10"/>
  <c r="K130" i="10" s="1"/>
  <c r="M130" i="10"/>
  <c r="P130" i="10" s="1"/>
  <c r="R130" i="10"/>
  <c r="U130" i="10" s="1"/>
  <c r="H435" i="10"/>
  <c r="K435" i="10" s="1"/>
  <c r="R435" i="10"/>
  <c r="U435" i="10" s="1"/>
  <c r="M435" i="10"/>
  <c r="P435" i="10" s="1"/>
  <c r="H640" i="10"/>
  <c r="K640" i="10" s="1"/>
  <c r="M640" i="10"/>
  <c r="P640" i="10" s="1"/>
  <c r="R640" i="10"/>
  <c r="U640" i="10" s="1"/>
  <c r="M569" i="10"/>
  <c r="P569" i="10" s="1"/>
  <c r="R569" i="10"/>
  <c r="U569" i="10" s="1"/>
  <c r="H569" i="10"/>
  <c r="K569" i="10" s="1"/>
  <c r="H550" i="10"/>
  <c r="K550" i="10" s="1"/>
  <c r="M550" i="10"/>
  <c r="P550" i="10" s="1"/>
  <c r="R550" i="10"/>
  <c r="U550" i="10" s="1"/>
  <c r="M555" i="10"/>
  <c r="P555" i="10" s="1"/>
  <c r="H555" i="10"/>
  <c r="K555" i="10" s="1"/>
  <c r="R555" i="10"/>
  <c r="U555" i="10" s="1"/>
  <c r="R407" i="10"/>
  <c r="U407" i="10" s="1"/>
  <c r="H407" i="10"/>
  <c r="K407" i="10" s="1"/>
  <c r="M407" i="10"/>
  <c r="P407" i="10" s="1"/>
  <c r="M298" i="10"/>
  <c r="P298" i="10" s="1"/>
  <c r="R298" i="10"/>
  <c r="U298" i="10" s="1"/>
  <c r="H298" i="10"/>
  <c r="K298" i="10" s="1"/>
  <c r="M558" i="10"/>
  <c r="P558" i="10" s="1"/>
  <c r="R558" i="10"/>
  <c r="U558" i="10" s="1"/>
  <c r="H558" i="10"/>
  <c r="K558" i="10" s="1"/>
  <c r="M506" i="10"/>
  <c r="P506" i="10" s="1"/>
  <c r="R506" i="10"/>
  <c r="U506" i="10" s="1"/>
  <c r="H506" i="10"/>
  <c r="K506" i="10" s="1"/>
  <c r="M516" i="10"/>
  <c r="P516" i="10" s="1"/>
  <c r="R516" i="10"/>
  <c r="U516" i="10" s="1"/>
  <c r="H516" i="10"/>
  <c r="K516" i="10" s="1"/>
  <c r="H418" i="10"/>
  <c r="K418" i="10" s="1"/>
  <c r="M418" i="10"/>
  <c r="P418" i="10" s="1"/>
  <c r="R418" i="10"/>
  <c r="U418" i="10" s="1"/>
  <c r="M590" i="10"/>
  <c r="P590" i="10" s="1"/>
  <c r="R590" i="10"/>
  <c r="U590" i="10" s="1"/>
  <c r="H590" i="10"/>
  <c r="K590" i="10" s="1"/>
  <c r="B45" i="10"/>
  <c r="H33" i="10"/>
  <c r="K33" i="10" s="1"/>
  <c r="R33" i="10"/>
  <c r="U33" i="10" s="1"/>
  <c r="M33" i="10"/>
  <c r="P33" i="10" s="1"/>
  <c r="H400" i="10"/>
  <c r="K400" i="10" s="1"/>
  <c r="R400" i="10"/>
  <c r="U400" i="10" s="1"/>
  <c r="M400" i="10"/>
  <c r="P400" i="10" s="1"/>
  <c r="R318" i="10"/>
  <c r="U318" i="10" s="1"/>
  <c r="M318" i="10"/>
  <c r="P318" i="10" s="1"/>
  <c r="H318" i="10"/>
  <c r="K318" i="10" s="1"/>
  <c r="M524" i="10"/>
  <c r="P524" i="10" s="1"/>
  <c r="H524" i="10"/>
  <c r="K524" i="10" s="1"/>
  <c r="R524" i="10"/>
  <c r="U524" i="10" s="1"/>
  <c r="M482" i="10"/>
  <c r="P482" i="10" s="1"/>
  <c r="H482" i="10"/>
  <c r="K482" i="10" s="1"/>
  <c r="R482" i="10"/>
  <c r="U482" i="10" s="1"/>
  <c r="H145" i="10"/>
  <c r="K145" i="10" s="1"/>
  <c r="M145" i="10"/>
  <c r="P145" i="10" s="1"/>
  <c r="R145" i="10"/>
  <c r="U145" i="10" s="1"/>
  <c r="M327" i="10"/>
  <c r="P327" i="10" s="1"/>
  <c r="H327" i="10"/>
  <c r="K327" i="10" s="1"/>
  <c r="R327" i="10"/>
  <c r="U327" i="10" s="1"/>
  <c r="H242" i="10"/>
  <c r="K242" i="10" s="1"/>
  <c r="M242" i="10"/>
  <c r="P242" i="10" s="1"/>
  <c r="R242" i="10"/>
  <c r="U242" i="10" s="1"/>
  <c r="R391" i="10"/>
  <c r="U391" i="10" s="1"/>
  <c r="H391" i="10"/>
  <c r="K391" i="10" s="1"/>
  <c r="M391" i="10"/>
  <c r="P391" i="10" s="1"/>
  <c r="R81" i="10"/>
  <c r="U81" i="10" s="1"/>
  <c r="M81" i="10"/>
  <c r="P81" i="10" s="1"/>
  <c r="H81" i="10"/>
  <c r="K81" i="10" s="1"/>
  <c r="M185" i="10"/>
  <c r="P185" i="10" s="1"/>
  <c r="H185" i="10"/>
  <c r="K185" i="10" s="1"/>
  <c r="R185" i="10"/>
  <c r="U185" i="10" s="1"/>
  <c r="H217" i="10"/>
  <c r="K217" i="10" s="1"/>
  <c r="R217" i="10"/>
  <c r="U217" i="10" s="1"/>
  <c r="M217" i="10"/>
  <c r="P217" i="10" s="1"/>
  <c r="H4" i="10"/>
  <c r="K4" i="10" s="1"/>
  <c r="M4" i="10"/>
  <c r="P4" i="10" s="1"/>
  <c r="R4" i="10"/>
  <c r="U4" i="10" s="1"/>
  <c r="R23" i="10"/>
  <c r="U23" i="10" s="1"/>
  <c r="M23" i="10"/>
  <c r="P23" i="10" s="1"/>
  <c r="H23" i="10"/>
  <c r="K23" i="10" s="1"/>
  <c r="R21" i="10"/>
  <c r="U21" i="10" s="1"/>
  <c r="M21" i="10"/>
  <c r="P21" i="10" s="1"/>
  <c r="H21" i="10"/>
  <c r="K21" i="10" s="1"/>
  <c r="H695" i="10"/>
  <c r="K695" i="10" s="1"/>
  <c r="M695" i="10"/>
  <c r="P695" i="10" s="1"/>
  <c r="R695" i="10"/>
  <c r="U695" i="10" s="1"/>
  <c r="R465" i="10"/>
  <c r="U465" i="10" s="1"/>
  <c r="M465" i="10"/>
  <c r="P465" i="10" s="1"/>
  <c r="H465" i="10"/>
  <c r="K465" i="10" s="1"/>
  <c r="R508" i="10"/>
  <c r="U508" i="10" s="1"/>
  <c r="M508" i="10"/>
  <c r="P508" i="10" s="1"/>
  <c r="H508" i="10"/>
  <c r="K508" i="10" s="1"/>
  <c r="M565" i="10"/>
  <c r="P565" i="10" s="1"/>
  <c r="H565" i="10"/>
  <c r="K565" i="10" s="1"/>
  <c r="R565" i="10"/>
  <c r="U565" i="10" s="1"/>
  <c r="H731" i="10"/>
  <c r="K731" i="10" s="1"/>
  <c r="R731" i="10"/>
  <c r="U731" i="10" s="1"/>
  <c r="M731" i="10"/>
  <c r="P731" i="10" s="1"/>
  <c r="R585" i="10"/>
  <c r="U585" i="10" s="1"/>
  <c r="H585" i="10"/>
  <c r="K585" i="10" s="1"/>
  <c r="M585" i="10"/>
  <c r="P585" i="10" s="1"/>
  <c r="H673" i="10"/>
  <c r="K673" i="10" s="1"/>
  <c r="R673" i="10"/>
  <c r="U673" i="10" s="1"/>
  <c r="M673" i="10"/>
  <c r="P673" i="10" s="1"/>
  <c r="R729" i="10"/>
  <c r="U729" i="10" s="1"/>
  <c r="M729" i="10"/>
  <c r="P729" i="10" s="1"/>
  <c r="H729" i="10"/>
  <c r="K729" i="10" s="1"/>
  <c r="R710" i="10"/>
  <c r="U710" i="10" s="1"/>
  <c r="H710" i="10"/>
  <c r="K710" i="10" s="1"/>
  <c r="M710" i="10"/>
  <c r="P710" i="10" s="1"/>
  <c r="M395" i="10"/>
  <c r="P395" i="10" s="1"/>
  <c r="H395" i="10"/>
  <c r="K395" i="10" s="1"/>
  <c r="R395" i="10"/>
  <c r="U395" i="10" s="1"/>
  <c r="R665" i="10"/>
  <c r="U665" i="10" s="1"/>
  <c r="H665" i="10"/>
  <c r="K665" i="10" s="1"/>
  <c r="M665" i="10"/>
  <c r="P665" i="10" s="1"/>
  <c r="H240" i="10"/>
  <c r="K240" i="10" s="1"/>
  <c r="R240" i="10"/>
  <c r="U240" i="10" s="1"/>
  <c r="M240" i="10"/>
  <c r="P240" i="10" s="1"/>
  <c r="H157" i="10"/>
  <c r="K157" i="10" s="1"/>
  <c r="M157" i="10"/>
  <c r="P157" i="10" s="1"/>
  <c r="R157" i="10"/>
  <c r="U157" i="10" s="1"/>
  <c r="R662" i="10"/>
  <c r="U662" i="10" s="1"/>
  <c r="M662" i="10"/>
  <c r="P662" i="10" s="1"/>
  <c r="H662" i="10"/>
  <c r="K662" i="10" s="1"/>
  <c r="R375" i="10"/>
  <c r="U375" i="10" s="1"/>
  <c r="M375" i="10"/>
  <c r="P375" i="10" s="1"/>
  <c r="H375" i="10"/>
  <c r="K375" i="10" s="1"/>
  <c r="H256" i="10"/>
  <c r="K256" i="10" s="1"/>
  <c r="R256" i="10"/>
  <c r="U256" i="10" s="1"/>
  <c r="M256" i="10"/>
  <c r="P256" i="10" s="1"/>
  <c r="R410" i="10"/>
  <c r="U410" i="10" s="1"/>
  <c r="H410" i="10"/>
  <c r="K410" i="10" s="1"/>
  <c r="M410" i="10"/>
  <c r="P410" i="10" s="1"/>
  <c r="M290" i="10"/>
  <c r="P290" i="10" s="1"/>
  <c r="H290" i="10"/>
  <c r="K290" i="10" s="1"/>
  <c r="R290" i="10"/>
  <c r="U290" i="10" s="1"/>
  <c r="R236" i="10"/>
  <c r="U236" i="10" s="1"/>
  <c r="M236" i="10"/>
  <c r="P236" i="10" s="1"/>
  <c r="H236" i="10"/>
  <c r="K236" i="10" s="1"/>
  <c r="H160" i="10"/>
  <c r="K160" i="10" s="1"/>
  <c r="M160" i="10"/>
  <c r="P160" i="10" s="1"/>
  <c r="R160" i="10"/>
  <c r="U160" i="10" s="1"/>
  <c r="R503" i="10"/>
  <c r="U503" i="10" s="1"/>
  <c r="M503" i="10"/>
  <c r="P503" i="10" s="1"/>
  <c r="H503" i="10"/>
  <c r="K503" i="10" s="1"/>
  <c r="R39" i="10"/>
  <c r="U39" i="10" s="1"/>
  <c r="H39" i="10"/>
  <c r="K39" i="10" s="1"/>
  <c r="M39" i="10"/>
  <c r="P39" i="10" s="1"/>
  <c r="H117" i="10"/>
  <c r="K117" i="10" s="1"/>
  <c r="M117" i="10"/>
  <c r="P117" i="10" s="1"/>
  <c r="R117" i="10"/>
  <c r="U117" i="10" s="1"/>
  <c r="M78" i="10"/>
  <c r="P78" i="10" s="1"/>
  <c r="R78" i="10"/>
  <c r="U78" i="10" s="1"/>
  <c r="H78" i="10"/>
  <c r="K78" i="10" s="1"/>
  <c r="R82" i="10"/>
  <c r="U82" i="10" s="1"/>
  <c r="M82" i="10"/>
  <c r="P82" i="10" s="1"/>
  <c r="H82" i="10"/>
  <c r="K82" i="10" s="1"/>
  <c r="H31" i="10"/>
  <c r="K31" i="10" s="1"/>
  <c r="R31" i="10"/>
  <c r="U31" i="10" s="1"/>
  <c r="M31" i="10"/>
  <c r="P31" i="10" s="1"/>
  <c r="M56" i="10"/>
  <c r="P56" i="10" s="1"/>
  <c r="R56" i="10"/>
  <c r="U56" i="10" s="1"/>
  <c r="H56" i="10"/>
  <c r="K56" i="10" s="1"/>
  <c r="M98" i="10"/>
  <c r="P98" i="10" s="1"/>
  <c r="R98" i="10"/>
  <c r="U98" i="10" s="1"/>
  <c r="H98" i="10"/>
  <c r="K98" i="10" s="1"/>
  <c r="R55" i="10"/>
  <c r="U55" i="10" s="1"/>
  <c r="H55" i="10"/>
  <c r="K55" i="10" s="1"/>
  <c r="M55" i="10"/>
  <c r="P55" i="10" s="1"/>
  <c r="H272" i="10"/>
  <c r="K272" i="10" s="1"/>
  <c r="M272" i="10"/>
  <c r="P272" i="10" s="1"/>
  <c r="R272" i="10"/>
  <c r="U272" i="10" s="1"/>
  <c r="H118" i="10"/>
  <c r="K118" i="10" s="1"/>
  <c r="M118" i="10"/>
  <c r="P118" i="10" s="1"/>
  <c r="R118" i="10"/>
  <c r="U118" i="10" s="1"/>
  <c r="H366" i="10"/>
  <c r="K366" i="10" s="1"/>
  <c r="R366" i="10"/>
  <c r="U366" i="10" s="1"/>
  <c r="M366" i="10"/>
  <c r="P366" i="10" s="1"/>
  <c r="R251" i="10"/>
  <c r="U251" i="10" s="1"/>
  <c r="H251" i="10"/>
  <c r="K251" i="10" s="1"/>
  <c r="M251" i="10"/>
  <c r="P251" i="10" s="1"/>
  <c r="M182" i="10"/>
  <c r="P182" i="10" s="1"/>
  <c r="R182" i="10"/>
  <c r="U182" i="10" s="1"/>
  <c r="H182" i="10"/>
  <c r="K182" i="10" s="1"/>
  <c r="M685" i="10"/>
  <c r="P685" i="10" s="1"/>
  <c r="H685" i="10"/>
  <c r="K685" i="10" s="1"/>
  <c r="R685" i="10"/>
  <c r="U685" i="10" s="1"/>
  <c r="R510" i="10"/>
  <c r="U510" i="10" s="1"/>
  <c r="M510" i="10"/>
  <c r="P510" i="10" s="1"/>
  <c r="H510" i="10"/>
  <c r="K510" i="10" s="1"/>
  <c r="H97" i="10"/>
  <c r="K97" i="10" s="1"/>
  <c r="M97" i="10"/>
  <c r="P97" i="10" s="1"/>
  <c r="R97" i="10"/>
  <c r="U97" i="10" s="1"/>
  <c r="M147" i="10"/>
  <c r="P147" i="10" s="1"/>
  <c r="H147" i="10"/>
  <c r="K147" i="10" s="1"/>
  <c r="R147" i="10"/>
  <c r="U147" i="10" s="1"/>
  <c r="H373" i="10"/>
  <c r="K373" i="10" s="1"/>
  <c r="M373" i="10"/>
  <c r="P373" i="10" s="1"/>
  <c r="R373" i="10"/>
  <c r="U373" i="10" s="1"/>
  <c r="R451" i="10"/>
  <c r="U451" i="10" s="1"/>
  <c r="H451" i="10"/>
  <c r="K451" i="10" s="1"/>
  <c r="M451" i="10"/>
  <c r="P451" i="10" s="1"/>
  <c r="R584" i="10"/>
  <c r="U584" i="10" s="1"/>
  <c r="H584" i="10"/>
  <c r="K584" i="10" s="1"/>
  <c r="M584" i="10"/>
  <c r="P584" i="10" s="1"/>
  <c r="R572" i="10"/>
  <c r="U572" i="10" s="1"/>
  <c r="H572" i="10"/>
  <c r="K572" i="10" s="1"/>
  <c r="M572" i="10"/>
  <c r="P572" i="10" s="1"/>
  <c r="R513" i="10"/>
  <c r="U513" i="10" s="1"/>
  <c r="H513" i="10"/>
  <c r="K513" i="10" s="1"/>
  <c r="M513" i="10"/>
  <c r="P513" i="10" s="1"/>
  <c r="M683" i="10"/>
  <c r="P683" i="10" s="1"/>
  <c r="R683" i="10"/>
  <c r="U683" i="10" s="1"/>
  <c r="H683" i="10"/>
  <c r="K683" i="10" s="1"/>
  <c r="M532" i="10"/>
  <c r="P532" i="10" s="1"/>
  <c r="R532" i="10"/>
  <c r="U532" i="10" s="1"/>
  <c r="H532" i="10"/>
  <c r="K532" i="10" s="1"/>
  <c r="R545" i="10"/>
  <c r="U545" i="10" s="1"/>
  <c r="H545" i="10"/>
  <c r="K545" i="10" s="1"/>
  <c r="M545" i="10"/>
  <c r="P545" i="10" s="1"/>
  <c r="M700" i="10"/>
  <c r="P700" i="10" s="1"/>
  <c r="R700" i="10"/>
  <c r="U700" i="10" s="1"/>
  <c r="H700" i="10"/>
  <c r="K700" i="10" s="1"/>
  <c r="H583" i="10"/>
  <c r="K583" i="10" s="1"/>
  <c r="M583" i="10"/>
  <c r="P583" i="10" s="1"/>
  <c r="R583" i="10"/>
  <c r="U583" i="10" s="1"/>
  <c r="R663" i="10"/>
  <c r="U663" i="10" s="1"/>
  <c r="M663" i="10"/>
  <c r="P663" i="10" s="1"/>
  <c r="H663" i="10"/>
  <c r="K663" i="10" s="1"/>
  <c r="H470" i="10"/>
  <c r="K470" i="10" s="1"/>
  <c r="R470" i="10"/>
  <c r="U470" i="10" s="1"/>
  <c r="M470" i="10"/>
  <c r="P470" i="10" s="1"/>
  <c r="R301" i="10"/>
  <c r="U301" i="10" s="1"/>
  <c r="M301" i="10"/>
  <c r="P301" i="10" s="1"/>
  <c r="H301" i="10"/>
  <c r="K301" i="10" s="1"/>
  <c r="H768" i="10"/>
  <c r="K768" i="10" s="1"/>
  <c r="M768" i="10"/>
  <c r="P768" i="10" s="1"/>
  <c r="R768" i="10"/>
  <c r="U768" i="10" s="1"/>
  <c r="M313" i="10"/>
  <c r="P313" i="10" s="1"/>
  <c r="R313" i="10"/>
  <c r="U313" i="10" s="1"/>
  <c r="H313" i="10"/>
  <c r="K313" i="10" s="1"/>
  <c r="M166" i="10"/>
  <c r="P166" i="10" s="1"/>
  <c r="R166" i="10"/>
  <c r="U166" i="10" s="1"/>
  <c r="H166" i="10"/>
  <c r="K166" i="10" s="1"/>
  <c r="H49" i="10"/>
  <c r="K49" i="10" s="1"/>
  <c r="M49" i="10"/>
  <c r="P49" i="10" s="1"/>
  <c r="R49" i="10"/>
  <c r="U49" i="10" s="1"/>
  <c r="H671" i="10"/>
  <c r="K671" i="10" s="1"/>
  <c r="R671" i="10"/>
  <c r="U671" i="10" s="1"/>
  <c r="M671" i="10"/>
  <c r="P671" i="10" s="1"/>
  <c r="H650" i="10"/>
  <c r="K650" i="10" s="1"/>
  <c r="R650" i="10"/>
  <c r="U650" i="10" s="1"/>
  <c r="M650" i="10"/>
  <c r="P650" i="10" s="1"/>
  <c r="M511" i="10"/>
  <c r="P511" i="10" s="1"/>
  <c r="R511" i="10"/>
  <c r="U511" i="10" s="1"/>
  <c r="H511" i="10"/>
  <c r="K511" i="10" s="1"/>
  <c r="H371" i="10"/>
  <c r="K371" i="10" s="1"/>
  <c r="M371" i="10"/>
  <c r="P371" i="10" s="1"/>
  <c r="R371" i="10"/>
  <c r="U371" i="10" s="1"/>
  <c r="H135" i="10"/>
  <c r="K135" i="10" s="1"/>
  <c r="R135" i="10"/>
  <c r="U135" i="10" s="1"/>
  <c r="M135" i="10"/>
  <c r="P135" i="10" s="1"/>
  <c r="M717" i="10"/>
  <c r="P717" i="10" s="1"/>
  <c r="R717" i="10"/>
  <c r="U717" i="10" s="1"/>
  <c r="H717" i="10"/>
  <c r="K717" i="10" s="1"/>
  <c r="R739" i="10"/>
  <c r="U739" i="10" s="1"/>
  <c r="H739" i="10"/>
  <c r="K739" i="10" s="1"/>
  <c r="M739" i="10"/>
  <c r="P739" i="10" s="1"/>
  <c r="M682" i="10"/>
  <c r="P682" i="10" s="1"/>
  <c r="H682" i="10"/>
  <c r="K682" i="10" s="1"/>
  <c r="R682" i="10"/>
  <c r="U682" i="10" s="1"/>
  <c r="H295" i="10"/>
  <c r="K295" i="10" s="1"/>
  <c r="M295" i="10"/>
  <c r="P295" i="10" s="1"/>
  <c r="R295" i="10"/>
  <c r="U295" i="10" s="1"/>
  <c r="H652" i="10"/>
  <c r="K652" i="10" s="1"/>
  <c r="R652" i="10"/>
  <c r="U652" i="10" s="1"/>
  <c r="M652" i="10"/>
  <c r="P652" i="10" s="1"/>
  <c r="M553" i="10"/>
  <c r="P553" i="10" s="1"/>
  <c r="R553" i="10"/>
  <c r="U553" i="10" s="1"/>
  <c r="H553" i="10"/>
  <c r="K553" i="10" s="1"/>
  <c r="M322" i="10"/>
  <c r="P322" i="10" s="1"/>
  <c r="H322" i="10"/>
  <c r="K322" i="10" s="1"/>
  <c r="R322" i="10"/>
  <c r="U322" i="10" s="1"/>
  <c r="H425" i="10"/>
  <c r="K425" i="10" s="1"/>
  <c r="R425" i="10"/>
  <c r="U425" i="10" s="1"/>
  <c r="M425" i="10"/>
  <c r="P425" i="10" s="1"/>
  <c r="H582" i="10"/>
  <c r="K582" i="10" s="1"/>
  <c r="M582" i="10"/>
  <c r="P582" i="10" s="1"/>
  <c r="R582" i="10"/>
  <c r="U582" i="10" s="1"/>
  <c r="R420" i="10"/>
  <c r="U420" i="10" s="1"/>
  <c r="M420" i="10"/>
  <c r="P420" i="10" s="1"/>
  <c r="H420" i="10"/>
  <c r="K420" i="10" s="1"/>
  <c r="R417" i="10"/>
  <c r="U417" i="10" s="1"/>
  <c r="M417" i="10"/>
  <c r="P417" i="10" s="1"/>
  <c r="H417" i="10"/>
  <c r="K417" i="10" s="1"/>
  <c r="R509" i="10"/>
  <c r="U509" i="10" s="1"/>
  <c r="M509" i="10"/>
  <c r="P509" i="10" s="1"/>
  <c r="H509" i="10"/>
  <c r="K509" i="10" s="1"/>
  <c r="H69" i="10"/>
  <c r="K69" i="10" s="1"/>
  <c r="R69" i="10"/>
  <c r="U69" i="10" s="1"/>
  <c r="M69" i="10"/>
  <c r="P69" i="10" s="1"/>
  <c r="R600" i="10"/>
  <c r="U600" i="10" s="1"/>
  <c r="H600" i="10"/>
  <c r="K600" i="10" s="1"/>
  <c r="M600" i="10"/>
  <c r="P600" i="10" s="1"/>
  <c r="R333" i="10"/>
  <c r="U333" i="10" s="1"/>
  <c r="M333" i="10"/>
  <c r="P333" i="10" s="1"/>
  <c r="H333" i="10"/>
  <c r="K333" i="10" s="1"/>
  <c r="R575" i="10"/>
  <c r="U575" i="10" s="1"/>
  <c r="H575" i="10"/>
  <c r="K575" i="10" s="1"/>
  <c r="M575" i="10"/>
  <c r="P575" i="10" s="1"/>
  <c r="H564" i="10"/>
  <c r="K564" i="10" s="1"/>
  <c r="M564" i="10"/>
  <c r="P564" i="10" s="1"/>
  <c r="R564" i="10"/>
  <c r="U564" i="10" s="1"/>
  <c r="H427" i="10"/>
  <c r="K427" i="10" s="1"/>
  <c r="R427" i="10"/>
  <c r="U427" i="10" s="1"/>
  <c r="M427" i="10"/>
  <c r="P427" i="10" s="1"/>
  <c r="R426" i="10"/>
  <c r="U426" i="10" s="1"/>
  <c r="M426" i="10"/>
  <c r="P426" i="10" s="1"/>
  <c r="H426" i="10"/>
  <c r="K426" i="10" s="1"/>
  <c r="R538" i="10"/>
  <c r="U538" i="10" s="1"/>
  <c r="M538" i="10"/>
  <c r="P538" i="10" s="1"/>
  <c r="H538" i="10"/>
  <c r="K538" i="10" s="1"/>
  <c r="M369" i="10"/>
  <c r="P369" i="10" s="1"/>
  <c r="R369" i="10"/>
  <c r="U369" i="10" s="1"/>
  <c r="H369" i="10"/>
  <c r="K369" i="10" s="1"/>
  <c r="H478" i="10"/>
  <c r="K478" i="10" s="1"/>
  <c r="R478" i="10"/>
  <c r="U478" i="10" s="1"/>
  <c r="M478" i="10"/>
  <c r="P478" i="10" s="1"/>
  <c r="M205" i="10"/>
  <c r="P205" i="10" s="1"/>
  <c r="R205" i="10"/>
  <c r="U205" i="10" s="1"/>
  <c r="H205" i="10"/>
  <c r="K205" i="10" s="1"/>
  <c r="R218" i="10"/>
  <c r="U218" i="10" s="1"/>
  <c r="M218" i="10"/>
  <c r="P218" i="10" s="1"/>
  <c r="H218" i="10"/>
  <c r="K218" i="10" s="1"/>
  <c r="R405" i="10"/>
  <c r="U405" i="10" s="1"/>
  <c r="H405" i="10"/>
  <c r="K405" i="10" s="1"/>
  <c r="M405" i="10"/>
  <c r="P405" i="10" s="1"/>
  <c r="R339" i="10"/>
  <c r="U339" i="10" s="1"/>
  <c r="H339" i="10"/>
  <c r="K339" i="10" s="1"/>
  <c r="M339" i="10"/>
  <c r="P339" i="10" s="1"/>
  <c r="M124" i="10"/>
  <c r="P124" i="10" s="1"/>
  <c r="R124" i="10"/>
  <c r="U124" i="10" s="1"/>
  <c r="H124" i="10"/>
  <c r="K124" i="10" s="1"/>
  <c r="H74" i="10"/>
  <c r="K74" i="10" s="1"/>
  <c r="M74" i="10"/>
  <c r="P74" i="10" s="1"/>
  <c r="R74" i="10"/>
  <c r="U74" i="10" s="1"/>
  <c r="H34" i="10"/>
  <c r="K34" i="10" s="1"/>
  <c r="M34" i="10"/>
  <c r="P34" i="10" s="1"/>
  <c r="R34" i="10"/>
  <c r="U34" i="10" s="1"/>
  <c r="R328" i="10"/>
  <c r="U328" i="10" s="1"/>
  <c r="H328" i="10"/>
  <c r="K328" i="10" s="1"/>
  <c r="M328" i="10"/>
  <c r="P328" i="10" s="1"/>
  <c r="R402" i="10"/>
  <c r="U402" i="10" s="1"/>
  <c r="M402" i="10"/>
  <c r="P402" i="10" s="1"/>
  <c r="H402" i="10"/>
  <c r="K402" i="10" s="1"/>
  <c r="H70" i="10"/>
  <c r="K70" i="10" s="1"/>
  <c r="M70" i="10"/>
  <c r="P70" i="10" s="1"/>
  <c r="R70" i="10"/>
  <c r="U70" i="10" s="1"/>
  <c r="H477" i="10"/>
  <c r="K477" i="10" s="1"/>
  <c r="R477" i="10"/>
  <c r="U477" i="10" s="1"/>
  <c r="M477" i="10"/>
  <c r="P477" i="10" s="1"/>
  <c r="H282" i="10"/>
  <c r="K282" i="10" s="1"/>
  <c r="M282" i="10"/>
  <c r="P282" i="10" s="1"/>
  <c r="R282" i="10"/>
  <c r="U282" i="10" s="1"/>
  <c r="H751" i="10"/>
  <c r="K751" i="10" s="1"/>
  <c r="M751" i="10"/>
  <c r="P751" i="10" s="1"/>
  <c r="R751" i="10"/>
  <c r="U751" i="10" s="1"/>
  <c r="H163" i="10"/>
  <c r="K163" i="10" s="1"/>
  <c r="R163" i="10"/>
  <c r="U163" i="10" s="1"/>
  <c r="M163" i="10"/>
  <c r="P163" i="10" s="1"/>
  <c r="M752" i="10"/>
  <c r="P752" i="10" s="1"/>
  <c r="R752" i="10"/>
  <c r="U752" i="10" s="1"/>
  <c r="H752" i="10"/>
  <c r="K752" i="10" s="1"/>
  <c r="H769" i="10"/>
  <c r="K769" i="10" s="1"/>
  <c r="R769" i="10"/>
  <c r="U769" i="10" s="1"/>
  <c r="M769" i="10"/>
  <c r="P769" i="10" s="1"/>
  <c r="M728" i="10"/>
  <c r="P728" i="10" s="1"/>
  <c r="R728" i="10"/>
  <c r="U728" i="10" s="1"/>
  <c r="H728" i="10"/>
  <c r="K728" i="10" s="1"/>
  <c r="M749" i="10"/>
  <c r="P749" i="10" s="1"/>
  <c r="H749" i="10"/>
  <c r="K749" i="10" s="1"/>
  <c r="R749" i="10"/>
  <c r="U749" i="10" s="1"/>
  <c r="R669" i="10"/>
  <c r="U669" i="10" s="1"/>
  <c r="M669" i="10"/>
  <c r="P669" i="10" s="1"/>
  <c r="H669" i="10"/>
  <c r="K669" i="10" s="1"/>
  <c r="M684" i="10"/>
  <c r="P684" i="10" s="1"/>
  <c r="R684" i="10"/>
  <c r="U684" i="10" s="1"/>
  <c r="H684" i="10"/>
  <c r="K684" i="10" s="1"/>
  <c r="R674" i="10"/>
  <c r="U674" i="10" s="1"/>
  <c r="H674" i="10"/>
  <c r="K674" i="10" s="1"/>
  <c r="M674" i="10"/>
  <c r="P674" i="10" s="1"/>
  <c r="M703" i="10"/>
  <c r="P703" i="10" s="1"/>
  <c r="H703" i="10"/>
  <c r="K703" i="10" s="1"/>
  <c r="R703" i="10"/>
  <c r="U703" i="10" s="1"/>
  <c r="H268" i="10"/>
  <c r="K268" i="10" s="1"/>
  <c r="M268" i="10"/>
  <c r="P268" i="10" s="1"/>
  <c r="R268" i="10"/>
  <c r="U268" i="10" s="1"/>
  <c r="H718" i="10"/>
  <c r="K718" i="10" s="1"/>
  <c r="M718" i="10"/>
  <c r="P718" i="10" s="1"/>
  <c r="R718" i="10"/>
  <c r="U718" i="10" s="1"/>
  <c r="M730" i="10"/>
  <c r="P730" i="10" s="1"/>
  <c r="H730" i="10"/>
  <c r="K730" i="10" s="1"/>
  <c r="R730" i="10"/>
  <c r="U730" i="10" s="1"/>
  <c r="R698" i="10"/>
  <c r="U698" i="10" s="1"/>
  <c r="H698" i="10"/>
  <c r="K698" i="10" s="1"/>
  <c r="M698" i="10"/>
  <c r="P698" i="10" s="1"/>
  <c r="M639" i="10"/>
  <c r="P639" i="10" s="1"/>
  <c r="H639" i="10"/>
  <c r="K639" i="10" s="1"/>
  <c r="R639" i="10"/>
  <c r="U639" i="10" s="1"/>
  <c r="H439" i="10"/>
  <c r="K439" i="10" s="1"/>
  <c r="R439" i="10"/>
  <c r="U439" i="10" s="1"/>
  <c r="M439" i="10"/>
  <c r="P439" i="10" s="1"/>
  <c r="R95" i="10"/>
  <c r="U95" i="10" s="1"/>
  <c r="H95" i="10"/>
  <c r="K95" i="10" s="1"/>
  <c r="M95" i="10"/>
  <c r="P95" i="10" s="1"/>
  <c r="M636" i="10"/>
  <c r="P636" i="10" s="1"/>
  <c r="H636" i="10"/>
  <c r="K636" i="10" s="1"/>
  <c r="R636" i="10"/>
  <c r="U636" i="10" s="1"/>
  <c r="R577" i="10"/>
  <c r="U577" i="10" s="1"/>
  <c r="M577" i="10"/>
  <c r="P577" i="10" s="1"/>
  <c r="H577" i="10"/>
  <c r="K577" i="10" s="1"/>
  <c r="M47" i="10"/>
  <c r="P47" i="10" s="1"/>
  <c r="H47" i="10"/>
  <c r="K47" i="10" s="1"/>
  <c r="R47" i="10"/>
  <c r="U47" i="10" s="1"/>
  <c r="H419" i="10"/>
  <c r="K419" i="10" s="1"/>
  <c r="M419" i="10"/>
  <c r="P419" i="10" s="1"/>
  <c r="R419" i="10"/>
  <c r="U419" i="10" s="1"/>
  <c r="M554" i="10"/>
  <c r="P554" i="10" s="1"/>
  <c r="H554" i="10"/>
  <c r="K554" i="10" s="1"/>
  <c r="R554" i="10"/>
  <c r="U554" i="10" s="1"/>
  <c r="M421" i="10"/>
  <c r="P421" i="10" s="1"/>
  <c r="H421" i="10"/>
  <c r="K421" i="10" s="1"/>
  <c r="R421" i="10"/>
  <c r="U421" i="10" s="1"/>
  <c r="R305" i="10"/>
  <c r="U305" i="10" s="1"/>
  <c r="H305" i="10"/>
  <c r="K305" i="10" s="1"/>
  <c r="M305" i="10"/>
  <c r="P305" i="10" s="1"/>
  <c r="M591" i="10"/>
  <c r="P591" i="10" s="1"/>
  <c r="H591" i="10"/>
  <c r="K591" i="10" s="1"/>
  <c r="R591" i="10"/>
  <c r="U591" i="10" s="1"/>
  <c r="H241" i="10"/>
  <c r="K241" i="10" s="1"/>
  <c r="M241" i="10"/>
  <c r="P241" i="10" s="1"/>
  <c r="R241" i="10"/>
  <c r="U241" i="10" s="1"/>
  <c r="R169" i="10"/>
  <c r="U169" i="10" s="1"/>
  <c r="M169" i="10"/>
  <c r="P169" i="10" s="1"/>
  <c r="H169" i="10"/>
  <c r="K169" i="10" s="1"/>
  <c r="R352" i="10"/>
  <c r="U352" i="10" s="1"/>
  <c r="M352" i="10"/>
  <c r="P352" i="10" s="1"/>
  <c r="H352" i="10"/>
  <c r="K352" i="10" s="1"/>
  <c r="R196" i="10"/>
  <c r="U196" i="10" s="1"/>
  <c r="M196" i="10"/>
  <c r="P196" i="10" s="1"/>
  <c r="H196" i="10"/>
  <c r="K196" i="10" s="1"/>
  <c r="R588" i="10"/>
  <c r="U588" i="10" s="1"/>
  <c r="M588" i="10"/>
  <c r="P588" i="10" s="1"/>
  <c r="H588" i="10"/>
  <c r="K588" i="10" s="1"/>
  <c r="M409" i="10"/>
  <c r="P409" i="10" s="1"/>
  <c r="R409" i="10"/>
  <c r="U409" i="10" s="1"/>
  <c r="H409" i="10"/>
  <c r="K409" i="10" s="1"/>
  <c r="M259" i="10"/>
  <c r="P259" i="10" s="1"/>
  <c r="H259" i="10"/>
  <c r="K259" i="10" s="1"/>
  <c r="R259" i="10"/>
  <c r="U259" i="10" s="1"/>
  <c r="H172" i="10"/>
  <c r="K172" i="10" s="1"/>
  <c r="R172" i="10"/>
  <c r="U172" i="10" s="1"/>
  <c r="M172" i="10"/>
  <c r="P172" i="10" s="1"/>
  <c r="H106" i="10"/>
  <c r="K106" i="10" s="1"/>
  <c r="M106" i="10"/>
  <c r="P106" i="10" s="1"/>
  <c r="R106" i="10"/>
  <c r="U106" i="10" s="1"/>
  <c r="M62" i="10"/>
  <c r="P62" i="10" s="1"/>
  <c r="R62" i="10"/>
  <c r="U62" i="10" s="1"/>
  <c r="H62" i="10"/>
  <c r="K62" i="10" s="1"/>
  <c r="H203" i="10"/>
  <c r="K203" i="10" s="1"/>
  <c r="M203" i="10"/>
  <c r="P203" i="10" s="1"/>
  <c r="R203" i="10"/>
  <c r="U203" i="10" s="1"/>
  <c r="H434" i="10"/>
  <c r="K434" i="10" s="1"/>
  <c r="R434" i="10"/>
  <c r="U434" i="10" s="1"/>
  <c r="M434" i="10"/>
  <c r="P434" i="10" s="1"/>
  <c r="M315" i="10"/>
  <c r="P315" i="10" s="1"/>
  <c r="R315" i="10"/>
  <c r="U315" i="10" s="1"/>
  <c r="H315" i="10"/>
  <c r="K315" i="10" s="1"/>
  <c r="R159" i="10"/>
  <c r="U159" i="10" s="1"/>
  <c r="M159" i="10"/>
  <c r="P159" i="10" s="1"/>
  <c r="H159" i="10"/>
  <c r="K159" i="10" s="1"/>
  <c r="M42" i="10"/>
  <c r="P42" i="10" s="1"/>
  <c r="R42" i="10"/>
  <c r="U42" i="10" s="1"/>
  <c r="H42" i="10"/>
  <c r="K42" i="10" s="1"/>
  <c r="M320" i="10"/>
  <c r="P320" i="10" s="1"/>
  <c r="H320" i="10"/>
  <c r="K320" i="10" s="1"/>
  <c r="R320" i="10"/>
  <c r="U320" i="10" s="1"/>
  <c r="R337" i="10"/>
  <c r="U337" i="10" s="1"/>
  <c r="H337" i="10"/>
  <c r="K337" i="10" s="1"/>
  <c r="M337" i="10"/>
  <c r="P337" i="10" s="1"/>
  <c r="H463" i="10"/>
  <c r="K463" i="10" s="1"/>
  <c r="M463" i="10"/>
  <c r="P463" i="10" s="1"/>
  <c r="R463" i="10"/>
  <c r="U463" i="10" s="1"/>
  <c r="H448" i="10"/>
  <c r="K448" i="10" s="1"/>
  <c r="R448" i="10"/>
  <c r="U448" i="10" s="1"/>
  <c r="M448" i="10"/>
  <c r="P448" i="10" s="1"/>
  <c r="R512" i="10"/>
  <c r="U512" i="10" s="1"/>
  <c r="M512" i="10"/>
  <c r="P512" i="10" s="1"/>
  <c r="H512" i="10"/>
  <c r="K512" i="10" s="1"/>
  <c r="H408" i="10"/>
  <c r="K408" i="10" s="1"/>
  <c r="M408" i="10"/>
  <c r="P408" i="10" s="1"/>
  <c r="R408" i="10"/>
  <c r="U408" i="10" s="1"/>
  <c r="M592" i="10"/>
  <c r="P592" i="10" s="1"/>
  <c r="H592" i="10"/>
  <c r="K592" i="10" s="1"/>
  <c r="R592" i="10"/>
  <c r="U592" i="10" s="1"/>
  <c r="R709" i="10"/>
  <c r="U709" i="10" s="1"/>
  <c r="M709" i="10"/>
  <c r="P709" i="10" s="1"/>
  <c r="H709" i="10"/>
  <c r="K709" i="10" s="1"/>
  <c r="R744" i="10"/>
  <c r="U744" i="10" s="1"/>
  <c r="M744" i="10"/>
  <c r="P744" i="10" s="1"/>
  <c r="H744" i="10"/>
  <c r="K744" i="10" s="1"/>
  <c r="R757" i="10"/>
  <c r="U757" i="10" s="1"/>
  <c r="M757" i="10"/>
  <c r="P757" i="10" s="1"/>
  <c r="H757" i="10"/>
  <c r="K757" i="10" s="1"/>
  <c r="H708" i="10"/>
  <c r="K708" i="10" s="1"/>
  <c r="R708" i="10"/>
  <c r="U708" i="10" s="1"/>
  <c r="M708" i="10"/>
  <c r="P708" i="10" s="1"/>
  <c r="R267" i="10"/>
  <c r="U267" i="10" s="1"/>
  <c r="H267" i="10"/>
  <c r="K267" i="10" s="1"/>
  <c r="M267" i="10"/>
  <c r="P267" i="10" s="1"/>
  <c r="M334" i="10"/>
  <c r="P334" i="10" s="1"/>
  <c r="H334" i="10"/>
  <c r="K334" i="10" s="1"/>
  <c r="R334" i="10"/>
  <c r="U334" i="10" s="1"/>
  <c r="R689" i="10"/>
  <c r="U689" i="10" s="1"/>
  <c r="H689" i="10"/>
  <c r="K689" i="10" s="1"/>
  <c r="M689" i="10"/>
  <c r="P689" i="10" s="1"/>
  <c r="M386" i="10"/>
  <c r="P386" i="10" s="1"/>
  <c r="H386" i="10"/>
  <c r="K386" i="10" s="1"/>
  <c r="R386" i="10"/>
  <c r="U386" i="10" s="1"/>
  <c r="M679" i="10"/>
  <c r="P679" i="10" s="1"/>
  <c r="H679" i="10"/>
  <c r="K679" i="10" s="1"/>
  <c r="R679" i="10"/>
  <c r="U679" i="10" s="1"/>
  <c r="M211" i="10"/>
  <c r="P211" i="10" s="1"/>
  <c r="H211" i="10"/>
  <c r="K211" i="10" s="1"/>
  <c r="R211" i="10"/>
  <c r="U211" i="10" s="1"/>
  <c r="M201" i="10"/>
  <c r="P201" i="10" s="1"/>
  <c r="R201" i="10"/>
  <c r="U201" i="10" s="1"/>
  <c r="H201" i="10"/>
  <c r="K201" i="10" s="1"/>
  <c r="H688" i="10"/>
  <c r="K688" i="10" s="1"/>
  <c r="M688" i="10"/>
  <c r="P688" i="10" s="1"/>
  <c r="R688" i="10"/>
  <c r="U688" i="10" s="1"/>
  <c r="M335" i="10"/>
  <c r="P335" i="10" s="1"/>
  <c r="R335" i="10"/>
  <c r="U335" i="10" s="1"/>
  <c r="H335" i="10"/>
  <c r="K335" i="10" s="1"/>
  <c r="H446" i="10"/>
  <c r="K446" i="10" s="1"/>
  <c r="R446" i="10"/>
  <c r="U446" i="10" s="1"/>
  <c r="M446" i="10"/>
  <c r="P446" i="10" s="1"/>
  <c r="H248" i="10"/>
  <c r="K248" i="10" s="1"/>
  <c r="R248" i="10"/>
  <c r="U248" i="10" s="1"/>
  <c r="M248" i="10"/>
  <c r="P248" i="10" s="1"/>
  <c r="H642" i="10"/>
  <c r="K642" i="10" s="1"/>
  <c r="M642" i="10"/>
  <c r="P642" i="10" s="1"/>
  <c r="R642" i="10"/>
  <c r="U642" i="10" s="1"/>
  <c r="M348" i="10"/>
  <c r="P348" i="10" s="1"/>
  <c r="H348" i="10"/>
  <c r="K348" i="10" s="1"/>
  <c r="R348" i="10"/>
  <c r="U348" i="10" s="1"/>
  <c r="R638" i="10"/>
  <c r="U638" i="10" s="1"/>
  <c r="H638" i="10"/>
  <c r="K638" i="10" s="1"/>
  <c r="M638" i="10"/>
  <c r="P638" i="10" s="1"/>
  <c r="M468" i="10"/>
  <c r="P468" i="10" s="1"/>
  <c r="H468" i="10"/>
  <c r="K468" i="10" s="1"/>
  <c r="R468" i="10"/>
  <c r="U468" i="10" s="1"/>
  <c r="M462" i="10"/>
  <c r="P462" i="10" s="1"/>
  <c r="H462" i="10"/>
  <c r="K462" i="10" s="1"/>
  <c r="R462" i="10"/>
  <c r="U462" i="10" s="1"/>
  <c r="R263" i="10"/>
  <c r="U263" i="10" s="1"/>
  <c r="M263" i="10"/>
  <c r="P263" i="10" s="1"/>
  <c r="H263" i="10"/>
  <c r="K263" i="10" s="1"/>
  <c r="R445" i="10"/>
  <c r="U445" i="10" s="1"/>
  <c r="M445" i="10"/>
  <c r="P445" i="10" s="1"/>
  <c r="H445" i="10"/>
  <c r="K445" i="10" s="1"/>
  <c r="R537" i="10"/>
  <c r="U537" i="10" s="1"/>
  <c r="M537" i="10"/>
  <c r="P537" i="10" s="1"/>
  <c r="H537" i="10"/>
  <c r="K537" i="10" s="1"/>
  <c r="R341" i="10"/>
  <c r="U341" i="10" s="1"/>
  <c r="M341" i="10"/>
  <c r="P341" i="10" s="1"/>
  <c r="H341" i="10"/>
  <c r="K341" i="10" s="1"/>
  <c r="H589" i="10"/>
  <c r="K589" i="10" s="1"/>
  <c r="M589" i="10"/>
  <c r="P589" i="10" s="1"/>
  <c r="R589" i="10"/>
  <c r="U589" i="10" s="1"/>
  <c r="M466" i="10"/>
  <c r="P466" i="10" s="1"/>
  <c r="R466" i="10"/>
  <c r="U466" i="10" s="1"/>
  <c r="H466" i="10"/>
  <c r="K466" i="10" s="1"/>
  <c r="M278" i="10"/>
  <c r="P278" i="10" s="1"/>
  <c r="R278" i="10"/>
  <c r="U278" i="10" s="1"/>
  <c r="H278" i="10"/>
  <c r="K278" i="10" s="1"/>
  <c r="M604" i="10"/>
  <c r="P604" i="10" s="1"/>
  <c r="H604" i="10"/>
  <c r="K604" i="10" s="1"/>
  <c r="R604" i="10"/>
  <c r="U604" i="10" s="1"/>
  <c r="R514" i="10"/>
  <c r="U514" i="10" s="1"/>
  <c r="M514" i="10"/>
  <c r="P514" i="10" s="1"/>
  <c r="H514" i="10"/>
  <c r="K514" i="10" s="1"/>
  <c r="R168" i="10"/>
  <c r="U168" i="10" s="1"/>
  <c r="H168" i="10"/>
  <c r="K168" i="10" s="1"/>
  <c r="M168" i="10"/>
  <c r="P168" i="10" s="1"/>
  <c r="H232" i="10"/>
  <c r="K232" i="10" s="1"/>
  <c r="M232" i="10"/>
  <c r="P232" i="10" s="1"/>
  <c r="R232" i="10"/>
  <c r="U232" i="10" s="1"/>
  <c r="R41" i="10"/>
  <c r="U41" i="10" s="1"/>
  <c r="H41" i="10"/>
  <c r="K41" i="10" s="1"/>
  <c r="M41" i="10"/>
  <c r="P41" i="10" s="1"/>
  <c r="R404" i="10"/>
  <c r="U404" i="10" s="1"/>
  <c r="H404" i="10"/>
  <c r="K404" i="10" s="1"/>
  <c r="M404" i="10"/>
  <c r="P404" i="10" s="1"/>
  <c r="H13" i="10"/>
  <c r="K13" i="10" s="1"/>
  <c r="R13" i="10"/>
  <c r="U13" i="10" s="1"/>
  <c r="M13" i="10"/>
  <c r="P13" i="10" s="1"/>
  <c r="M189" i="10"/>
  <c r="P189" i="10" s="1"/>
  <c r="R189" i="10"/>
  <c r="U189" i="10" s="1"/>
  <c r="H189" i="10"/>
  <c r="K189" i="10" s="1"/>
  <c r="H80" i="10"/>
  <c r="K80" i="10" s="1"/>
  <c r="M80" i="10"/>
  <c r="P80" i="10" s="1"/>
  <c r="R80" i="10"/>
  <c r="U80" i="10" s="1"/>
  <c r="R8" i="10"/>
  <c r="U8" i="10" s="1"/>
  <c r="M8" i="10"/>
  <c r="P8" i="10" s="1"/>
  <c r="H8" i="10"/>
  <c r="K8" i="10" s="1"/>
  <c r="H228" i="10"/>
  <c r="K228" i="10" s="1"/>
  <c r="R228" i="10"/>
  <c r="U228" i="10" s="1"/>
  <c r="M228" i="10"/>
  <c r="P228" i="10" s="1"/>
  <c r="H140" i="10"/>
  <c r="K140" i="10" s="1"/>
  <c r="M140" i="10"/>
  <c r="P140" i="10" s="1"/>
  <c r="R140" i="10"/>
  <c r="U140" i="10" s="1"/>
  <c r="H77" i="10"/>
  <c r="K77" i="10" s="1"/>
  <c r="M77" i="10"/>
  <c r="P77" i="10" s="1"/>
  <c r="R77" i="10"/>
  <c r="U77" i="10" s="1"/>
  <c r="H48" i="10"/>
  <c r="K48" i="10" s="1"/>
  <c r="M48" i="10"/>
  <c r="P48" i="10" s="1"/>
  <c r="R48" i="10"/>
  <c r="U48" i="10" s="1"/>
  <c r="M148" i="10"/>
  <c r="P148" i="10" s="1"/>
  <c r="H148" i="10"/>
  <c r="K148" i="10" s="1"/>
  <c r="R148" i="10"/>
  <c r="U148" i="10" s="1"/>
  <c r="R677" i="10"/>
  <c r="U677" i="10" s="1"/>
  <c r="H677" i="10"/>
  <c r="K677" i="10" s="1"/>
  <c r="M677" i="10"/>
  <c r="P677" i="10" s="1"/>
  <c r="H526" i="10"/>
  <c r="K526" i="10" s="1"/>
  <c r="R526" i="10"/>
  <c r="U526" i="10" s="1"/>
  <c r="M526" i="10"/>
  <c r="P526" i="10" s="1"/>
  <c r="R10" i="10"/>
  <c r="U10" i="10" s="1"/>
  <c r="H10" i="10"/>
  <c r="K10" i="10" s="1"/>
  <c r="M10" i="10"/>
  <c r="P10" i="10" s="1"/>
  <c r="M249" i="10"/>
  <c r="P249" i="10" s="1"/>
  <c r="R249" i="10"/>
  <c r="U249" i="10" s="1"/>
  <c r="H249" i="10"/>
  <c r="K249" i="10" s="1"/>
  <c r="H270" i="10"/>
  <c r="K270" i="10" s="1"/>
  <c r="R270" i="10"/>
  <c r="U270" i="10" s="1"/>
  <c r="M270" i="10"/>
  <c r="P270" i="10" s="1"/>
  <c r="M414" i="10"/>
  <c r="P414" i="10" s="1"/>
  <c r="R414" i="10"/>
  <c r="U414" i="10" s="1"/>
  <c r="H414" i="10"/>
  <c r="K414" i="10" s="1"/>
  <c r="H593" i="10"/>
  <c r="K593" i="10" s="1"/>
  <c r="M593" i="10"/>
  <c r="P593" i="10" s="1"/>
  <c r="R593" i="10"/>
  <c r="U593" i="10" s="1"/>
  <c r="M707" i="10"/>
  <c r="P707" i="10" s="1"/>
  <c r="R707" i="10"/>
  <c r="U707" i="10" s="1"/>
  <c r="H707" i="10"/>
  <c r="K707" i="10" s="1"/>
  <c r="H316" i="10"/>
  <c r="K316" i="10" s="1"/>
  <c r="R316" i="10"/>
  <c r="U316" i="10" s="1"/>
  <c r="M316" i="10"/>
  <c r="P316" i="10" s="1"/>
  <c r="H648" i="10"/>
  <c r="K648" i="10" s="1"/>
  <c r="R648" i="10"/>
  <c r="U648" i="10" s="1"/>
  <c r="M648" i="10"/>
  <c r="P648" i="10" s="1"/>
  <c r="R690" i="10"/>
  <c r="U690" i="10" s="1"/>
  <c r="M690" i="10"/>
  <c r="P690" i="10" s="1"/>
  <c r="H690" i="10"/>
  <c r="K690" i="10" s="1"/>
  <c r="H255" i="10"/>
  <c r="K255" i="10" s="1"/>
  <c r="M255" i="10"/>
  <c r="P255" i="10" s="1"/>
  <c r="R255" i="10"/>
  <c r="U255" i="10" s="1"/>
  <c r="R378" i="10"/>
  <c r="U378" i="10" s="1"/>
  <c r="M378" i="10"/>
  <c r="P378" i="10" s="1"/>
  <c r="H378" i="10"/>
  <c r="K378" i="10" s="1"/>
  <c r="H686" i="10"/>
  <c r="K686" i="10" s="1"/>
  <c r="R686" i="10"/>
  <c r="U686" i="10" s="1"/>
  <c r="M686" i="10"/>
  <c r="P686" i="10" s="1"/>
  <c r="H738" i="10"/>
  <c r="K738" i="10" s="1"/>
  <c r="R738" i="10"/>
  <c r="U738" i="10" s="1"/>
  <c r="M738" i="10"/>
  <c r="P738" i="10" s="1"/>
  <c r="M711" i="10"/>
  <c r="P711" i="10" s="1"/>
  <c r="H711" i="10"/>
  <c r="K711" i="10" s="1"/>
  <c r="R711" i="10"/>
  <c r="U711" i="10" s="1"/>
  <c r="R692" i="10"/>
  <c r="U692" i="10" s="1"/>
  <c r="H692" i="10"/>
  <c r="K692" i="10" s="1"/>
  <c r="M692" i="10"/>
  <c r="P692" i="10" s="1"/>
  <c r="R422" i="10"/>
  <c r="U422" i="10" s="1"/>
  <c r="H422" i="10"/>
  <c r="K422" i="10" s="1"/>
  <c r="M422" i="10"/>
  <c r="P422" i="10" s="1"/>
  <c r="M646" i="10"/>
  <c r="P646" i="10" s="1"/>
  <c r="R646" i="10"/>
  <c r="U646" i="10" s="1"/>
  <c r="H646" i="10"/>
  <c r="K646" i="10" s="1"/>
  <c r="H440" i="10"/>
  <c r="K440" i="10" s="1"/>
  <c r="M440" i="10"/>
  <c r="P440" i="10" s="1"/>
  <c r="R440" i="10"/>
  <c r="U440" i="10" s="1"/>
  <c r="H423" i="10"/>
  <c r="K423" i="10" s="1"/>
  <c r="M423" i="10"/>
  <c r="P423" i="10" s="1"/>
  <c r="R423" i="10"/>
  <c r="U423" i="10" s="1"/>
  <c r="R304" i="10"/>
  <c r="U304" i="10" s="1"/>
  <c r="M304" i="10"/>
  <c r="P304" i="10" s="1"/>
  <c r="H304" i="10"/>
  <c r="K304" i="10" s="1"/>
  <c r="H450" i="10"/>
  <c r="K450" i="10" s="1"/>
  <c r="M450" i="10"/>
  <c r="P450" i="10" s="1"/>
  <c r="R450" i="10"/>
  <c r="U450" i="10" s="1"/>
  <c r="R429" i="10"/>
  <c r="U429" i="10" s="1"/>
  <c r="M429" i="10"/>
  <c r="P429" i="10" s="1"/>
  <c r="H429" i="10"/>
  <c r="K429" i="10" s="1"/>
  <c r="R397" i="10"/>
  <c r="U397" i="10" s="1"/>
  <c r="M397" i="10"/>
  <c r="P397" i="10" s="1"/>
  <c r="H397" i="10"/>
  <c r="K397" i="10" s="1"/>
  <c r="R374" i="10"/>
  <c r="U374" i="10" s="1"/>
  <c r="M374" i="10"/>
  <c r="P374" i="10" s="1"/>
  <c r="H374" i="10"/>
  <c r="K374" i="10" s="1"/>
  <c r="M237" i="10"/>
  <c r="P237" i="10" s="1"/>
  <c r="R237" i="10"/>
  <c r="U237" i="10" s="1"/>
  <c r="H237" i="10"/>
  <c r="K237" i="10" s="1"/>
  <c r="M603" i="10"/>
  <c r="P603" i="10" s="1"/>
  <c r="R603" i="10"/>
  <c r="U603" i="10" s="1"/>
  <c r="H603" i="10"/>
  <c r="K603" i="10" s="1"/>
  <c r="R258" i="10"/>
  <c r="U258" i="10" s="1"/>
  <c r="H258" i="10"/>
  <c r="K258" i="10" s="1"/>
  <c r="M258" i="10"/>
  <c r="P258" i="10" s="1"/>
  <c r="H215" i="10"/>
  <c r="K215" i="10" s="1"/>
  <c r="R215" i="10"/>
  <c r="U215" i="10" s="1"/>
  <c r="M215" i="10"/>
  <c r="P215" i="10" s="1"/>
  <c r="H317" i="10"/>
  <c r="K317" i="10" s="1"/>
  <c r="R317" i="10"/>
  <c r="U317" i="10" s="1"/>
  <c r="M317" i="10"/>
  <c r="P317" i="10" s="1"/>
  <c r="R530" i="10"/>
  <c r="U530" i="10" s="1"/>
  <c r="H530" i="10"/>
  <c r="K530" i="10" s="1"/>
  <c r="M530" i="10"/>
  <c r="P530" i="10" s="1"/>
  <c r="H390" i="10"/>
  <c r="K390" i="10" s="1"/>
  <c r="M390" i="10"/>
  <c r="P390" i="10" s="1"/>
  <c r="R390" i="10"/>
  <c r="U390" i="10" s="1"/>
  <c r="M123" i="10"/>
  <c r="P123" i="10" s="1"/>
  <c r="R123" i="10"/>
  <c r="U123" i="10" s="1"/>
  <c r="H123" i="10"/>
  <c r="K123" i="10" s="1"/>
  <c r="H342" i="10"/>
  <c r="K342" i="10" s="1"/>
  <c r="M342" i="10"/>
  <c r="P342" i="10" s="1"/>
  <c r="R342" i="10"/>
  <c r="U342" i="10" s="1"/>
  <c r="H113" i="10"/>
  <c r="K113" i="10" s="1"/>
  <c r="R113" i="10"/>
  <c r="U113" i="10" s="1"/>
  <c r="M113" i="10"/>
  <c r="P113" i="10" s="1"/>
  <c r="R280" i="10"/>
  <c r="U280" i="10" s="1"/>
  <c r="H280" i="10"/>
  <c r="K280" i="10" s="1"/>
  <c r="M280" i="10"/>
  <c r="P280" i="10" s="1"/>
  <c r="R116" i="10"/>
  <c r="U116" i="10" s="1"/>
  <c r="H116" i="10"/>
  <c r="K116" i="10" s="1"/>
  <c r="M116" i="10"/>
  <c r="P116" i="10" s="1"/>
  <c r="M721" i="10"/>
  <c r="P721" i="10" s="1"/>
  <c r="R721" i="10"/>
  <c r="U721" i="10" s="1"/>
  <c r="H721" i="10"/>
  <c r="K721" i="10" s="1"/>
  <c r="H66" i="10"/>
  <c r="K66" i="10" s="1"/>
  <c r="R66" i="10"/>
  <c r="U66" i="10" s="1"/>
  <c r="M66" i="10"/>
  <c r="P66" i="10" s="1"/>
  <c r="M208" i="10"/>
  <c r="P208" i="10" s="1"/>
  <c r="H208" i="10"/>
  <c r="K208" i="10" s="1"/>
  <c r="R208" i="10"/>
  <c r="U208" i="10" s="1"/>
  <c r="R149" i="10"/>
  <c r="U149" i="10" s="1"/>
  <c r="H149" i="10"/>
  <c r="K149" i="10" s="1"/>
  <c r="M149" i="10"/>
  <c r="P149" i="10" s="1"/>
  <c r="R9" i="10"/>
  <c r="U9" i="10" s="1"/>
  <c r="H9" i="10"/>
  <c r="K9" i="10" s="1"/>
  <c r="M9" i="10"/>
  <c r="P9" i="10" s="1"/>
  <c r="R587" i="10"/>
  <c r="U587" i="10" s="1"/>
  <c r="M587" i="10"/>
  <c r="P587" i="10" s="1"/>
  <c r="H587" i="10"/>
  <c r="K587" i="10" s="1"/>
  <c r="R455" i="10"/>
  <c r="U455" i="10" s="1"/>
  <c r="H455" i="10"/>
  <c r="K455" i="10" s="1"/>
  <c r="M455" i="10"/>
  <c r="P455" i="10" s="1"/>
  <c r="M415" i="10"/>
  <c r="P415" i="10" s="1"/>
  <c r="H415" i="10"/>
  <c r="K415" i="10" s="1"/>
  <c r="R415" i="10"/>
  <c r="U415" i="10" s="1"/>
  <c r="R579" i="10"/>
  <c r="U579" i="10" s="1"/>
  <c r="H579" i="10"/>
  <c r="K579" i="10" s="1"/>
  <c r="M579" i="10"/>
  <c r="P579" i="10" s="1"/>
  <c r="R747" i="10"/>
  <c r="U747" i="10" s="1"/>
  <c r="M747" i="10"/>
  <c r="P747" i="10" s="1"/>
  <c r="H747" i="10"/>
  <c r="K747" i="10" s="1"/>
  <c r="R767" i="10"/>
  <c r="U767" i="10" s="1"/>
  <c r="H767" i="10"/>
  <c r="K767" i="10" s="1"/>
  <c r="M767" i="10"/>
  <c r="P767" i="10" s="1"/>
  <c r="R745" i="10"/>
  <c r="U745" i="10" s="1"/>
  <c r="M745" i="10"/>
  <c r="P745" i="10" s="1"/>
  <c r="H745" i="10"/>
  <c r="K745" i="10" s="1"/>
  <c r="M544" i="10"/>
  <c r="P544" i="10" s="1"/>
  <c r="R544" i="10"/>
  <c r="U544" i="10" s="1"/>
  <c r="H544" i="10"/>
  <c r="K544" i="10" s="1"/>
  <c r="R666" i="10"/>
  <c r="U666" i="10" s="1"/>
  <c r="H666" i="10"/>
  <c r="K666" i="10" s="1"/>
  <c r="M666" i="10"/>
  <c r="P666" i="10" s="1"/>
  <c r="H763" i="10"/>
  <c r="K763" i="10" s="1"/>
  <c r="R763" i="10"/>
  <c r="U763" i="10" s="1"/>
  <c r="M763" i="10"/>
  <c r="P763" i="10" s="1"/>
  <c r="H772" i="10"/>
  <c r="K772" i="10" s="1"/>
  <c r="M772" i="10"/>
  <c r="P772" i="10" s="1"/>
  <c r="R772" i="10"/>
  <c r="U772" i="10" s="1"/>
  <c r="R773" i="10"/>
  <c r="U773" i="10" s="1"/>
  <c r="H773" i="10"/>
  <c r="K773" i="10" s="1"/>
  <c r="M773" i="10"/>
  <c r="P773" i="10" s="1"/>
  <c r="R713" i="10"/>
  <c r="U713" i="10" s="1"/>
  <c r="H713" i="10"/>
  <c r="K713" i="10" s="1"/>
  <c r="M713" i="10"/>
  <c r="P713" i="10" s="1"/>
  <c r="M273" i="10"/>
  <c r="P273" i="10" s="1"/>
  <c r="R273" i="10"/>
  <c r="U273" i="10" s="1"/>
  <c r="H273" i="10"/>
  <c r="K273" i="10" s="1"/>
  <c r="R632" i="10"/>
  <c r="U632" i="10" s="1"/>
  <c r="M632" i="10"/>
  <c r="P632" i="10" s="1"/>
  <c r="H632" i="10"/>
  <c r="K632" i="10" s="1"/>
  <c r="M680" i="10"/>
  <c r="P680" i="10" s="1"/>
  <c r="R680" i="10"/>
  <c r="U680" i="10" s="1"/>
  <c r="H680" i="10"/>
  <c r="K680" i="10" s="1"/>
  <c r="R658" i="10"/>
  <c r="U658" i="10" s="1"/>
  <c r="H658" i="10"/>
  <c r="K658" i="10" s="1"/>
  <c r="M658" i="10"/>
  <c r="P658" i="10" s="1"/>
  <c r="H76" i="10"/>
  <c r="K76" i="10" s="1"/>
  <c r="R76" i="10"/>
  <c r="U76" i="10" s="1"/>
  <c r="M76" i="10"/>
  <c r="P76" i="10" s="1"/>
  <c r="H83" i="10"/>
  <c r="K83" i="10" s="1"/>
  <c r="M83" i="10"/>
  <c r="P83" i="10" s="1"/>
  <c r="R83" i="10"/>
  <c r="U83" i="10" s="1"/>
  <c r="H303" i="10"/>
  <c r="K303" i="10" s="1"/>
  <c r="M303" i="10"/>
  <c r="P303" i="10" s="1"/>
  <c r="R303" i="10"/>
  <c r="U303" i="10" s="1"/>
  <c r="R349" i="10"/>
  <c r="U349" i="10" s="1"/>
  <c r="M349" i="10"/>
  <c r="P349" i="10" s="1"/>
  <c r="H349" i="10"/>
  <c r="K349" i="10" s="1"/>
  <c r="M325" i="10"/>
  <c r="P325" i="10" s="1"/>
  <c r="R325" i="10"/>
  <c r="U325" i="10" s="1"/>
  <c r="H325" i="10"/>
  <c r="K325" i="10" s="1"/>
  <c r="M649" i="10"/>
  <c r="P649" i="10" s="1"/>
  <c r="H649" i="10"/>
  <c r="K649" i="10" s="1"/>
  <c r="R649" i="10"/>
  <c r="U649" i="10" s="1"/>
  <c r="R467" i="10"/>
  <c r="U467" i="10" s="1"/>
  <c r="M467" i="10"/>
  <c r="P467" i="10" s="1"/>
  <c r="H467" i="10"/>
  <c r="K467" i="10" s="1"/>
  <c r="R452" i="10"/>
  <c r="U452" i="10" s="1"/>
  <c r="H452" i="10"/>
  <c r="K452" i="10" s="1"/>
  <c r="M452" i="10"/>
  <c r="P452" i="10" s="1"/>
  <c r="R154" i="10"/>
  <c r="U154" i="10" s="1"/>
  <c r="H154" i="10"/>
  <c r="K154" i="10" s="1"/>
  <c r="M154" i="10"/>
  <c r="P154" i="10" s="1"/>
  <c r="R596" i="10"/>
  <c r="U596" i="10" s="1"/>
  <c r="H596" i="10"/>
  <c r="K596" i="10" s="1"/>
  <c r="M596" i="10"/>
  <c r="P596" i="10" s="1"/>
  <c r="H416" i="10"/>
  <c r="K416" i="10" s="1"/>
  <c r="R416" i="10"/>
  <c r="U416" i="10" s="1"/>
  <c r="M416" i="10"/>
  <c r="P416" i="10" s="1"/>
  <c r="M517" i="10"/>
  <c r="P517" i="10" s="1"/>
  <c r="R517" i="10"/>
  <c r="U517" i="10" s="1"/>
  <c r="H517" i="10"/>
  <c r="K517" i="10" s="1"/>
  <c r="H171" i="10"/>
  <c r="K171" i="10" s="1"/>
  <c r="R171" i="10"/>
  <c r="U171" i="10" s="1"/>
  <c r="M171" i="10"/>
  <c r="P171" i="10" s="1"/>
  <c r="R177" i="10"/>
  <c r="U177" i="10" s="1"/>
  <c r="M177" i="10"/>
  <c r="P177" i="10" s="1"/>
  <c r="H177" i="10"/>
  <c r="K177" i="10" s="1"/>
  <c r="M133" i="10"/>
  <c r="P133" i="10" s="1"/>
  <c r="R133" i="10"/>
  <c r="U133" i="10" s="1"/>
  <c r="H133" i="10"/>
  <c r="K133" i="10" s="1"/>
  <c r="R108" i="10"/>
  <c r="U108" i="10" s="1"/>
  <c r="M108" i="10"/>
  <c r="P108" i="10" s="1"/>
  <c r="H108" i="10"/>
  <c r="K108" i="10" s="1"/>
  <c r="R392" i="10"/>
  <c r="U392" i="10" s="1"/>
  <c r="M392" i="10"/>
  <c r="P392" i="10" s="1"/>
  <c r="H392" i="10"/>
  <c r="K392" i="10" s="1"/>
  <c r="R292" i="10"/>
  <c r="U292" i="10" s="1"/>
  <c r="M292" i="10"/>
  <c r="P292" i="10" s="1"/>
  <c r="H292" i="10"/>
  <c r="K292" i="10" s="1"/>
  <c r="H261" i="10"/>
  <c r="K261" i="10" s="1"/>
  <c r="R261" i="10"/>
  <c r="U261" i="10" s="1"/>
  <c r="M261" i="10"/>
  <c r="P261" i="10" s="1"/>
  <c r="H231" i="10"/>
  <c r="K231" i="10" s="1"/>
  <c r="R231" i="10"/>
  <c r="U231" i="10" s="1"/>
  <c r="M231" i="10"/>
  <c r="P231" i="10" s="1"/>
  <c r="H68" i="10"/>
  <c r="K68" i="10" s="1"/>
  <c r="R68" i="10"/>
  <c r="U68" i="10" s="1"/>
  <c r="M68" i="10"/>
  <c r="P68" i="10" s="1"/>
  <c r="M139" i="10"/>
  <c r="P139" i="10" s="1"/>
  <c r="H139" i="10"/>
  <c r="K139" i="10" s="1"/>
  <c r="R139" i="10"/>
  <c r="U139" i="10" s="1"/>
  <c r="R152" i="10"/>
  <c r="U152" i="10" s="1"/>
  <c r="H152" i="10"/>
  <c r="K152" i="10" s="1"/>
  <c r="M152" i="10"/>
  <c r="P152" i="10" s="1"/>
  <c r="R206" i="10"/>
  <c r="U206" i="10" s="1"/>
  <c r="M206" i="10"/>
  <c r="P206" i="10" s="1"/>
  <c r="H206" i="10"/>
  <c r="K206" i="10" s="1"/>
  <c r="M103" i="10"/>
  <c r="P103" i="10" s="1"/>
  <c r="R103" i="10"/>
  <c r="U103" i="10" s="1"/>
  <c r="H103" i="10"/>
  <c r="K103" i="10" s="1"/>
  <c r="H107" i="10"/>
  <c r="K107" i="10" s="1"/>
  <c r="M107" i="10"/>
  <c r="P107" i="10" s="1"/>
  <c r="R107" i="10"/>
  <c r="U107" i="10" s="1"/>
  <c r="M96" i="10"/>
  <c r="P96" i="10" s="1"/>
  <c r="R96" i="10"/>
  <c r="U96" i="10" s="1"/>
  <c r="H96" i="10"/>
  <c r="K96" i="10" s="1"/>
  <c r="M127" i="10"/>
  <c r="P127" i="10" s="1"/>
  <c r="R127" i="10"/>
  <c r="U127" i="10" s="1"/>
  <c r="H127" i="10"/>
  <c r="K127" i="10" s="1"/>
  <c r="M88" i="10"/>
  <c r="P88" i="10" s="1"/>
  <c r="R88" i="10"/>
  <c r="U88" i="10" s="1"/>
  <c r="H88" i="10"/>
  <c r="K88" i="10" s="1"/>
  <c r="H35" i="10"/>
  <c r="K35" i="10" s="1"/>
  <c r="M35" i="10"/>
  <c r="P35" i="10" s="1"/>
  <c r="R35" i="10"/>
  <c r="U35" i="10" s="1"/>
  <c r="H115" i="10"/>
  <c r="K115" i="10" s="1"/>
  <c r="M115" i="10"/>
  <c r="P115" i="10" s="1"/>
  <c r="R115" i="10"/>
  <c r="U115" i="10" s="1"/>
  <c r="R475" i="10"/>
  <c r="U475" i="10" s="1"/>
  <c r="M475" i="10"/>
  <c r="P475" i="10" s="1"/>
  <c r="H475" i="10"/>
  <c r="K475" i="10" s="1"/>
  <c r="H567" i="10"/>
  <c r="K567" i="10" s="1"/>
  <c r="R567" i="10"/>
  <c r="U567" i="10" s="1"/>
  <c r="M567" i="10"/>
  <c r="P567" i="10" s="1"/>
  <c r="H481" i="10"/>
  <c r="K481" i="10" s="1"/>
  <c r="R481" i="10"/>
  <c r="U481" i="10" s="1"/>
  <c r="M481" i="10"/>
  <c r="P481" i="10" s="1"/>
  <c r="H602" i="10"/>
  <c r="K602" i="10" s="1"/>
  <c r="M602" i="10"/>
  <c r="P602" i="10" s="1"/>
  <c r="R602" i="10"/>
  <c r="U602" i="10" s="1"/>
  <c r="R727" i="10"/>
  <c r="U727" i="10" s="1"/>
  <c r="M727" i="10"/>
  <c r="P727" i="10" s="1"/>
  <c r="H727" i="10"/>
  <c r="K727" i="10" s="1"/>
  <c r="R687" i="10"/>
  <c r="U687" i="10" s="1"/>
  <c r="H687" i="10"/>
  <c r="K687" i="10" s="1"/>
  <c r="M687" i="10"/>
  <c r="P687" i="10" s="1"/>
  <c r="M719" i="10"/>
  <c r="P719" i="10" s="1"/>
  <c r="H719" i="10"/>
  <c r="K719" i="10" s="1"/>
  <c r="R719" i="10"/>
  <c r="U719" i="10" s="1"/>
  <c r="M699" i="10"/>
  <c r="P699" i="10" s="1"/>
  <c r="R699" i="10"/>
  <c r="U699" i="10" s="1"/>
  <c r="H699" i="10"/>
  <c r="K699" i="10" s="1"/>
  <c r="H111" i="10"/>
  <c r="K111" i="10" s="1"/>
  <c r="R111" i="10"/>
  <c r="U111" i="10" s="1"/>
  <c r="M111" i="10"/>
  <c r="P111" i="10" s="1"/>
  <c r="R363" i="10"/>
  <c r="U363" i="10" s="1"/>
  <c r="M363" i="10"/>
  <c r="P363" i="10" s="1"/>
  <c r="H363" i="10"/>
  <c r="K363" i="10" s="1"/>
  <c r="H661" i="10"/>
  <c r="K661" i="10" s="1"/>
  <c r="R661" i="10"/>
  <c r="U661" i="10" s="1"/>
  <c r="M661" i="10"/>
  <c r="P661" i="10" s="1"/>
  <c r="H631" i="10"/>
  <c r="K631" i="10" s="1"/>
  <c r="M631" i="10"/>
  <c r="P631" i="10" s="1"/>
  <c r="R631" i="10"/>
  <c r="U631" i="10" s="1"/>
  <c r="R546" i="10"/>
  <c r="U546" i="10" s="1"/>
  <c r="M546" i="10"/>
  <c r="P546" i="10" s="1"/>
  <c r="H546" i="10"/>
  <c r="K546" i="10" s="1"/>
  <c r="R227" i="10"/>
  <c r="U227" i="10" s="1"/>
  <c r="M227" i="10"/>
  <c r="P227" i="10" s="1"/>
  <c r="H227" i="10"/>
  <c r="K227" i="10" s="1"/>
  <c r="M271" i="10"/>
  <c r="P271" i="10" s="1"/>
  <c r="R271" i="10"/>
  <c r="U271" i="10" s="1"/>
  <c r="H271" i="10"/>
  <c r="K271" i="10" s="1"/>
  <c r="H547" i="10"/>
  <c r="K547" i="10" s="1"/>
  <c r="R547" i="10"/>
  <c r="U547" i="10" s="1"/>
  <c r="M547" i="10"/>
  <c r="P547" i="10" s="1"/>
  <c r="R461" i="10"/>
  <c r="U461" i="10" s="1"/>
  <c r="H461" i="10"/>
  <c r="K461" i="10" s="1"/>
  <c r="M461" i="10"/>
  <c r="P461" i="10" s="1"/>
  <c r="H370" i="10"/>
  <c r="K370" i="10" s="1"/>
  <c r="M370" i="10"/>
  <c r="P370" i="10" s="1"/>
  <c r="R370" i="10"/>
  <c r="U370" i="10" s="1"/>
  <c r="M432" i="10"/>
  <c r="P432" i="10" s="1"/>
  <c r="H432" i="10"/>
  <c r="K432" i="10" s="1"/>
  <c r="R432" i="10"/>
  <c r="U432" i="10" s="1"/>
  <c r="M533" i="10"/>
  <c r="P533" i="10" s="1"/>
  <c r="R533" i="10"/>
  <c r="U533" i="10" s="1"/>
  <c r="H533" i="10"/>
  <c r="K533" i="10" s="1"/>
  <c r="R433" i="10"/>
  <c r="U433" i="10" s="1"/>
  <c r="M433" i="10"/>
  <c r="P433" i="10" s="1"/>
  <c r="H433" i="10"/>
  <c r="K433" i="10" s="1"/>
  <c r="M453" i="10"/>
  <c r="P453" i="10" s="1"/>
  <c r="H453" i="10"/>
  <c r="K453" i="10" s="1"/>
  <c r="R453" i="10"/>
  <c r="U453" i="10" s="1"/>
  <c r="M343" i="10"/>
  <c r="P343" i="10" s="1"/>
  <c r="R343" i="10"/>
  <c r="U343" i="10" s="1"/>
  <c r="H343" i="10"/>
  <c r="K343" i="10" s="1"/>
  <c r="M330" i="10"/>
  <c r="P330" i="10" s="1"/>
  <c r="H330" i="10"/>
  <c r="K330" i="10" s="1"/>
  <c r="R330" i="10"/>
  <c r="U330" i="10" s="1"/>
  <c r="M364" i="10"/>
  <c r="P364" i="10" s="1"/>
  <c r="R364" i="10"/>
  <c r="U364" i="10" s="1"/>
  <c r="H364" i="10"/>
  <c r="K364" i="10" s="1"/>
  <c r="R30" i="10"/>
  <c r="U30" i="10" s="1"/>
  <c r="H30" i="10"/>
  <c r="K30" i="10" s="1"/>
  <c r="M30" i="10"/>
  <c r="P30" i="10" s="1"/>
  <c r="R247" i="10"/>
  <c r="U247" i="10" s="1"/>
  <c r="H247" i="10"/>
  <c r="K247" i="10" s="1"/>
  <c r="M247" i="10"/>
  <c r="P247" i="10" s="1"/>
  <c r="M523" i="10"/>
  <c r="P523" i="10" s="1"/>
  <c r="R523" i="10"/>
  <c r="U523" i="10" s="1"/>
  <c r="H523" i="10"/>
  <c r="K523" i="10" s="1"/>
  <c r="H165" i="10"/>
  <c r="K165" i="10" s="1"/>
  <c r="R165" i="10"/>
  <c r="U165" i="10" s="1"/>
  <c r="M165" i="10"/>
  <c r="P165" i="10" s="1"/>
  <c r="M264" i="10"/>
  <c r="P264" i="10" s="1"/>
  <c r="R264" i="10"/>
  <c r="U264" i="10" s="1"/>
  <c r="H264" i="10"/>
  <c r="K264" i="10" s="1"/>
  <c r="M309" i="10"/>
  <c r="P309" i="10" s="1"/>
  <c r="H309" i="10"/>
  <c r="K309" i="10" s="1"/>
  <c r="R309" i="10"/>
  <c r="U309" i="10" s="1"/>
  <c r="R126" i="10"/>
  <c r="U126" i="10" s="1"/>
  <c r="M126" i="10"/>
  <c r="P126" i="10" s="1"/>
  <c r="H126" i="10"/>
  <c r="K126" i="10" s="1"/>
  <c r="M556" i="10"/>
  <c r="P556" i="10" s="1"/>
  <c r="H556" i="10"/>
  <c r="K556" i="10" s="1"/>
  <c r="R556" i="10"/>
  <c r="U556" i="10" s="1"/>
  <c r="R128" i="10"/>
  <c r="U128" i="10" s="1"/>
  <c r="M128" i="10"/>
  <c r="P128" i="10" s="1"/>
  <c r="H128" i="10"/>
  <c r="K128" i="10" s="1"/>
  <c r="M14" i="10"/>
  <c r="P14" i="10" s="1"/>
  <c r="R14" i="10"/>
  <c r="U14" i="10" s="1"/>
  <c r="H14" i="10"/>
  <c r="K14" i="10" s="1"/>
  <c r="H37" i="10"/>
  <c r="K37" i="10" s="1"/>
  <c r="R37" i="10"/>
  <c r="U37" i="10" s="1"/>
  <c r="M37" i="10"/>
  <c r="P37" i="10" s="1"/>
  <c r="M188" i="10"/>
  <c r="P188" i="10" s="1"/>
  <c r="H188" i="10"/>
  <c r="K188" i="10" s="1"/>
  <c r="R188" i="10"/>
  <c r="U188" i="10" s="1"/>
  <c r="R222" i="10"/>
  <c r="U222" i="10" s="1"/>
  <c r="H222" i="10"/>
  <c r="K222" i="10" s="1"/>
  <c r="M222" i="10"/>
  <c r="P222" i="10" s="1"/>
  <c r="R25" i="10"/>
  <c r="U25" i="10" s="1"/>
  <c r="M25" i="10"/>
  <c r="P25" i="10" s="1"/>
  <c r="H25" i="10"/>
  <c r="K25" i="10" s="1"/>
  <c r="M413" i="10"/>
  <c r="P413" i="10" s="1"/>
  <c r="R413" i="10"/>
  <c r="U413" i="10" s="1"/>
  <c r="H413" i="10"/>
  <c r="K413" i="10" s="1"/>
  <c r="R480" i="10"/>
  <c r="U480" i="10" s="1"/>
  <c r="H480" i="10"/>
  <c r="K480" i="10" s="1"/>
  <c r="M480" i="10"/>
  <c r="P480" i="10" s="1"/>
  <c r="M668" i="10"/>
  <c r="P668" i="10" s="1"/>
  <c r="H668" i="10"/>
  <c r="K668" i="10" s="1"/>
  <c r="R668" i="10"/>
  <c r="U668" i="10" s="1"/>
  <c r="R779" i="10"/>
  <c r="U779" i="10" s="1"/>
  <c r="M779" i="10"/>
  <c r="P779" i="10" s="1"/>
  <c r="H779" i="10"/>
  <c r="K779" i="10" s="1"/>
  <c r="M244" i="10"/>
  <c r="P244" i="10" s="1"/>
  <c r="H244" i="10"/>
  <c r="K244" i="10" s="1"/>
  <c r="R244" i="10"/>
  <c r="U244" i="10" s="1"/>
  <c r="R269" i="10"/>
  <c r="U269" i="10" s="1"/>
  <c r="M269" i="10"/>
  <c r="P269" i="10" s="1"/>
  <c r="H269" i="10"/>
  <c r="K269" i="10" s="1"/>
  <c r="R578" i="10"/>
  <c r="U578" i="10" s="1"/>
  <c r="H578" i="10"/>
  <c r="K578" i="10" s="1"/>
  <c r="M578" i="10"/>
  <c r="P578" i="10" s="1"/>
  <c r="M750" i="10"/>
  <c r="P750" i="10" s="1"/>
  <c r="R750" i="10"/>
  <c r="U750" i="10" s="1"/>
  <c r="H750" i="10"/>
  <c r="K750" i="10" s="1"/>
  <c r="M723" i="10"/>
  <c r="P723" i="10" s="1"/>
  <c r="H723" i="10"/>
  <c r="K723" i="10" s="1"/>
  <c r="R723" i="10"/>
  <c r="U723" i="10" s="1"/>
  <c r="M667" i="10"/>
  <c r="P667" i="10" s="1"/>
  <c r="H667" i="10"/>
  <c r="K667" i="10" s="1"/>
  <c r="R667" i="10"/>
  <c r="U667" i="10" s="1"/>
  <c r="R704" i="10"/>
  <c r="U704" i="10" s="1"/>
  <c r="H704" i="10"/>
  <c r="K704" i="10" s="1"/>
  <c r="M704" i="10"/>
  <c r="P704" i="10" s="1"/>
  <c r="R129" i="10"/>
  <c r="U129" i="10" s="1"/>
  <c r="H129" i="10"/>
  <c r="K129" i="10" s="1"/>
  <c r="M129" i="10"/>
  <c r="P129" i="10" s="1"/>
  <c r="R659" i="10"/>
  <c r="U659" i="10" s="1"/>
  <c r="H659" i="10"/>
  <c r="K659" i="10" s="1"/>
  <c r="M659" i="10"/>
  <c r="P659" i="10" s="1"/>
  <c r="R605" i="10"/>
  <c r="U605" i="10" s="1"/>
  <c r="H605" i="10"/>
  <c r="K605" i="10" s="1"/>
  <c r="M605" i="10"/>
  <c r="P605" i="10" s="1"/>
  <c r="H389" i="10"/>
  <c r="K389" i="10" s="1"/>
  <c r="R389" i="10"/>
  <c r="U389" i="10" s="1"/>
  <c r="M389" i="10"/>
  <c r="P389" i="10" s="1"/>
  <c r="H655" i="10"/>
  <c r="K655" i="10" s="1"/>
  <c r="R655" i="10"/>
  <c r="U655" i="10" s="1"/>
  <c r="M655" i="10"/>
  <c r="P655" i="10" s="1"/>
  <c r="M260" i="10"/>
  <c r="P260" i="10" s="1"/>
  <c r="R260" i="10"/>
  <c r="U260" i="10" s="1"/>
  <c r="H260" i="10"/>
  <c r="K260" i="10" s="1"/>
  <c r="H210" i="10"/>
  <c r="K210" i="10" s="1"/>
  <c r="M210" i="10"/>
  <c r="P210" i="10" s="1"/>
  <c r="R210" i="10"/>
  <c r="U210" i="10" s="1"/>
  <c r="R664" i="10"/>
  <c r="U664" i="10" s="1"/>
  <c r="M664" i="10"/>
  <c r="P664" i="10" s="1"/>
  <c r="H664" i="10"/>
  <c r="K664" i="10" s="1"/>
  <c r="M437" i="10"/>
  <c r="P437" i="10" s="1"/>
  <c r="H437" i="10"/>
  <c r="K437" i="10" s="1"/>
  <c r="R437" i="10"/>
  <c r="U437" i="10" s="1"/>
  <c r="M548" i="10"/>
  <c r="P548" i="10" s="1"/>
  <c r="H548" i="10"/>
  <c r="K548" i="10" s="1"/>
  <c r="R548" i="10"/>
  <c r="U548" i="10" s="1"/>
  <c r="R557" i="10"/>
  <c r="U557" i="10" s="1"/>
  <c r="H557" i="10"/>
  <c r="K557" i="10" s="1"/>
  <c r="M557" i="10"/>
  <c r="P557" i="10" s="1"/>
  <c r="R359" i="10"/>
  <c r="U359" i="10" s="1"/>
  <c r="H359" i="10"/>
  <c r="K359" i="10" s="1"/>
  <c r="M359" i="10"/>
  <c r="P359" i="10" s="1"/>
  <c r="M597" i="10"/>
  <c r="P597" i="10" s="1"/>
  <c r="H597" i="10"/>
  <c r="K597" i="10" s="1"/>
  <c r="R597" i="10"/>
  <c r="U597" i="10" s="1"/>
  <c r="H381" i="10"/>
  <c r="K381" i="10" s="1"/>
  <c r="M381" i="10"/>
  <c r="P381" i="10" s="1"/>
  <c r="R381" i="10"/>
  <c r="U381" i="10" s="1"/>
  <c r="H396" i="10"/>
  <c r="K396" i="10" s="1"/>
  <c r="M396" i="10"/>
  <c r="P396" i="10" s="1"/>
  <c r="R396" i="10"/>
  <c r="U396" i="10" s="1"/>
  <c r="H766" i="10"/>
  <c r="K766" i="10" s="1"/>
  <c r="M766" i="10"/>
  <c r="P766" i="10" s="1"/>
  <c r="R766" i="10"/>
  <c r="U766" i="10" s="1"/>
  <c r="M5" i="10"/>
  <c r="P5" i="10" s="1"/>
  <c r="H5" i="10"/>
  <c r="K5" i="10" s="1"/>
  <c r="R5" i="10"/>
  <c r="U5" i="10" s="1"/>
  <c r="M44" i="10"/>
  <c r="P44" i="10" s="1"/>
  <c r="H44" i="10"/>
  <c r="K44" i="10" s="1"/>
  <c r="R44" i="10"/>
  <c r="U44" i="10" s="1"/>
  <c r="H58" i="10"/>
  <c r="K58" i="10" s="1"/>
  <c r="R58" i="10"/>
  <c r="U58" i="10" s="1"/>
  <c r="M58" i="10"/>
  <c r="P58" i="10" s="1"/>
  <c r="H102" i="10"/>
  <c r="K102" i="10" s="1"/>
  <c r="M102" i="10"/>
  <c r="P102" i="10" s="1"/>
  <c r="R102" i="10"/>
  <c r="U102" i="10" s="1"/>
  <c r="M449" i="10"/>
  <c r="P449" i="10" s="1"/>
  <c r="R449" i="10"/>
  <c r="U449" i="10" s="1"/>
  <c r="H449" i="10"/>
  <c r="K449" i="10" s="1"/>
  <c r="M459" i="10"/>
  <c r="P459" i="10" s="1"/>
  <c r="H459" i="10"/>
  <c r="K459" i="10" s="1"/>
  <c r="R459" i="10"/>
  <c r="U459" i="10" s="1"/>
  <c r="M472" i="10"/>
  <c r="P472" i="10" s="1"/>
  <c r="H472" i="10"/>
  <c r="K472" i="10" s="1"/>
  <c r="R472" i="10"/>
  <c r="U472" i="10" s="1"/>
  <c r="H735" i="10"/>
  <c r="K735" i="10" s="1"/>
  <c r="R735" i="10"/>
  <c r="U735" i="10" s="1"/>
  <c r="M735" i="10"/>
  <c r="P735" i="10" s="1"/>
  <c r="M141" i="10"/>
  <c r="P141" i="10" s="1"/>
  <c r="H141" i="10"/>
  <c r="K141" i="10" s="1"/>
  <c r="R141" i="10"/>
  <c r="U141" i="10" s="1"/>
  <c r="R198" i="10"/>
  <c r="U198" i="10" s="1"/>
  <c r="H198" i="10"/>
  <c r="K198" i="10" s="1"/>
  <c r="M198" i="10"/>
  <c r="P198" i="10" s="1"/>
  <c r="M736" i="10"/>
  <c r="P736" i="10" s="1"/>
  <c r="R736" i="10"/>
  <c r="U736" i="10" s="1"/>
  <c r="H736" i="10"/>
  <c r="K736" i="10" s="1"/>
  <c r="R401" i="10"/>
  <c r="U401" i="10" s="1"/>
  <c r="H401" i="10"/>
  <c r="K401" i="10" s="1"/>
  <c r="M401" i="10"/>
  <c r="P401" i="10" s="1"/>
  <c r="R712" i="10"/>
  <c r="U712" i="10" s="1"/>
  <c r="M712" i="10"/>
  <c r="P712" i="10" s="1"/>
  <c r="H712" i="10"/>
  <c r="K712" i="10" s="1"/>
  <c r="M734" i="10"/>
  <c r="P734" i="10" s="1"/>
  <c r="H734" i="10"/>
  <c r="K734" i="10" s="1"/>
  <c r="R734" i="10"/>
  <c r="U734" i="10" s="1"/>
  <c r="H675" i="10"/>
  <c r="K675" i="10" s="1"/>
  <c r="R675" i="10"/>
  <c r="U675" i="10" s="1"/>
  <c r="M675" i="10"/>
  <c r="P675" i="10" s="1"/>
  <c r="M441" i="10"/>
  <c r="P441" i="10" s="1"/>
  <c r="R441" i="10"/>
  <c r="U441" i="10" s="1"/>
  <c r="H441" i="10"/>
  <c r="K441" i="10" s="1"/>
  <c r="R644" i="10"/>
  <c r="U644" i="10" s="1"/>
  <c r="H644" i="10"/>
  <c r="K644" i="10" s="1"/>
  <c r="M644" i="10"/>
  <c r="P644" i="10" s="1"/>
  <c r="H479" i="10"/>
  <c r="K479" i="10" s="1"/>
  <c r="R479" i="10"/>
  <c r="U479" i="10" s="1"/>
  <c r="M479" i="10"/>
  <c r="P479" i="10" s="1"/>
  <c r="M199" i="10"/>
  <c r="P199" i="10" s="1"/>
  <c r="H199" i="10"/>
  <c r="K199" i="10" s="1"/>
  <c r="R199" i="10"/>
  <c r="U199" i="10" s="1"/>
  <c r="M574" i="10"/>
  <c r="P574" i="10" s="1"/>
  <c r="R574" i="10"/>
  <c r="U574" i="10" s="1"/>
  <c r="H574" i="10"/>
  <c r="K574" i="10" s="1"/>
  <c r="H471" i="10"/>
  <c r="K471" i="10" s="1"/>
  <c r="R471" i="10"/>
  <c r="U471" i="10" s="1"/>
  <c r="M471" i="10"/>
  <c r="P471" i="10" s="1"/>
  <c r="R573" i="10"/>
  <c r="U573" i="10" s="1"/>
  <c r="M573" i="10"/>
  <c r="P573" i="10" s="1"/>
  <c r="H573" i="10"/>
  <c r="K573" i="10" s="1"/>
  <c r="R444" i="10"/>
  <c r="U444" i="10" s="1"/>
  <c r="H444" i="10"/>
  <c r="K444" i="10" s="1"/>
  <c r="M444" i="10"/>
  <c r="P444" i="10" s="1"/>
  <c r="R563" i="10"/>
  <c r="U563" i="10" s="1"/>
  <c r="M563" i="10"/>
  <c r="P563" i="10" s="1"/>
  <c r="H563" i="10"/>
  <c r="K563" i="10" s="1"/>
  <c r="R527" i="10"/>
  <c r="U527" i="10" s="1"/>
  <c r="H527" i="10"/>
  <c r="K527" i="10" s="1"/>
  <c r="M527" i="10"/>
  <c r="P527" i="10" s="1"/>
  <c r="M191" i="10"/>
  <c r="P191" i="10" s="1"/>
  <c r="H191" i="10"/>
  <c r="K191" i="10" s="1"/>
  <c r="R191" i="10"/>
  <c r="U191" i="10" s="1"/>
  <c r="M229" i="10"/>
  <c r="P229" i="10" s="1"/>
  <c r="R229" i="10"/>
  <c r="U229" i="10" s="1"/>
  <c r="H229" i="10"/>
  <c r="K229" i="10" s="1"/>
  <c r="R424" i="10"/>
  <c r="U424" i="10" s="1"/>
  <c r="M424" i="10"/>
  <c r="P424" i="10" s="1"/>
  <c r="H424" i="10"/>
  <c r="K424" i="10" s="1"/>
  <c r="H411" i="10"/>
  <c r="K411" i="10" s="1"/>
  <c r="R411" i="10"/>
  <c r="U411" i="10" s="1"/>
  <c r="M411" i="10"/>
  <c r="P411" i="10" s="1"/>
  <c r="M156" i="10"/>
  <c r="P156" i="10" s="1"/>
  <c r="R156" i="10"/>
  <c r="U156" i="10" s="1"/>
  <c r="H156" i="10"/>
  <c r="K156" i="10" s="1"/>
  <c r="H393" i="10"/>
  <c r="K393" i="10" s="1"/>
  <c r="M393" i="10"/>
  <c r="P393" i="10" s="1"/>
  <c r="R393" i="10"/>
  <c r="U393" i="10" s="1"/>
  <c r="M28" i="10"/>
  <c r="P28" i="10" s="1"/>
  <c r="R28" i="10"/>
  <c r="U28" i="10" s="1"/>
  <c r="H28" i="10"/>
  <c r="K28" i="10" s="1"/>
  <c r="R155" i="10"/>
  <c r="U155" i="10" s="1"/>
  <c r="M155" i="10"/>
  <c r="P155" i="10" s="1"/>
  <c r="H155" i="10"/>
  <c r="K155" i="10" s="1"/>
  <c r="M153" i="10"/>
  <c r="P153" i="10" s="1"/>
  <c r="H153" i="10"/>
  <c r="K153" i="10" s="1"/>
  <c r="R153" i="10"/>
  <c r="U153" i="10" s="1"/>
  <c r="R207" i="10"/>
  <c r="U207" i="10" s="1"/>
  <c r="M207" i="10"/>
  <c r="P207" i="10" s="1"/>
  <c r="H207" i="10"/>
  <c r="K207" i="10" s="1"/>
  <c r="M99" i="10"/>
  <c r="P99" i="10" s="1"/>
  <c r="H99" i="10"/>
  <c r="K99" i="10" s="1"/>
  <c r="R99" i="10"/>
  <c r="U99" i="10" s="1"/>
  <c r="H531" i="10"/>
  <c r="K531" i="10" s="1"/>
  <c r="M531" i="10"/>
  <c r="P531" i="10" s="1"/>
  <c r="R531" i="10"/>
  <c r="U531" i="10" s="1"/>
  <c r="M521" i="10"/>
  <c r="P521" i="10" s="1"/>
  <c r="H521" i="10"/>
  <c r="K521" i="10" s="1"/>
  <c r="R521" i="10"/>
  <c r="U521" i="10" s="1"/>
  <c r="H748" i="10"/>
  <c r="K748" i="10" s="1"/>
  <c r="R748" i="10"/>
  <c r="U748" i="10" s="1"/>
  <c r="M748" i="10"/>
  <c r="P748" i="10" s="1"/>
  <c r="R599" i="10"/>
  <c r="U599" i="10" s="1"/>
  <c r="M599" i="10"/>
  <c r="P599" i="10" s="1"/>
  <c r="H599" i="10"/>
  <c r="K599" i="10" s="1"/>
  <c r="B3" i="10"/>
  <c r="H40" i="10"/>
  <c r="K40" i="10" s="1"/>
  <c r="M40" i="10"/>
  <c r="P40" i="10" s="1"/>
  <c r="R40" i="10"/>
  <c r="U40" i="10" s="1"/>
  <c r="H143" i="10"/>
  <c r="K143" i="10" s="1"/>
  <c r="R143" i="10"/>
  <c r="U143" i="10" s="1"/>
  <c r="M143" i="10"/>
  <c r="P143" i="10" s="1"/>
  <c r="H302" i="10"/>
  <c r="K302" i="10" s="1"/>
  <c r="R302" i="10"/>
  <c r="U302" i="10" s="1"/>
  <c r="M302" i="10"/>
  <c r="P302" i="10" s="1"/>
  <c r="M287" i="10"/>
  <c r="P287" i="10" s="1"/>
  <c r="R287" i="10"/>
  <c r="U287" i="10" s="1"/>
  <c r="H287" i="10"/>
  <c r="K287" i="10" s="1"/>
  <c r="H458" i="10"/>
  <c r="K458" i="10" s="1"/>
  <c r="M458" i="10"/>
  <c r="P458" i="10" s="1"/>
  <c r="R458" i="10"/>
  <c r="U458" i="10" s="1"/>
  <c r="H770" i="10"/>
  <c r="K770" i="10" s="1"/>
  <c r="M770" i="10"/>
  <c r="P770" i="10" s="1"/>
  <c r="R770" i="10"/>
  <c r="U770" i="10" s="1"/>
  <c r="R774" i="10"/>
  <c r="U774" i="10" s="1"/>
  <c r="M774" i="10"/>
  <c r="P774" i="10" s="1"/>
  <c r="H774" i="10"/>
  <c r="K774" i="10" s="1"/>
  <c r="H761" i="10"/>
  <c r="K761" i="10" s="1"/>
  <c r="M761" i="10"/>
  <c r="P761" i="10" s="1"/>
  <c r="R761" i="10"/>
  <c r="U761" i="10" s="1"/>
  <c r="H737" i="10"/>
  <c r="K737" i="10" s="1"/>
  <c r="R737" i="10"/>
  <c r="U737" i="10" s="1"/>
  <c r="M737" i="10"/>
  <c r="P737" i="10" s="1"/>
  <c r="R753" i="10"/>
  <c r="U753" i="10" s="1"/>
  <c r="M753" i="10"/>
  <c r="P753" i="10" s="1"/>
  <c r="H753" i="10"/>
  <c r="K753" i="10" s="1"/>
  <c r="R86" i="10"/>
  <c r="U86" i="10" s="1"/>
  <c r="M86" i="10"/>
  <c r="P86" i="10" s="1"/>
  <c r="H86" i="10"/>
  <c r="K86" i="10" s="1"/>
  <c r="R114" i="10"/>
  <c r="U114" i="10" s="1"/>
  <c r="M114" i="10"/>
  <c r="P114" i="10" s="1"/>
  <c r="H114" i="10"/>
  <c r="K114" i="10" s="1"/>
  <c r="M150" i="10"/>
  <c r="P150" i="10" s="1"/>
  <c r="H150" i="10"/>
  <c r="K150" i="10" s="1"/>
  <c r="R150" i="10"/>
  <c r="U150" i="10" s="1"/>
  <c r="H100" i="10"/>
  <c r="K100" i="10" s="1"/>
  <c r="M100" i="10"/>
  <c r="P100" i="10" s="1"/>
  <c r="R100" i="10"/>
  <c r="U100" i="10" s="1"/>
  <c r="R733" i="10"/>
  <c r="U733" i="10" s="1"/>
  <c r="M733" i="10"/>
  <c r="P733" i="10" s="1"/>
  <c r="H733" i="10"/>
  <c r="K733" i="10" s="1"/>
  <c r="R119" i="10"/>
  <c r="U119" i="10" s="1"/>
  <c r="M119" i="10"/>
  <c r="P119" i="10" s="1"/>
  <c r="H119" i="10"/>
  <c r="K119" i="10" s="1"/>
  <c r="M724" i="10"/>
  <c r="P724" i="10" s="1"/>
  <c r="H724" i="10"/>
  <c r="K724" i="10" s="1"/>
  <c r="R724" i="10"/>
  <c r="U724" i="10" s="1"/>
  <c r="M306" i="10"/>
  <c r="P306" i="10" s="1"/>
  <c r="R306" i="10"/>
  <c r="U306" i="10" s="1"/>
  <c r="H306" i="10"/>
  <c r="K306" i="10" s="1"/>
  <c r="M338" i="10"/>
  <c r="P338" i="10" s="1"/>
  <c r="H338" i="10"/>
  <c r="K338" i="10" s="1"/>
  <c r="R338" i="10"/>
  <c r="U338" i="10" s="1"/>
  <c r="R406" i="10"/>
  <c r="U406" i="10" s="1"/>
  <c r="M406" i="10"/>
  <c r="P406" i="10" s="1"/>
  <c r="H406" i="10"/>
  <c r="K406" i="10" s="1"/>
  <c r="R161" i="10"/>
  <c r="U161" i="10" s="1"/>
  <c r="M161" i="10"/>
  <c r="P161" i="10" s="1"/>
  <c r="H161" i="10"/>
  <c r="K161" i="10" s="1"/>
  <c r="R356" i="10"/>
  <c r="U356" i="10" s="1"/>
  <c r="H356" i="10"/>
  <c r="K356" i="10" s="1"/>
  <c r="M356" i="10"/>
  <c r="P356" i="10" s="1"/>
  <c r="R324" i="10"/>
  <c r="U324" i="10" s="1"/>
  <c r="H324" i="10"/>
  <c r="K324" i="10" s="1"/>
  <c r="M324" i="10"/>
  <c r="P324" i="10" s="1"/>
  <c r="M505" i="10"/>
  <c r="P505" i="10" s="1"/>
  <c r="H505" i="10"/>
  <c r="K505" i="10" s="1"/>
  <c r="R505" i="10"/>
  <c r="U505" i="10" s="1"/>
  <c r="H454" i="10"/>
  <c r="K454" i="10" s="1"/>
  <c r="M454" i="10"/>
  <c r="P454" i="10" s="1"/>
  <c r="R454" i="10"/>
  <c r="U454" i="10" s="1"/>
  <c r="M559" i="10"/>
  <c r="P559" i="10" s="1"/>
  <c r="H559" i="10"/>
  <c r="K559" i="10" s="1"/>
  <c r="R559" i="10"/>
  <c r="U559" i="10" s="1"/>
  <c r="M535" i="10"/>
  <c r="P535" i="10" s="1"/>
  <c r="R535" i="10"/>
  <c r="U535" i="10" s="1"/>
  <c r="H535" i="10"/>
  <c r="K535" i="10" s="1"/>
  <c r="M91" i="10"/>
  <c r="P91" i="10" s="1"/>
  <c r="H91" i="10"/>
  <c r="K91" i="10" s="1"/>
  <c r="R91" i="10"/>
  <c r="U91" i="10" s="1"/>
  <c r="H219" i="10"/>
  <c r="K219" i="10" s="1"/>
  <c r="R219" i="10"/>
  <c r="U219" i="10" s="1"/>
  <c r="M219" i="10"/>
  <c r="P219" i="10" s="1"/>
  <c r="H12" i="10"/>
  <c r="K12" i="10" s="1"/>
  <c r="R12" i="10"/>
  <c r="U12" i="10" s="1"/>
  <c r="M12" i="10"/>
  <c r="P12" i="10" s="1"/>
  <c r="R476" i="10"/>
  <c r="U476" i="10" s="1"/>
  <c r="H476" i="10"/>
  <c r="K476" i="10" s="1"/>
  <c r="M476" i="10"/>
  <c r="P476" i="10" s="1"/>
  <c r="M598" i="10"/>
  <c r="P598" i="10" s="1"/>
  <c r="H598" i="10"/>
  <c r="K598" i="10" s="1"/>
  <c r="R598" i="10"/>
  <c r="U598" i="10" s="1"/>
  <c r="R759" i="10"/>
  <c r="U759" i="10" s="1"/>
  <c r="H759" i="10"/>
  <c r="K759" i="10" s="1"/>
  <c r="M759" i="10"/>
  <c r="P759" i="10" s="1"/>
  <c r="H197" i="10"/>
  <c r="K197" i="10" s="1"/>
  <c r="M197" i="10"/>
  <c r="P197" i="10" s="1"/>
  <c r="R197" i="10"/>
  <c r="U197" i="10" s="1"/>
  <c r="R428" i="10"/>
  <c r="U428" i="10" s="1"/>
  <c r="H428" i="10"/>
  <c r="K428" i="10" s="1"/>
  <c r="M428" i="10"/>
  <c r="P428" i="10" s="1"/>
  <c r="H473" i="10"/>
  <c r="K473" i="10" s="1"/>
  <c r="M473" i="10"/>
  <c r="P473" i="10" s="1"/>
  <c r="R473" i="10"/>
  <c r="U473" i="10" s="1"/>
  <c r="R776" i="10"/>
  <c r="U776" i="10" s="1"/>
  <c r="H776" i="10"/>
  <c r="K776" i="10" s="1"/>
  <c r="M776" i="10"/>
  <c r="P776" i="10" s="1"/>
  <c r="H294" i="10"/>
  <c r="K294" i="10" s="1"/>
  <c r="R294" i="10"/>
  <c r="U294" i="10" s="1"/>
  <c r="M294" i="10"/>
  <c r="P294" i="10" s="1"/>
  <c r="M676" i="10"/>
  <c r="P676" i="10" s="1"/>
  <c r="R676" i="10"/>
  <c r="U676" i="10" s="1"/>
  <c r="H676" i="10"/>
  <c r="K676" i="10" s="1"/>
  <c r="R701" i="10"/>
  <c r="U701" i="10" s="1"/>
  <c r="M701" i="10"/>
  <c r="P701" i="10" s="1"/>
  <c r="H701" i="10"/>
  <c r="K701" i="10" s="1"/>
  <c r="H279" i="10"/>
  <c r="K279" i="10" s="1"/>
  <c r="M279" i="10"/>
  <c r="P279" i="10" s="1"/>
  <c r="R279" i="10"/>
  <c r="U279" i="10" s="1"/>
  <c r="M714" i="10"/>
  <c r="P714" i="10" s="1"/>
  <c r="H714" i="10"/>
  <c r="K714" i="10" s="1"/>
  <c r="R714" i="10"/>
  <c r="U714" i="10" s="1"/>
  <c r="H746" i="10"/>
  <c r="K746" i="10" s="1"/>
  <c r="M746" i="10"/>
  <c r="P746" i="10" s="1"/>
  <c r="R746" i="10"/>
  <c r="U746" i="10" s="1"/>
  <c r="M741" i="10"/>
  <c r="P741" i="10" s="1"/>
  <c r="H741" i="10"/>
  <c r="K741" i="10" s="1"/>
  <c r="R741" i="10"/>
  <c r="U741" i="10" s="1"/>
  <c r="R329" i="10"/>
  <c r="U329" i="10" s="1"/>
  <c r="H329" i="10"/>
  <c r="K329" i="10" s="1"/>
  <c r="M329" i="10"/>
  <c r="P329" i="10" s="1"/>
  <c r="R660" i="10"/>
  <c r="U660" i="10" s="1"/>
  <c r="M660" i="10"/>
  <c r="P660" i="10" s="1"/>
  <c r="H660" i="10"/>
  <c r="K660" i="10" s="1"/>
  <c r="H245" i="10"/>
  <c r="K245" i="10" s="1"/>
  <c r="M245" i="10"/>
  <c r="P245" i="10" s="1"/>
  <c r="R245" i="10"/>
  <c r="U245" i="10" s="1"/>
  <c r="M394" i="10"/>
  <c r="P394" i="10" s="1"/>
  <c r="R394" i="10"/>
  <c r="U394" i="10" s="1"/>
  <c r="H394" i="10"/>
  <c r="K394" i="10" s="1"/>
  <c r="R681" i="10"/>
  <c r="U681" i="10" s="1"/>
  <c r="H681" i="10"/>
  <c r="K681" i="10" s="1"/>
  <c r="M681" i="10"/>
  <c r="P681" i="10" s="1"/>
  <c r="M720" i="10"/>
  <c r="P720" i="10" s="1"/>
  <c r="R720" i="10"/>
  <c r="U720" i="10" s="1"/>
  <c r="H720" i="10"/>
  <c r="K720" i="10" s="1"/>
  <c r="H743" i="10"/>
  <c r="K743" i="10" s="1"/>
  <c r="M743" i="10"/>
  <c r="P743" i="10" s="1"/>
  <c r="R743" i="10"/>
  <c r="U743" i="10" s="1"/>
  <c r="R209" i="10"/>
  <c r="U209" i="10" s="1"/>
  <c r="M209" i="10"/>
  <c r="P209" i="10" s="1"/>
  <c r="H209" i="10"/>
  <c r="K209" i="10" s="1"/>
  <c r="R310" i="10"/>
  <c r="U310" i="10" s="1"/>
  <c r="H310" i="10"/>
  <c r="K310" i="10" s="1"/>
  <c r="M310" i="10"/>
  <c r="P310" i="10" s="1"/>
  <c r="H542" i="10"/>
  <c r="K542" i="10" s="1"/>
  <c r="R542" i="10"/>
  <c r="U542" i="10" s="1"/>
  <c r="M542" i="10"/>
  <c r="P542" i="10" s="1"/>
  <c r="M380" i="10"/>
  <c r="P380" i="10" s="1"/>
  <c r="H380" i="10"/>
  <c r="K380" i="10" s="1"/>
  <c r="R380" i="10"/>
  <c r="U380" i="10" s="1"/>
  <c r="R637" i="10"/>
  <c r="U637" i="10" s="1"/>
  <c r="H637" i="10"/>
  <c r="K637" i="10" s="1"/>
  <c r="M637" i="10"/>
  <c r="P637" i="10" s="1"/>
  <c r="M507" i="10"/>
  <c r="P507" i="10" s="1"/>
  <c r="H507" i="10"/>
  <c r="K507" i="10" s="1"/>
  <c r="R507" i="10"/>
  <c r="U507" i="10" s="1"/>
  <c r="R277" i="10"/>
  <c r="U277" i="10" s="1"/>
  <c r="H277" i="10"/>
  <c r="K277" i="10" s="1"/>
  <c r="M277" i="10"/>
  <c r="P277" i="10" s="1"/>
  <c r="M571" i="10"/>
  <c r="P571" i="10" s="1"/>
  <c r="H571" i="10"/>
  <c r="K571" i="10" s="1"/>
  <c r="R571" i="10"/>
  <c r="U571" i="10" s="1"/>
  <c r="R336" i="10"/>
  <c r="U336" i="10" s="1"/>
  <c r="H336" i="10"/>
  <c r="K336" i="10" s="1"/>
  <c r="M336" i="10"/>
  <c r="P336" i="10" s="1"/>
  <c r="M464" i="10"/>
  <c r="P464" i="10" s="1"/>
  <c r="H464" i="10"/>
  <c r="K464" i="10" s="1"/>
  <c r="R464" i="10"/>
  <c r="U464" i="10" s="1"/>
  <c r="M385" i="10"/>
  <c r="P385" i="10" s="1"/>
  <c r="R385" i="10"/>
  <c r="U385" i="10" s="1"/>
  <c r="H385" i="10"/>
  <c r="K385" i="10" s="1"/>
  <c r="M570" i="10"/>
  <c r="P570" i="10" s="1"/>
  <c r="H570" i="10"/>
  <c r="K570" i="10" s="1"/>
  <c r="R570" i="10"/>
  <c r="U570" i="10" s="1"/>
  <c r="R233" i="10"/>
  <c r="U233" i="10" s="1"/>
  <c r="M233" i="10"/>
  <c r="P233" i="10" s="1"/>
  <c r="H233" i="10"/>
  <c r="K233" i="10" s="1"/>
  <c r="M431" i="10"/>
  <c r="P431" i="10" s="1"/>
  <c r="R431" i="10"/>
  <c r="U431" i="10" s="1"/>
  <c r="H431" i="10"/>
  <c r="K431" i="10" s="1"/>
  <c r="R520" i="10"/>
  <c r="U520" i="10" s="1"/>
  <c r="M520" i="10"/>
  <c r="P520" i="10" s="1"/>
  <c r="H520" i="10"/>
  <c r="K520" i="10" s="1"/>
  <c r="H379" i="10"/>
  <c r="K379" i="10" s="1"/>
  <c r="R379" i="10"/>
  <c r="U379" i="10" s="1"/>
  <c r="M379" i="10"/>
  <c r="P379" i="10" s="1"/>
  <c r="H460" i="10"/>
  <c r="K460" i="10" s="1"/>
  <c r="R460" i="10"/>
  <c r="U460" i="10" s="1"/>
  <c r="M460" i="10"/>
  <c r="P460" i="10" s="1"/>
  <c r="R357" i="10"/>
  <c r="U357" i="10" s="1"/>
  <c r="M357" i="10"/>
  <c r="P357" i="10" s="1"/>
  <c r="H357" i="10"/>
  <c r="K357" i="10" s="1"/>
  <c r="H311" i="10"/>
  <c r="K311" i="10" s="1"/>
  <c r="R311" i="10"/>
  <c r="U311" i="10" s="1"/>
  <c r="M311" i="10"/>
  <c r="P311" i="10" s="1"/>
  <c r="R65" i="10"/>
  <c r="U65" i="10" s="1"/>
  <c r="M65" i="10"/>
  <c r="P65" i="10" s="1"/>
  <c r="H65" i="10"/>
  <c r="K65" i="10" s="1"/>
  <c r="M105" i="10"/>
  <c r="P105" i="10" s="1"/>
  <c r="H105" i="10"/>
  <c r="K105" i="10" s="1"/>
  <c r="R105" i="10"/>
  <c r="U105" i="10" s="1"/>
  <c r="R522" i="10"/>
  <c r="U522" i="10" s="1"/>
  <c r="M522" i="10"/>
  <c r="P522" i="10" s="1"/>
  <c r="H522" i="10"/>
  <c r="K522" i="10" s="1"/>
  <c r="R456" i="10"/>
  <c r="U456" i="10" s="1"/>
  <c r="H456" i="10"/>
  <c r="K456" i="10" s="1"/>
  <c r="M456" i="10"/>
  <c r="P456" i="10" s="1"/>
  <c r="R183" i="10"/>
  <c r="U183" i="10" s="1"/>
  <c r="M183" i="10"/>
  <c r="P183" i="10" s="1"/>
  <c r="H183" i="10"/>
  <c r="K183" i="10" s="1"/>
  <c r="R778" i="10"/>
  <c r="U778" i="10" s="1"/>
  <c r="M778" i="10"/>
  <c r="P778" i="10" s="1"/>
  <c r="H778" i="10"/>
  <c r="K778" i="10" s="1"/>
  <c r="R760" i="10"/>
  <c r="U760" i="10" s="1"/>
  <c r="H760" i="10"/>
  <c r="K760" i="10" s="1"/>
  <c r="M760" i="10"/>
  <c r="P760" i="10" s="1"/>
  <c r="M777" i="10"/>
  <c r="P777" i="10" s="1"/>
  <c r="H777" i="10"/>
  <c r="K777" i="10" s="1"/>
  <c r="R777" i="10"/>
  <c r="U777" i="10" s="1"/>
  <c r="H702" i="10"/>
  <c r="K702" i="10" s="1"/>
  <c r="M702" i="10"/>
  <c r="P702" i="10" s="1"/>
  <c r="R702" i="10"/>
  <c r="U702" i="10" s="1"/>
  <c r="H756" i="10"/>
  <c r="K756" i="10" s="1"/>
  <c r="R756" i="10"/>
  <c r="U756" i="10" s="1"/>
  <c r="M756" i="10"/>
  <c r="P756" i="10" s="1"/>
  <c r="H678" i="10"/>
  <c r="K678" i="10" s="1"/>
  <c r="R678" i="10"/>
  <c r="U678" i="10" s="1"/>
  <c r="M678" i="10"/>
  <c r="P678" i="10" s="1"/>
  <c r="R262" i="10"/>
  <c r="U262" i="10" s="1"/>
  <c r="H262" i="10"/>
  <c r="K262" i="10" s="1"/>
  <c r="M262" i="10"/>
  <c r="P262" i="10" s="1"/>
  <c r="R656" i="10"/>
  <c r="U656" i="10" s="1"/>
  <c r="M656" i="10"/>
  <c r="P656" i="10" s="1"/>
  <c r="H656" i="10"/>
  <c r="K656" i="10" s="1"/>
  <c r="M132" i="10"/>
  <c r="P132" i="10" s="1"/>
  <c r="R132" i="10"/>
  <c r="U132" i="10" s="1"/>
  <c r="H132" i="10"/>
  <c r="K132" i="10" s="1"/>
  <c r="H705" i="10"/>
  <c r="K705" i="10" s="1"/>
  <c r="M705" i="10"/>
  <c r="P705" i="10" s="1"/>
  <c r="R705" i="10"/>
  <c r="U705" i="10" s="1"/>
  <c r="H387" i="10"/>
  <c r="K387" i="10" s="1"/>
  <c r="R387" i="10"/>
  <c r="U387" i="10" s="1"/>
  <c r="M387" i="10"/>
  <c r="P387" i="10" s="1"/>
  <c r="H561" i="10"/>
  <c r="K561" i="10" s="1"/>
  <c r="M561" i="10"/>
  <c r="P561" i="10" s="1"/>
  <c r="R561" i="10"/>
  <c r="U561" i="10" s="1"/>
  <c r="H299" i="10"/>
  <c r="K299" i="10" s="1"/>
  <c r="R299" i="10"/>
  <c r="U299" i="10" s="1"/>
  <c r="M299" i="10"/>
  <c r="P299" i="10" s="1"/>
  <c r="R443" i="10"/>
  <c r="U443" i="10" s="1"/>
  <c r="H443" i="10"/>
  <c r="K443" i="10" s="1"/>
  <c r="M443" i="10"/>
  <c r="P443" i="10" s="1"/>
  <c r="R645" i="10"/>
  <c r="U645" i="10" s="1"/>
  <c r="M645" i="10"/>
  <c r="P645" i="10" s="1"/>
  <c r="H645" i="10"/>
  <c r="K645" i="10" s="1"/>
  <c r="M641" i="10"/>
  <c r="P641" i="10" s="1"/>
  <c r="H641" i="10"/>
  <c r="K641" i="10" s="1"/>
  <c r="R641" i="10"/>
  <c r="U641" i="10" s="1"/>
  <c r="H552" i="10"/>
  <c r="K552" i="10" s="1"/>
  <c r="R552" i="10"/>
  <c r="U552" i="10" s="1"/>
  <c r="M552" i="10"/>
  <c r="P552" i="10" s="1"/>
  <c r="M549" i="10"/>
  <c r="P549" i="10" s="1"/>
  <c r="H549" i="10"/>
  <c r="K549" i="10" s="1"/>
  <c r="R549" i="10"/>
  <c r="U549" i="10" s="1"/>
  <c r="R367" i="10"/>
  <c r="U367" i="10" s="1"/>
  <c r="H367" i="10"/>
  <c r="K367" i="10" s="1"/>
  <c r="M367" i="10"/>
  <c r="P367" i="10" s="1"/>
  <c r="M541" i="10"/>
  <c r="P541" i="10" s="1"/>
  <c r="H541" i="10"/>
  <c r="K541" i="10" s="1"/>
  <c r="R541" i="10"/>
  <c r="U541" i="10" s="1"/>
  <c r="R230" i="10"/>
  <c r="U230" i="10" s="1"/>
  <c r="H230" i="10"/>
  <c r="K230" i="10" s="1"/>
  <c r="M230" i="10"/>
  <c r="P230" i="10" s="1"/>
  <c r="H319" i="10"/>
  <c r="K319" i="10" s="1"/>
  <c r="M319" i="10"/>
  <c r="P319" i="10" s="1"/>
  <c r="R319" i="10"/>
  <c r="U319" i="10" s="1"/>
  <c r="R212" i="10"/>
  <c r="U212" i="10" s="1"/>
  <c r="M212" i="10"/>
  <c r="P212" i="10" s="1"/>
  <c r="H212" i="10"/>
  <c r="K212" i="10" s="1"/>
  <c r="M529" i="10"/>
  <c r="P529" i="10" s="1"/>
  <c r="R529" i="10"/>
  <c r="U529" i="10" s="1"/>
  <c r="H529" i="10"/>
  <c r="K529" i="10" s="1"/>
  <c r="R285" i="10"/>
  <c r="U285" i="10" s="1"/>
  <c r="M285" i="10"/>
  <c r="P285" i="10" s="1"/>
  <c r="H285" i="10"/>
  <c r="K285" i="10" s="1"/>
  <c r="H224" i="10"/>
  <c r="K224" i="10" s="1"/>
  <c r="M224" i="10"/>
  <c r="P224" i="10" s="1"/>
  <c r="R224" i="10"/>
  <c r="U224" i="10" s="1"/>
  <c r="B365" i="10"/>
  <c r="M246" i="10"/>
  <c r="P246" i="10" s="1"/>
  <c r="H246" i="10"/>
  <c r="K246" i="10" s="1"/>
  <c r="R246" i="10"/>
  <c r="U246" i="10" s="1"/>
  <c r="M430" i="10"/>
  <c r="P430" i="10" s="1"/>
  <c r="H430" i="10"/>
  <c r="K430" i="10" s="1"/>
  <c r="R430" i="10"/>
  <c r="U430" i="10" s="1"/>
  <c r="M214" i="10"/>
  <c r="P214" i="10" s="1"/>
  <c r="H214" i="10"/>
  <c r="K214" i="10" s="1"/>
  <c r="R214" i="10"/>
  <c r="U214" i="10" s="1"/>
  <c r="R93" i="10"/>
  <c r="U93" i="10" s="1"/>
  <c r="M93" i="10"/>
  <c r="P93" i="10" s="1"/>
  <c r="H93" i="10"/>
  <c r="K93" i="10" s="1"/>
  <c r="H43" i="10"/>
  <c r="K43" i="10" s="1"/>
  <c r="R43" i="10"/>
  <c r="U43" i="10" s="1"/>
  <c r="M43" i="10"/>
  <c r="P43" i="10" s="1"/>
  <c r="H202" i="10"/>
  <c r="K202" i="10" s="1"/>
  <c r="R202" i="10"/>
  <c r="U202" i="10" s="1"/>
  <c r="M202" i="10"/>
  <c r="P202" i="10" s="1"/>
  <c r="M323" i="10"/>
  <c r="P323" i="10" s="1"/>
  <c r="R323" i="10"/>
  <c r="U323" i="10" s="1"/>
  <c r="H323" i="10"/>
  <c r="K323" i="10" s="1"/>
  <c r="R257" i="10"/>
  <c r="U257" i="10" s="1"/>
  <c r="M257" i="10"/>
  <c r="P257" i="10" s="1"/>
  <c r="H257" i="10"/>
  <c r="K257" i="10" s="1"/>
  <c r="M213" i="10"/>
  <c r="P213" i="10" s="1"/>
  <c r="H213" i="10"/>
  <c r="K213" i="10" s="1"/>
  <c r="R213" i="10"/>
  <c r="U213" i="10" s="1"/>
  <c r="H321" i="10"/>
  <c r="K321" i="10" s="1"/>
  <c r="M321" i="10"/>
  <c r="P321" i="10" s="1"/>
  <c r="R321" i="10"/>
  <c r="U321" i="10" s="1"/>
  <c r="R22" i="10"/>
  <c r="U22" i="10" s="1"/>
  <c r="M22" i="10"/>
  <c r="P22" i="10" s="1"/>
  <c r="H22" i="10"/>
  <c r="K22" i="10" s="1"/>
  <c r="R59" i="10"/>
  <c r="U59" i="10" s="1"/>
  <c r="H59" i="10"/>
  <c r="K59" i="10" s="1"/>
  <c r="M59" i="10"/>
  <c r="P59" i="10" s="1"/>
  <c r="H121" i="10"/>
  <c r="K121" i="10" s="1"/>
  <c r="M121" i="10"/>
  <c r="P121" i="10" s="1"/>
  <c r="R121" i="10"/>
  <c r="U121" i="10" s="1"/>
  <c r="M11" i="10"/>
  <c r="P11" i="10" s="1"/>
  <c r="R11" i="10"/>
  <c r="U11" i="10" s="1"/>
  <c r="H11" i="10"/>
  <c r="K11" i="10" s="1"/>
  <c r="R176" i="10"/>
  <c r="U176" i="10" s="1"/>
  <c r="M176" i="10"/>
  <c r="P176" i="10" s="1"/>
  <c r="H176" i="10"/>
  <c r="K176" i="10" s="1"/>
  <c r="M64" i="10"/>
  <c r="P64" i="10" s="1"/>
  <c r="R64" i="10"/>
  <c r="U64" i="10" s="1"/>
  <c r="H64" i="10"/>
  <c r="K64" i="10" s="1"/>
  <c r="M187" i="10"/>
  <c r="P187" i="10" s="1"/>
  <c r="R187" i="10"/>
  <c r="U187" i="10" s="1"/>
  <c r="H187" i="10"/>
  <c r="K187" i="10" s="1"/>
  <c r="M167" i="10"/>
  <c r="P167" i="10" s="1"/>
  <c r="H167" i="10"/>
  <c r="K167" i="10" s="1"/>
  <c r="R167" i="10"/>
  <c r="U167" i="10" s="1"/>
  <c r="R120" i="10"/>
  <c r="U120" i="10" s="1"/>
  <c r="M120" i="10"/>
  <c r="P120" i="10" s="1"/>
  <c r="H120" i="10"/>
  <c r="K120" i="10" s="1"/>
  <c r="H20" i="10"/>
  <c r="K20" i="10" s="1"/>
  <c r="M20" i="10"/>
  <c r="P20" i="10" s="1"/>
  <c r="R20" i="10"/>
  <c r="U20" i="10" s="1"/>
  <c r="H61" i="10"/>
  <c r="K61" i="10" s="1"/>
  <c r="R61" i="10"/>
  <c r="U61" i="10" s="1"/>
  <c r="M61" i="10"/>
  <c r="P61" i="10" s="1"/>
  <c r="M457" i="10"/>
  <c r="P457" i="10" s="1"/>
  <c r="H457" i="10"/>
  <c r="K457" i="10" s="1"/>
  <c r="R457" i="10"/>
  <c r="U457" i="10" s="1"/>
  <c r="R382" i="10"/>
  <c r="U382" i="10" s="1"/>
  <c r="M382" i="10"/>
  <c r="P382" i="10" s="1"/>
  <c r="H382" i="10"/>
  <c r="K382" i="10" s="1"/>
  <c r="M758" i="10"/>
  <c r="P758" i="10" s="1"/>
  <c r="H758" i="10"/>
  <c r="K758" i="10" s="1"/>
  <c r="R758" i="10"/>
  <c r="U758" i="10" s="1"/>
  <c r="M566" i="10"/>
  <c r="P566" i="10" s="1"/>
  <c r="H566" i="10"/>
  <c r="K566" i="10" s="1"/>
  <c r="R566" i="10"/>
  <c r="U566" i="10" s="1"/>
  <c r="M672" i="10"/>
  <c r="P672" i="10" s="1"/>
  <c r="H672" i="10"/>
  <c r="K672" i="10" s="1"/>
  <c r="R672" i="10"/>
  <c r="U672" i="10" s="1"/>
  <c r="H754" i="10"/>
  <c r="K754" i="10" s="1"/>
  <c r="R754" i="10"/>
  <c r="U754" i="10" s="1"/>
  <c r="M754" i="10"/>
  <c r="P754" i="10" s="1"/>
  <c r="H764" i="10"/>
  <c r="K764" i="10" s="1"/>
  <c r="M764" i="10"/>
  <c r="P764" i="10" s="1"/>
  <c r="R764" i="10"/>
  <c r="U764" i="10" s="1"/>
  <c r="M765" i="10"/>
  <c r="P765" i="10" s="1"/>
  <c r="H765" i="10"/>
  <c r="K765" i="10" s="1"/>
  <c r="R765" i="10"/>
  <c r="U765" i="10" s="1"/>
  <c r="R125" i="10"/>
  <c r="U125" i="10" s="1"/>
  <c r="H125" i="10"/>
  <c r="K125" i="10" s="1"/>
  <c r="M125" i="10"/>
  <c r="P125" i="10" s="1"/>
  <c r="R193" i="10"/>
  <c r="U193" i="10" s="1"/>
  <c r="H193" i="10"/>
  <c r="K193" i="10" s="1"/>
  <c r="M193" i="10"/>
  <c r="P193" i="10" s="1"/>
  <c r="H347" i="10"/>
  <c r="K347" i="10" s="1"/>
  <c r="M347" i="10"/>
  <c r="P347" i="10" s="1"/>
  <c r="R347" i="10"/>
  <c r="U347" i="10" s="1"/>
  <c r="R696" i="10"/>
  <c r="U696" i="10" s="1"/>
  <c r="H696" i="10"/>
  <c r="K696" i="10" s="1"/>
  <c r="M696" i="10"/>
  <c r="P696" i="10" s="1"/>
  <c r="M283" i="10"/>
  <c r="P283" i="10" s="1"/>
  <c r="R283" i="10"/>
  <c r="U283" i="10" s="1"/>
  <c r="H283" i="10"/>
  <c r="K283" i="10" s="1"/>
  <c r="H742" i="10"/>
  <c r="K742" i="10" s="1"/>
  <c r="M742" i="10"/>
  <c r="P742" i="10" s="1"/>
  <c r="R742" i="10"/>
  <c r="U742" i="10" s="1"/>
  <c r="R344" i="10"/>
  <c r="U344" i="10" s="1"/>
  <c r="M344" i="10"/>
  <c r="P344" i="10" s="1"/>
  <c r="H344" i="10"/>
  <c r="K344" i="10" s="1"/>
  <c r="R634" i="10"/>
  <c r="U634" i="10" s="1"/>
  <c r="H634" i="10"/>
  <c r="K634" i="10" s="1"/>
  <c r="M634" i="10"/>
  <c r="P634" i="10" s="1"/>
  <c r="M693" i="10"/>
  <c r="P693" i="10" s="1"/>
  <c r="R693" i="10"/>
  <c r="U693" i="10" s="1"/>
  <c r="H693" i="10"/>
  <c r="K693" i="10" s="1"/>
  <c r="M173" i="10"/>
  <c r="P173" i="10" s="1"/>
  <c r="H173" i="10"/>
  <c r="K173" i="10" s="1"/>
  <c r="R173" i="10"/>
  <c r="U173" i="10" s="1"/>
  <c r="M633" i="10"/>
  <c r="P633" i="10" s="1"/>
  <c r="R633" i="10"/>
  <c r="U633" i="10" s="1"/>
  <c r="H633" i="10"/>
  <c r="K633" i="10" s="1"/>
  <c r="H351" i="10"/>
  <c r="K351" i="10" s="1"/>
  <c r="M351" i="10"/>
  <c r="P351" i="10" s="1"/>
  <c r="R351" i="10"/>
  <c r="U351" i="10" s="1"/>
  <c r="M643" i="10"/>
  <c r="P643" i="10" s="1"/>
  <c r="R643" i="10"/>
  <c r="U643" i="10" s="1"/>
  <c r="H643" i="10"/>
  <c r="K643" i="10" s="1"/>
  <c r="H221" i="10"/>
  <c r="K221" i="10" s="1"/>
  <c r="M221" i="10"/>
  <c r="P221" i="10" s="1"/>
  <c r="R221" i="10"/>
  <c r="U221" i="10" s="1"/>
  <c r="M194" i="10"/>
  <c r="P194" i="10" s="1"/>
  <c r="R194" i="10"/>
  <c r="U194" i="10" s="1"/>
  <c r="H194" i="10"/>
  <c r="K194" i="10" s="1"/>
  <c r="H438" i="10"/>
  <c r="K438" i="10" s="1"/>
  <c r="M438" i="10"/>
  <c r="P438" i="10" s="1"/>
  <c r="R438" i="10"/>
  <c r="U438" i="10" s="1"/>
  <c r="M525" i="10"/>
  <c r="P525" i="10" s="1"/>
  <c r="R525" i="10"/>
  <c r="U525" i="10" s="1"/>
  <c r="H525" i="10"/>
  <c r="K525" i="10" s="1"/>
  <c r="M353" i="10"/>
  <c r="P353" i="10" s="1"/>
  <c r="H353" i="10"/>
  <c r="K353" i="10" s="1"/>
  <c r="R353" i="10"/>
  <c r="U353" i="10" s="1"/>
  <c r="M543" i="10"/>
  <c r="P543" i="10" s="1"/>
  <c r="H543" i="10"/>
  <c r="K543" i="10" s="1"/>
  <c r="R543" i="10"/>
  <c r="U543" i="10" s="1"/>
  <c r="H528" i="10"/>
  <c r="K528" i="10" s="1"/>
  <c r="M528" i="10"/>
  <c r="P528" i="10" s="1"/>
  <c r="R528" i="10"/>
  <c r="U528" i="10" s="1"/>
  <c r="M562" i="10"/>
  <c r="P562" i="10" s="1"/>
  <c r="R562" i="10"/>
  <c r="U562" i="10" s="1"/>
  <c r="H562" i="10"/>
  <c r="K562" i="10" s="1"/>
  <c r="H67" i="10"/>
  <c r="K67" i="10" s="1"/>
  <c r="M67" i="10"/>
  <c r="P67" i="10" s="1"/>
  <c r="R67" i="10"/>
  <c r="U67" i="10" s="1"/>
  <c r="H519" i="10"/>
  <c r="K519" i="10" s="1"/>
  <c r="R519" i="10"/>
  <c r="U519" i="10" s="1"/>
  <c r="M519" i="10"/>
  <c r="P519" i="10" s="1"/>
  <c r="H175" i="10"/>
  <c r="K175" i="10" s="1"/>
  <c r="R175" i="10"/>
  <c r="U175" i="10" s="1"/>
  <c r="M175" i="10"/>
  <c r="P175" i="10" s="1"/>
  <c r="R398" i="10"/>
  <c r="U398" i="10" s="1"/>
  <c r="M398" i="10"/>
  <c r="P398" i="10" s="1"/>
  <c r="H398" i="10"/>
  <c r="K398" i="10" s="1"/>
  <c r="R195" i="10"/>
  <c r="U195" i="10" s="1"/>
  <c r="M195" i="10"/>
  <c r="P195" i="10" s="1"/>
  <c r="H195" i="10"/>
  <c r="K195" i="10" s="1"/>
  <c r="M297" i="10"/>
  <c r="P297" i="10" s="1"/>
  <c r="R297" i="10"/>
  <c r="U297" i="10" s="1"/>
  <c r="H297" i="10"/>
  <c r="K297" i="10" s="1"/>
  <c r="M243" i="10"/>
  <c r="P243" i="10" s="1"/>
  <c r="H243" i="10"/>
  <c r="K243" i="10" s="1"/>
  <c r="R243" i="10"/>
  <c r="U243" i="10" s="1"/>
  <c r="B621" i="10"/>
  <c r="B162" i="10"/>
  <c r="B307" i="10"/>
  <c r="B7" i="10"/>
  <c r="B238" i="10"/>
  <c r="B51" i="10"/>
  <c r="B19" i="10"/>
  <c r="B57" i="10"/>
  <c r="B110" i="10"/>
  <c r="B84" i="10"/>
  <c r="B29" i="10"/>
  <c r="B623" i="10"/>
  <c r="B174" i="10"/>
  <c r="B281" i="10"/>
  <c r="B186" i="10"/>
  <c r="B618" i="10"/>
  <c r="B331" i="10"/>
  <c r="B253" i="10"/>
  <c r="B606" i="10"/>
  <c r="B615" i="10"/>
  <c r="B223" i="10"/>
  <c r="B611" i="10"/>
  <c r="B617" i="10"/>
  <c r="B609" i="10"/>
  <c r="B360" i="10"/>
  <c r="B36" i="10"/>
  <c r="B266" i="10"/>
  <c r="B85" i="10"/>
  <c r="B610" i="10"/>
  <c r="B616" i="10"/>
  <c r="B403" i="10"/>
  <c r="B384" i="10"/>
  <c r="B622" i="10"/>
  <c r="B612" i="10"/>
  <c r="B608" i="10"/>
  <c r="B314" i="10"/>
  <c r="B275" i="10"/>
  <c r="B50" i="10"/>
  <c r="B619" i="10"/>
  <c r="B112" i="10"/>
  <c r="B225" i="10"/>
  <c r="B607" i="10"/>
  <c r="B63" i="10"/>
  <c r="B345" i="10"/>
  <c r="B613" i="10"/>
  <c r="B71" i="10"/>
  <c r="B354" i="10"/>
  <c r="B620" i="10"/>
  <c r="B383" i="10"/>
  <c r="B90" i="10"/>
  <c r="B216" i="10"/>
  <c r="B614" i="10"/>
  <c r="B6" i="10"/>
  <c r="R3" i="10" l="1"/>
  <c r="U3" i="10" s="1"/>
  <c r="H3" i="10"/>
  <c r="K3" i="10" s="1"/>
  <c r="M3" i="10"/>
  <c r="P3" i="10" s="1"/>
  <c r="R45" i="10"/>
  <c r="U45" i="10" s="1"/>
  <c r="H45" i="10"/>
  <c r="K45" i="10" s="1"/>
  <c r="M45" i="10"/>
  <c r="P45" i="10" s="1"/>
  <c r="R622" i="10"/>
  <c r="U622" i="10" s="1"/>
  <c r="M622" i="10"/>
  <c r="P622" i="10" s="1"/>
  <c r="H622" i="10"/>
  <c r="K622" i="10" s="1"/>
  <c r="M384" i="10"/>
  <c r="P384" i="10" s="1"/>
  <c r="H384" i="10"/>
  <c r="K384" i="10" s="1"/>
  <c r="R384" i="10"/>
  <c r="U384" i="10" s="1"/>
  <c r="R253" i="10"/>
  <c r="U253" i="10" s="1"/>
  <c r="H253" i="10"/>
  <c r="K253" i="10" s="1"/>
  <c r="M253" i="10"/>
  <c r="P253" i="10" s="1"/>
  <c r="H613" i="10"/>
  <c r="K613" i="10" s="1"/>
  <c r="M613" i="10"/>
  <c r="P613" i="10" s="1"/>
  <c r="R613" i="10"/>
  <c r="U613" i="10" s="1"/>
  <c r="H2" i="10"/>
  <c r="K2" i="10" s="1"/>
  <c r="M2" i="10"/>
  <c r="P2" i="10" s="1"/>
  <c r="R2" i="10"/>
  <c r="U2" i="10" s="1"/>
  <c r="R200" i="10"/>
  <c r="U200" i="10" s="1"/>
  <c r="H200" i="10"/>
  <c r="K200" i="10" s="1"/>
  <c r="M200" i="10"/>
  <c r="P200" i="10" s="1"/>
  <c r="R345" i="10"/>
  <c r="U345" i="10" s="1"/>
  <c r="M345" i="10"/>
  <c r="P345" i="10" s="1"/>
  <c r="H345" i="10"/>
  <c r="K345" i="10" s="1"/>
  <c r="R618" i="10"/>
  <c r="U618" i="10" s="1"/>
  <c r="M618" i="10"/>
  <c r="P618" i="10" s="1"/>
  <c r="H618" i="10"/>
  <c r="K618" i="10" s="1"/>
  <c r="H71" i="10"/>
  <c r="K71" i="10" s="1"/>
  <c r="R71" i="10"/>
  <c r="U71" i="10" s="1"/>
  <c r="M71" i="10"/>
  <c r="P71" i="10" s="1"/>
  <c r="H85" i="10"/>
  <c r="K85" i="10" s="1"/>
  <c r="R85" i="10"/>
  <c r="U85" i="10" s="1"/>
  <c r="M85" i="10"/>
  <c r="P85" i="10" s="1"/>
  <c r="M186" i="10"/>
  <c r="P186" i="10" s="1"/>
  <c r="R186" i="10"/>
  <c r="U186" i="10" s="1"/>
  <c r="H186" i="10"/>
  <c r="K186" i="10" s="1"/>
  <c r="M57" i="10"/>
  <c r="P57" i="10" s="1"/>
  <c r="R57" i="10"/>
  <c r="U57" i="10" s="1"/>
  <c r="H57" i="10"/>
  <c r="K57" i="10" s="1"/>
  <c r="H63" i="10"/>
  <c r="K63" i="10" s="1"/>
  <c r="M63" i="10"/>
  <c r="P63" i="10" s="1"/>
  <c r="R63" i="10"/>
  <c r="U63" i="10" s="1"/>
  <c r="H610" i="10"/>
  <c r="K610" i="10" s="1"/>
  <c r="M610" i="10"/>
  <c r="P610" i="10" s="1"/>
  <c r="R610" i="10"/>
  <c r="U610" i="10" s="1"/>
  <c r="M51" i="10"/>
  <c r="P51" i="10" s="1"/>
  <c r="H51" i="10"/>
  <c r="K51" i="10" s="1"/>
  <c r="R51" i="10"/>
  <c r="U51" i="10" s="1"/>
  <c r="H607" i="10"/>
  <c r="K607" i="10" s="1"/>
  <c r="R607" i="10"/>
  <c r="U607" i="10" s="1"/>
  <c r="M607" i="10"/>
  <c r="P607" i="10" s="1"/>
  <c r="H266" i="10"/>
  <c r="K266" i="10" s="1"/>
  <c r="R266" i="10"/>
  <c r="U266" i="10" s="1"/>
  <c r="M266" i="10"/>
  <c r="P266" i="10" s="1"/>
  <c r="H281" i="10"/>
  <c r="K281" i="10" s="1"/>
  <c r="M281" i="10"/>
  <c r="P281" i="10" s="1"/>
  <c r="R281" i="10"/>
  <c r="U281" i="10" s="1"/>
  <c r="M238" i="10"/>
  <c r="P238" i="10" s="1"/>
  <c r="R238" i="10"/>
  <c r="U238" i="10" s="1"/>
  <c r="H238" i="10"/>
  <c r="K238" i="10" s="1"/>
  <c r="R616" i="10"/>
  <c r="U616" i="10" s="1"/>
  <c r="H616" i="10"/>
  <c r="K616" i="10" s="1"/>
  <c r="M616" i="10"/>
  <c r="P616" i="10" s="1"/>
  <c r="H225" i="10"/>
  <c r="K225" i="10" s="1"/>
  <c r="R225" i="10"/>
  <c r="U225" i="10" s="1"/>
  <c r="M225" i="10"/>
  <c r="P225" i="10" s="1"/>
  <c r="M36" i="10"/>
  <c r="P36" i="10" s="1"/>
  <c r="H36" i="10"/>
  <c r="K36" i="10" s="1"/>
  <c r="R36" i="10"/>
  <c r="U36" i="10" s="1"/>
  <c r="H174" i="10"/>
  <c r="K174" i="10" s="1"/>
  <c r="R174" i="10"/>
  <c r="U174" i="10" s="1"/>
  <c r="M174" i="10"/>
  <c r="P174" i="10" s="1"/>
  <c r="H7" i="10"/>
  <c r="K7" i="10" s="1"/>
  <c r="R7" i="10"/>
  <c r="U7" i="10" s="1"/>
  <c r="M7" i="10"/>
  <c r="P7" i="10" s="1"/>
  <c r="M331" i="10"/>
  <c r="P331" i="10" s="1"/>
  <c r="H331" i="10"/>
  <c r="K331" i="10" s="1"/>
  <c r="R331" i="10"/>
  <c r="U331" i="10" s="1"/>
  <c r="H19" i="10"/>
  <c r="K19" i="10" s="1"/>
  <c r="R19" i="10"/>
  <c r="U19" i="10" s="1"/>
  <c r="M19" i="10"/>
  <c r="P19" i="10" s="1"/>
  <c r="R6" i="10"/>
  <c r="U6" i="10" s="1"/>
  <c r="H6" i="10"/>
  <c r="K6" i="10" s="1"/>
  <c r="M6" i="10"/>
  <c r="P6" i="10" s="1"/>
  <c r="H112" i="10"/>
  <c r="K112" i="10" s="1"/>
  <c r="M112" i="10"/>
  <c r="P112" i="10" s="1"/>
  <c r="R112" i="10"/>
  <c r="U112" i="10" s="1"/>
  <c r="H360" i="10"/>
  <c r="K360" i="10" s="1"/>
  <c r="R360" i="10"/>
  <c r="U360" i="10" s="1"/>
  <c r="M360" i="10"/>
  <c r="P360" i="10" s="1"/>
  <c r="H623" i="10"/>
  <c r="K623" i="10" s="1"/>
  <c r="M623" i="10"/>
  <c r="P623" i="10" s="1"/>
  <c r="R623" i="10"/>
  <c r="U623" i="10" s="1"/>
  <c r="H614" i="10"/>
  <c r="K614" i="10" s="1"/>
  <c r="M614" i="10"/>
  <c r="P614" i="10" s="1"/>
  <c r="R614" i="10"/>
  <c r="U614" i="10" s="1"/>
  <c r="M619" i="10"/>
  <c r="P619" i="10" s="1"/>
  <c r="H619" i="10"/>
  <c r="K619" i="10" s="1"/>
  <c r="R619" i="10"/>
  <c r="U619" i="10" s="1"/>
  <c r="R307" i="10"/>
  <c r="U307" i="10" s="1"/>
  <c r="M307" i="10"/>
  <c r="P307" i="10" s="1"/>
  <c r="H307" i="10"/>
  <c r="K307" i="10" s="1"/>
  <c r="R365" i="10"/>
  <c r="U365" i="10" s="1"/>
  <c r="H365" i="10"/>
  <c r="K365" i="10" s="1"/>
  <c r="M365" i="10"/>
  <c r="P365" i="10" s="1"/>
  <c r="M274" i="10"/>
  <c r="P274" i="10" s="1"/>
  <c r="H274" i="10"/>
  <c r="K274" i="10" s="1"/>
  <c r="R274" i="10"/>
  <c r="U274" i="10" s="1"/>
  <c r="M403" i="10"/>
  <c r="P403" i="10" s="1"/>
  <c r="H403" i="10"/>
  <c r="K403" i="10" s="1"/>
  <c r="R403" i="10"/>
  <c r="U403" i="10" s="1"/>
  <c r="R216" i="10"/>
  <c r="U216" i="10" s="1"/>
  <c r="H216" i="10"/>
  <c r="K216" i="10" s="1"/>
  <c r="M216" i="10"/>
  <c r="P216" i="10" s="1"/>
  <c r="R50" i="10"/>
  <c r="U50" i="10" s="1"/>
  <c r="H50" i="10"/>
  <c r="K50" i="10" s="1"/>
  <c r="M50" i="10"/>
  <c r="P50" i="10" s="1"/>
  <c r="R162" i="10"/>
  <c r="U162" i="10" s="1"/>
  <c r="H162" i="10"/>
  <c r="K162" i="10" s="1"/>
  <c r="M162" i="10"/>
  <c r="P162" i="10" s="1"/>
  <c r="M615" i="10"/>
  <c r="P615" i="10" s="1"/>
  <c r="R615" i="10"/>
  <c r="U615" i="10" s="1"/>
  <c r="H615" i="10"/>
  <c r="K615" i="10" s="1"/>
  <c r="R90" i="10"/>
  <c r="U90" i="10" s="1"/>
  <c r="H90" i="10"/>
  <c r="K90" i="10" s="1"/>
  <c r="M90" i="10"/>
  <c r="P90" i="10" s="1"/>
  <c r="R275" i="10"/>
  <c r="U275" i="10" s="1"/>
  <c r="M275" i="10"/>
  <c r="P275" i="10" s="1"/>
  <c r="H275" i="10"/>
  <c r="K275" i="10" s="1"/>
  <c r="R609" i="10"/>
  <c r="U609" i="10" s="1"/>
  <c r="M609" i="10"/>
  <c r="P609" i="10" s="1"/>
  <c r="H609" i="10"/>
  <c r="K609" i="10" s="1"/>
  <c r="R18" i="10"/>
  <c r="U18" i="10" s="1"/>
  <c r="M18" i="10"/>
  <c r="P18" i="10" s="1"/>
  <c r="H18" i="10"/>
  <c r="K18" i="10" s="1"/>
  <c r="M383" i="10"/>
  <c r="P383" i="10" s="1"/>
  <c r="R383" i="10"/>
  <c r="U383" i="10" s="1"/>
  <c r="H383" i="10"/>
  <c r="K383" i="10" s="1"/>
  <c r="H314" i="10"/>
  <c r="K314" i="10" s="1"/>
  <c r="R314" i="10"/>
  <c r="U314" i="10" s="1"/>
  <c r="M314" i="10"/>
  <c r="P314" i="10" s="1"/>
  <c r="H617" i="10"/>
  <c r="K617" i="10" s="1"/>
  <c r="M617" i="10"/>
  <c r="P617" i="10" s="1"/>
  <c r="R617" i="10"/>
  <c r="U617" i="10" s="1"/>
  <c r="R29" i="10"/>
  <c r="U29" i="10" s="1"/>
  <c r="H29" i="10"/>
  <c r="K29" i="10" s="1"/>
  <c r="M29" i="10"/>
  <c r="P29" i="10" s="1"/>
  <c r="R621" i="10"/>
  <c r="U621" i="10" s="1"/>
  <c r="M621" i="10"/>
  <c r="P621" i="10" s="1"/>
  <c r="H621" i="10"/>
  <c r="K621" i="10" s="1"/>
  <c r="M611" i="10"/>
  <c r="P611" i="10" s="1"/>
  <c r="R611" i="10"/>
  <c r="U611" i="10" s="1"/>
  <c r="H611" i="10"/>
  <c r="K611" i="10" s="1"/>
  <c r="R38" i="10"/>
  <c r="U38" i="10" s="1"/>
  <c r="H38" i="10"/>
  <c r="K38" i="10" s="1"/>
  <c r="M38" i="10"/>
  <c r="P38" i="10" s="1"/>
  <c r="R606" i="10"/>
  <c r="U606" i="10" s="1"/>
  <c r="H606" i="10"/>
  <c r="K606" i="10" s="1"/>
  <c r="M606" i="10"/>
  <c r="P606" i="10" s="1"/>
  <c r="H620" i="10"/>
  <c r="K620" i="10" s="1"/>
  <c r="M620" i="10"/>
  <c r="P620" i="10" s="1"/>
  <c r="R620" i="10"/>
  <c r="U620" i="10" s="1"/>
  <c r="H608" i="10"/>
  <c r="K608" i="10" s="1"/>
  <c r="R608" i="10"/>
  <c r="U608" i="10" s="1"/>
  <c r="M608" i="10"/>
  <c r="P608" i="10" s="1"/>
  <c r="H84" i="10"/>
  <c r="K84" i="10" s="1"/>
  <c r="R84" i="10"/>
  <c r="U84" i="10" s="1"/>
  <c r="M84" i="10"/>
  <c r="P84" i="10" s="1"/>
  <c r="H354" i="10"/>
  <c r="K354" i="10" s="1"/>
  <c r="M354" i="10"/>
  <c r="P354" i="10" s="1"/>
  <c r="R354" i="10"/>
  <c r="U354" i="10" s="1"/>
  <c r="M612" i="10"/>
  <c r="P612" i="10" s="1"/>
  <c r="H612" i="10"/>
  <c r="K612" i="10" s="1"/>
  <c r="R612" i="10"/>
  <c r="U612" i="10" s="1"/>
  <c r="M223" i="10"/>
  <c r="P223" i="10" s="1"/>
  <c r="R223" i="10"/>
  <c r="U223" i="10" s="1"/>
  <c r="H223" i="10"/>
  <c r="K223" i="10" s="1"/>
  <c r="M110" i="10"/>
  <c r="P110" i="10" s="1"/>
  <c r="H110" i="10"/>
  <c r="K110" i="10" s="1"/>
  <c r="R110" i="10"/>
  <c r="U110" i="10" s="1"/>
  <c r="B288" i="10" l="1"/>
  <c r="B239" i="10"/>
  <c r="B234" i="10"/>
  <c r="B495" i="10"/>
  <c r="B254" i="10"/>
  <c r="B500" i="10"/>
  <c r="B46" i="10"/>
  <c r="B497" i="10"/>
  <c r="B79" i="10"/>
  <c r="B204" i="10"/>
  <c r="B494" i="10"/>
  <c r="B491" i="10"/>
  <c r="B164" i="10"/>
  <c r="B498" i="10"/>
  <c r="B493" i="10"/>
  <c r="B485" i="10"/>
  <c r="B496" i="10"/>
  <c r="B492" i="10"/>
  <c r="B484" i="10"/>
  <c r="B181" i="10"/>
  <c r="B489" i="10"/>
  <c r="B486" i="10"/>
  <c r="B499" i="10"/>
  <c r="B220" i="10"/>
  <c r="B312" i="10"/>
  <c r="B151" i="10"/>
  <c r="B190" i="10"/>
  <c r="B502" i="10"/>
  <c r="B501" i="10"/>
  <c r="B488" i="10"/>
  <c r="B487" i="10"/>
  <c r="M46" i="10" l="1"/>
  <c r="P46" i="10" s="1"/>
  <c r="H46" i="10"/>
  <c r="K46" i="10" s="1"/>
  <c r="R46" i="10"/>
  <c r="U46" i="10" s="1"/>
  <c r="M254" i="10"/>
  <c r="P254" i="10" s="1"/>
  <c r="H254" i="10"/>
  <c r="K254" i="10" s="1"/>
  <c r="R254" i="10"/>
  <c r="U254" i="10" s="1"/>
  <c r="H495" i="10"/>
  <c r="K495" i="10" s="1"/>
  <c r="R495" i="10"/>
  <c r="U495" i="10" s="1"/>
  <c r="M495" i="10"/>
  <c r="P495" i="10" s="1"/>
  <c r="H234" i="10"/>
  <c r="K234" i="10" s="1"/>
  <c r="R234" i="10"/>
  <c r="U234" i="10" s="1"/>
  <c r="M234" i="10"/>
  <c r="P234" i="10" s="1"/>
  <c r="M492" i="10"/>
  <c r="P492" i="10" s="1"/>
  <c r="R492" i="10"/>
  <c r="U492" i="10" s="1"/>
  <c r="H492" i="10"/>
  <c r="K492" i="10" s="1"/>
  <c r="R239" i="10"/>
  <c r="U239" i="10" s="1"/>
  <c r="M239" i="10"/>
  <c r="P239" i="10" s="1"/>
  <c r="H239" i="10"/>
  <c r="K239" i="10" s="1"/>
  <c r="R288" i="10"/>
  <c r="U288" i="10" s="1"/>
  <c r="M288" i="10"/>
  <c r="P288" i="10" s="1"/>
  <c r="H288" i="10"/>
  <c r="K288" i="10" s="1"/>
  <c r="M500" i="10"/>
  <c r="P500" i="10" s="1"/>
  <c r="H500" i="10"/>
  <c r="K500" i="10" s="1"/>
  <c r="R500" i="10"/>
  <c r="U500" i="10" s="1"/>
  <c r="M485" i="10"/>
  <c r="P485" i="10" s="1"/>
  <c r="R485" i="10"/>
  <c r="U485" i="10" s="1"/>
  <c r="H485" i="10"/>
  <c r="K485" i="10" s="1"/>
  <c r="M487" i="10"/>
  <c r="P487" i="10" s="1"/>
  <c r="R487" i="10"/>
  <c r="U487" i="10" s="1"/>
  <c r="H487" i="10"/>
  <c r="K487" i="10" s="1"/>
  <c r="H493" i="10"/>
  <c r="K493" i="10" s="1"/>
  <c r="R493" i="10"/>
  <c r="U493" i="10" s="1"/>
  <c r="M493" i="10"/>
  <c r="P493" i="10" s="1"/>
  <c r="R488" i="10"/>
  <c r="U488" i="10" s="1"/>
  <c r="M488" i="10"/>
  <c r="P488" i="10" s="1"/>
  <c r="H488" i="10"/>
  <c r="K488" i="10" s="1"/>
  <c r="H498" i="10"/>
  <c r="K498" i="10" s="1"/>
  <c r="R498" i="10"/>
  <c r="U498" i="10" s="1"/>
  <c r="M498" i="10"/>
  <c r="P498" i="10" s="1"/>
  <c r="R489" i="10"/>
  <c r="U489" i="10" s="1"/>
  <c r="H489" i="10"/>
  <c r="K489" i="10" s="1"/>
  <c r="M489" i="10"/>
  <c r="P489" i="10" s="1"/>
  <c r="M501" i="10"/>
  <c r="P501" i="10" s="1"/>
  <c r="R501" i="10"/>
  <c r="U501" i="10" s="1"/>
  <c r="H501" i="10"/>
  <c r="K501" i="10" s="1"/>
  <c r="H164" i="10"/>
  <c r="K164" i="10" s="1"/>
  <c r="M164" i="10"/>
  <c r="P164" i="10" s="1"/>
  <c r="R164" i="10"/>
  <c r="U164" i="10" s="1"/>
  <c r="M486" i="10"/>
  <c r="P486" i="10" s="1"/>
  <c r="R486" i="10"/>
  <c r="U486" i="10" s="1"/>
  <c r="H486" i="10"/>
  <c r="K486" i="10" s="1"/>
  <c r="H502" i="10"/>
  <c r="K502" i="10" s="1"/>
  <c r="R502" i="10"/>
  <c r="U502" i="10" s="1"/>
  <c r="M502" i="10"/>
  <c r="P502" i="10" s="1"/>
  <c r="M491" i="10"/>
  <c r="P491" i="10" s="1"/>
  <c r="H491" i="10"/>
  <c r="K491" i="10" s="1"/>
  <c r="R491" i="10"/>
  <c r="U491" i="10" s="1"/>
  <c r="M484" i="10"/>
  <c r="P484" i="10" s="1"/>
  <c r="R484" i="10"/>
  <c r="U484" i="10" s="1"/>
  <c r="H484" i="10"/>
  <c r="K484" i="10" s="1"/>
  <c r="M190" i="10"/>
  <c r="P190" i="10" s="1"/>
  <c r="H190" i="10"/>
  <c r="K190" i="10" s="1"/>
  <c r="R190" i="10"/>
  <c r="U190" i="10" s="1"/>
  <c r="R494" i="10"/>
  <c r="U494" i="10" s="1"/>
  <c r="M494" i="10"/>
  <c r="P494" i="10" s="1"/>
  <c r="H494" i="10"/>
  <c r="K494" i="10" s="1"/>
  <c r="H496" i="10"/>
  <c r="K496" i="10" s="1"/>
  <c r="R496" i="10"/>
  <c r="U496" i="10" s="1"/>
  <c r="M496" i="10"/>
  <c r="P496" i="10" s="1"/>
  <c r="M151" i="10"/>
  <c r="P151" i="10" s="1"/>
  <c r="H151" i="10"/>
  <c r="K151" i="10" s="1"/>
  <c r="R151" i="10"/>
  <c r="U151" i="10" s="1"/>
  <c r="M204" i="10"/>
  <c r="P204" i="10" s="1"/>
  <c r="R204" i="10"/>
  <c r="U204" i="10" s="1"/>
  <c r="H204" i="10"/>
  <c r="K204" i="10" s="1"/>
  <c r="R499" i="10"/>
  <c r="U499" i="10" s="1"/>
  <c r="M499" i="10"/>
  <c r="P499" i="10" s="1"/>
  <c r="H499" i="10"/>
  <c r="K499" i="10" s="1"/>
  <c r="H312" i="10"/>
  <c r="K312" i="10" s="1"/>
  <c r="R312" i="10"/>
  <c r="U312" i="10" s="1"/>
  <c r="M312" i="10"/>
  <c r="P312" i="10" s="1"/>
  <c r="H79" i="10"/>
  <c r="K79" i="10" s="1"/>
  <c r="R79" i="10"/>
  <c r="U79" i="10" s="1"/>
  <c r="M79" i="10"/>
  <c r="P79" i="10" s="1"/>
  <c r="R181" i="10"/>
  <c r="U181" i="10" s="1"/>
  <c r="M181" i="10"/>
  <c r="P181" i="10" s="1"/>
  <c r="H181" i="10"/>
  <c r="K181" i="10" s="1"/>
  <c r="R220" i="10"/>
  <c r="U220" i="10" s="1"/>
  <c r="M220" i="10"/>
  <c r="P220" i="10" s="1"/>
  <c r="H220" i="10"/>
  <c r="K220" i="10" s="1"/>
  <c r="M497" i="10"/>
  <c r="P497" i="10" s="1"/>
  <c r="H497" i="10"/>
  <c r="K497" i="10" s="1"/>
  <c r="R497" i="10"/>
  <c r="U497" i="10" s="1"/>
  <c r="B490" i="10"/>
  <c r="H490" i="10" l="1"/>
  <c r="K490" i="10" s="1"/>
  <c r="M490" i="10"/>
  <c r="P490" i="10" s="1"/>
  <c r="R490" i="10"/>
  <c r="U490" i="10" s="1"/>
  <c r="I14" i="7" l="1"/>
  <c r="G19" i="7"/>
  <c r="G21" i="7"/>
  <c r="G5" i="7"/>
  <c r="I6" i="7"/>
  <c r="G13" i="7"/>
  <c r="I5" i="7"/>
  <c r="I7" i="7"/>
  <c r="I10" i="7"/>
  <c r="I3" i="7"/>
  <c r="G17" i="7"/>
  <c r="G10" i="7"/>
  <c r="G9" i="7"/>
  <c r="G15" i="7"/>
  <c r="I8" i="7"/>
  <c r="G7" i="7"/>
  <c r="G12" i="7"/>
  <c r="G4" i="7"/>
  <c r="G6" i="7"/>
  <c r="G3" i="7"/>
  <c r="I2" i="7"/>
  <c r="I13" i="7"/>
  <c r="I4" i="7"/>
  <c r="I16" i="7"/>
  <c r="G11" i="7"/>
  <c r="G8" i="7"/>
  <c r="G16" i="7"/>
  <c r="G20" i="7"/>
  <c r="G14" i="7"/>
  <c r="I12" i="7"/>
  <c r="G2" i="7"/>
  <c r="I11" i="7"/>
  <c r="I15" i="7"/>
  <c r="I19" i="7"/>
  <c r="I9" i="7"/>
  <c r="I20" i="7"/>
  <c r="I21" i="7"/>
  <c r="I17" i="7"/>
  <c r="E94" i="10" l="1"/>
  <c r="F94" i="10" s="1"/>
  <c r="B94" i="10"/>
  <c r="H94" i="10" l="1"/>
  <c r="K94" i="10" s="1"/>
  <c r="M94" i="10"/>
  <c r="P94" i="10" s="1"/>
  <c r="R94" i="10"/>
  <c r="U94" i="10" s="1"/>
  <c r="G18" i="7" l="1"/>
  <c r="G22" i="7" s="1"/>
  <c r="I18" i="7"/>
  <c r="I22" i="7" s="1"/>
  <c r="O16" i="7" l="1"/>
  <c r="P16" i="7" s="1"/>
  <c r="Q16" i="7" s="1"/>
  <c r="R16" i="7" s="1"/>
  <c r="O12" i="7"/>
  <c r="P12" i="7" s="1"/>
  <c r="Q12" i="7" s="1"/>
  <c r="R12" i="7" s="1"/>
  <c r="O11" i="7"/>
  <c r="P11" i="7" s="1"/>
  <c r="Q11" i="7" s="1"/>
  <c r="R11" i="7" s="1"/>
  <c r="O15" i="7"/>
  <c r="P15" i="7" s="1"/>
  <c r="Q15" i="7" s="1"/>
  <c r="R15" i="7" s="1"/>
  <c r="O2" i="7"/>
  <c r="P2" i="7" s="1"/>
  <c r="Q2" i="7" s="1"/>
  <c r="R2" i="7" s="1"/>
  <c r="O5" i="7"/>
  <c r="P5" i="7" s="1"/>
  <c r="Q5" i="7" s="1"/>
  <c r="R5" i="7" s="1"/>
  <c r="O10" i="7"/>
  <c r="P10" i="7" s="1"/>
  <c r="Q10" i="7" s="1"/>
  <c r="R10" i="7" s="1"/>
  <c r="O6" i="7"/>
  <c r="P6" i="7" s="1"/>
  <c r="Q6" i="7" s="1"/>
  <c r="R6" i="7" s="1"/>
  <c r="O20" i="7"/>
  <c r="P20" i="7" s="1"/>
  <c r="Q20" i="7" s="1"/>
  <c r="R20" i="7" s="1"/>
  <c r="O4" i="7"/>
  <c r="P4" i="7" s="1"/>
  <c r="Q4" i="7" s="1"/>
  <c r="R4" i="7" s="1"/>
  <c r="O21" i="7"/>
  <c r="P21" i="7" s="1"/>
  <c r="Q21" i="7" s="1"/>
  <c r="R21" i="7" s="1"/>
  <c r="O3" i="7"/>
  <c r="P3" i="7" s="1"/>
  <c r="Q3" i="7" s="1"/>
  <c r="R3" i="7" s="1"/>
  <c r="O19" i="7"/>
  <c r="P19" i="7" s="1"/>
  <c r="Q19" i="7" s="1"/>
  <c r="R19" i="7" s="1"/>
  <c r="O8" i="7"/>
  <c r="P8" i="7" s="1"/>
  <c r="Q8" i="7" s="1"/>
  <c r="R8" i="7" s="1"/>
  <c r="O9" i="7"/>
  <c r="P9" i="7" s="1"/>
  <c r="Q9" i="7" s="1"/>
  <c r="R9" i="7" s="1"/>
  <c r="O7" i="7"/>
  <c r="P7" i="7" s="1"/>
  <c r="Q7" i="7" s="1"/>
  <c r="R7" i="7" s="1"/>
  <c r="O17" i="7"/>
  <c r="P17" i="7" s="1"/>
  <c r="Q17" i="7" s="1"/>
  <c r="R17" i="7" s="1"/>
  <c r="O14" i="7"/>
  <c r="P14" i="7" s="1"/>
  <c r="Q14" i="7" s="1"/>
  <c r="R14" i="7" s="1"/>
  <c r="O18" i="7"/>
  <c r="P18" i="7" s="1"/>
  <c r="Q18" i="7" s="1"/>
  <c r="R18" i="7" s="1"/>
  <c r="O13" i="7"/>
  <c r="P13" i="7" s="1"/>
  <c r="Q13" i="7" s="1"/>
  <c r="R13" i="7" s="1"/>
  <c r="K3" i="7"/>
  <c r="L3" i="7" s="1"/>
  <c r="M3" i="7" s="1"/>
  <c r="N3" i="7" s="1"/>
  <c r="K5" i="7"/>
  <c r="L5" i="7" s="1"/>
  <c r="M5" i="7" s="1"/>
  <c r="N5" i="7" s="1"/>
  <c r="K6" i="7"/>
  <c r="L6" i="7" s="1"/>
  <c r="M6" i="7" s="1"/>
  <c r="N6" i="7" s="1"/>
  <c r="K7" i="7"/>
  <c r="L7" i="7" s="1"/>
  <c r="M7" i="7" s="1"/>
  <c r="N7" i="7" s="1"/>
  <c r="K16" i="7"/>
  <c r="L16" i="7" s="1"/>
  <c r="M16" i="7" s="1"/>
  <c r="N16" i="7" s="1"/>
  <c r="K4" i="7"/>
  <c r="L4" i="7" s="1"/>
  <c r="M4" i="7" s="1"/>
  <c r="N4" i="7" s="1"/>
  <c r="K17" i="7"/>
  <c r="L17" i="7" s="1"/>
  <c r="M17" i="7" s="1"/>
  <c r="N17" i="7" s="1"/>
  <c r="K21" i="7"/>
  <c r="L21" i="7" s="1"/>
  <c r="M21" i="7" s="1"/>
  <c r="N21" i="7" s="1"/>
  <c r="K10" i="7"/>
  <c r="L10" i="7" s="1"/>
  <c r="M10" i="7" s="1"/>
  <c r="N10" i="7" s="1"/>
  <c r="K19" i="7"/>
  <c r="L19" i="7" s="1"/>
  <c r="M19" i="7" s="1"/>
  <c r="N19" i="7" s="1"/>
  <c r="K11" i="7"/>
  <c r="L11" i="7" s="1"/>
  <c r="M11" i="7" s="1"/>
  <c r="N11" i="7" s="1"/>
  <c r="K9" i="7"/>
  <c r="L9" i="7" s="1"/>
  <c r="M9" i="7" s="1"/>
  <c r="N9" i="7" s="1"/>
  <c r="K12" i="7"/>
  <c r="L12" i="7" s="1"/>
  <c r="M12" i="7" s="1"/>
  <c r="N12" i="7" s="1"/>
  <c r="K20" i="7"/>
  <c r="L20" i="7" s="1"/>
  <c r="M20" i="7" s="1"/>
  <c r="N20" i="7" s="1"/>
  <c r="K8" i="7"/>
  <c r="L8" i="7" s="1"/>
  <c r="M8" i="7" s="1"/>
  <c r="N8" i="7" s="1"/>
  <c r="K14" i="7"/>
  <c r="L14" i="7" s="1"/>
  <c r="M14" i="7" s="1"/>
  <c r="N14" i="7" s="1"/>
  <c r="K13" i="7"/>
  <c r="L13" i="7" s="1"/>
  <c r="M13" i="7" s="1"/>
  <c r="N13" i="7" s="1"/>
  <c r="K2" i="7"/>
  <c r="L2" i="7" s="1"/>
  <c r="M2" i="7" s="1"/>
  <c r="N2" i="7" s="1"/>
  <c r="K18" i="7"/>
  <c r="L18" i="7" s="1"/>
  <c r="M18" i="7" s="1"/>
  <c r="N18" i="7" s="1"/>
  <c r="K15" i="7"/>
  <c r="L15" i="7" s="1"/>
  <c r="M15" i="7" s="1"/>
  <c r="N15" i="7" s="1"/>
</calcChain>
</file>

<file path=xl/sharedStrings.xml><?xml version="1.0" encoding="utf-8"?>
<sst xmlns="http://schemas.openxmlformats.org/spreadsheetml/2006/main" count="11517" uniqueCount="4235">
  <si>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</si>
  <si>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</si>
  <si>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</si>
  <si>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</si>
  <si>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</si>
  <si>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</si>
  <si>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</si>
  <si>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</si>
  <si>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</si>
  <si>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</si>
  <si>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</si>
  <si>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</si>
  <si>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</si>
  <si>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</si>
  <si>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</si>
  <si>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</si>
  <si>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</si>
  <si>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</si>
  <si>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</si>
  <si>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</si>
  <si>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</si>
  <si>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</si>
  <si>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</si>
  <si>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</si>
  <si>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</si>
  <si>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</si>
  <si>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</si>
  <si>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</si>
  <si>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</si>
  <si>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</si>
  <si>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</si>
  <si>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</si>
  <si>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</si>
  <si>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</si>
  <si>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</si>
  <si>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</si>
  <si>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</si>
  <si>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</si>
  <si>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</si>
  <si>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</si>
  <si>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</si>
  <si>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</si>
  <si>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</si>
  <si>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</si>
  <si>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</si>
  <si>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</si>
  <si>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</si>
  <si>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</si>
  <si>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</si>
  <si>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</si>
  <si>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</si>
  <si>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</si>
  <si>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</si>
  <si>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</si>
  <si>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</si>
  <si>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</si>
  <si>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</si>
  <si>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</si>
  <si>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</si>
  <si>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</si>
  <si>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</si>
  <si>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</si>
  <si>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</si>
  <si>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</si>
  <si>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</si>
  <si>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</si>
  <si>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</si>
  <si>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</si>
  <si>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</si>
  <si>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</si>
  <si>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</si>
  <si>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</si>
  <si>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</si>
  <si>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</si>
  <si>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</si>
  <si>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</si>
  <si>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</si>
  <si>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</si>
  <si>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</si>
  <si>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</si>
  <si>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</si>
  <si>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</si>
  <si>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</si>
  <si>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</si>
  <si>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</si>
  <si>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</si>
  <si>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</si>
  <si>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</si>
  <si>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</si>
  <si>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</si>
  <si>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</si>
  <si>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</si>
  <si>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</si>
  <si>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</si>
  <si>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</si>
  <si>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</si>
  <si>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</si>
  <si>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</si>
  <si>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</si>
  <si>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</si>
  <si>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</si>
  <si>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</si>
  <si>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</si>
  <si>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</si>
  <si>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</si>
  <si>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</si>
  <si>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</si>
  <si>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</si>
  <si>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</si>
  <si>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</si>
  <si>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</si>
  <si>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</si>
  <si>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</si>
  <si>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</si>
  <si>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</si>
  <si>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</si>
  <si>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</si>
  <si>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</si>
  <si>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</si>
  <si>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</si>
  <si>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</si>
  <si>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</si>
  <si>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</si>
  <si>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</si>
  <si>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</si>
  <si>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</si>
  <si>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</si>
  <si>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</si>
  <si>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</si>
  <si>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</si>
  <si>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</si>
  <si>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</si>
  <si>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</si>
  <si>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</si>
  <si>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</si>
  <si>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</si>
  <si>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</si>
  <si>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</si>
  <si>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</si>
  <si>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</si>
  <si>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</si>
  <si>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</si>
  <si>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</si>
  <si>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</si>
  <si>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</si>
  <si>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</si>
  <si>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</si>
  <si>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</si>
  <si>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</si>
  <si>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</si>
  <si>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</si>
  <si>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</si>
  <si>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</si>
  <si>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</si>
  <si>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</si>
  <si>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</si>
  <si>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</si>
  <si>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</si>
  <si>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</si>
  <si>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</si>
  <si>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</si>
  <si>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</si>
  <si>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</si>
  <si>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</si>
  <si>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</si>
  <si>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</si>
  <si>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</si>
  <si>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</si>
  <si>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</si>
  <si>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</si>
  <si>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</si>
  <si>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</si>
  <si>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</si>
  <si>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</si>
  <si>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</si>
  <si>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</si>
  <si>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</si>
  <si>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</si>
  <si>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</si>
  <si>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</si>
  <si>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</si>
  <si>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</si>
  <si>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</si>
  <si>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</si>
  <si>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</si>
  <si>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</si>
  <si>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</si>
  <si>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</si>
  <si>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</si>
  <si>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</si>
  <si>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</si>
  <si>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</si>
  <si>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</si>
  <si>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</si>
  <si>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</si>
  <si>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</si>
  <si>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</si>
  <si>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</si>
  <si>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</si>
  <si>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</si>
  <si>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</si>
  <si>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</si>
  <si>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</si>
  <si>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</si>
  <si>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</si>
  <si>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</si>
  <si>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</si>
  <si>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</si>
  <si>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</si>
  <si>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</si>
  <si>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</si>
  <si>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</si>
  <si>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</si>
  <si>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</si>
  <si>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</si>
  <si>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</si>
  <si>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</si>
  <si>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</si>
  <si>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</si>
  <si>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</si>
  <si>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</si>
  <si>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</si>
  <si>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</si>
  <si>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</si>
  <si>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</si>
  <si>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</si>
  <si>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</si>
  <si>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</si>
  <si>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</si>
  <si>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</si>
  <si>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</si>
  <si>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</si>
  <si>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</si>
  <si>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</si>
  <si>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</si>
  <si>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</si>
  <si>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</si>
  <si>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</si>
  <si>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</si>
  <si>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</si>
  <si>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</si>
  <si>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</si>
  <si>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</si>
  <si>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</si>
  <si>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</si>
  <si>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</si>
  <si>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</si>
  <si>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</si>
  <si>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</si>
  <si>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</si>
  <si>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</si>
  <si>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</si>
  <si>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</si>
  <si>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</si>
  <si>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</si>
  <si>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</si>
  <si>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</si>
  <si>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</si>
  <si>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</si>
  <si>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</si>
  <si>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</si>
  <si>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</si>
  <si>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</si>
  <si>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</si>
  <si>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</si>
  <si>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</si>
  <si>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</si>
  <si>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</si>
  <si>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</si>
  <si>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</si>
  <si>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</si>
  <si>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</si>
  <si>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</si>
  <si>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</si>
  <si>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</si>
  <si>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</si>
  <si>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</si>
  <si>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</si>
  <si>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</si>
  <si>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</si>
  <si>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</si>
  <si>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</si>
  <si>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</si>
  <si>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</si>
  <si>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</si>
  <si>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</si>
  <si>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</si>
  <si>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</si>
  <si>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</si>
  <si>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</si>
  <si>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</si>
  <si>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</si>
  <si>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</si>
  <si>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</si>
  <si>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</si>
  <si>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</si>
  <si>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</si>
  <si>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</si>
  <si>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</si>
  <si>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</si>
  <si>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</si>
  <si>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</si>
  <si>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</si>
  <si>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</si>
  <si>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</si>
  <si>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</si>
  <si>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</si>
  <si>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</si>
  <si>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</si>
  <si>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</si>
  <si>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</si>
  <si>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</si>
  <si>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</si>
  <si>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</si>
  <si>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</si>
  <si>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</si>
  <si>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</si>
  <si>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</si>
  <si>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</si>
  <si>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</si>
  <si>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</si>
  <si>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</si>
  <si>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</si>
  <si>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</si>
  <si>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</si>
  <si>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</si>
  <si>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</si>
  <si>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</si>
  <si>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</si>
  <si>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</si>
  <si>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</si>
  <si>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</si>
  <si>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</si>
  <si>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</si>
  <si>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</si>
  <si>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</si>
  <si>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</si>
  <si>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</si>
  <si>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</si>
  <si>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</si>
  <si>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</si>
  <si>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</si>
  <si>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</si>
  <si>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</si>
  <si>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</si>
  <si>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</si>
  <si>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</si>
  <si>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</si>
  <si>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</si>
  <si>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</si>
  <si>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</si>
  <si>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</si>
  <si>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</si>
  <si>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</si>
  <si>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</si>
  <si>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</si>
  <si>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</si>
  <si>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</si>
  <si>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</si>
  <si>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</si>
  <si>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</si>
  <si>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</si>
  <si>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</si>
  <si>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</si>
  <si>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</si>
  <si>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</si>
  <si>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</si>
  <si>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</si>
  <si>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</si>
  <si>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</si>
  <si>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</si>
  <si>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</si>
  <si>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</si>
  <si>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</si>
  <si>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</si>
  <si>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</si>
  <si>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</si>
  <si>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</si>
  <si>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</si>
  <si>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</si>
  <si>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</si>
  <si>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</si>
  <si>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</si>
  <si>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</si>
  <si>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</si>
  <si>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</si>
  <si>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</si>
  <si>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</si>
  <si>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</si>
  <si>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</si>
  <si>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</si>
  <si>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</si>
  <si>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</si>
  <si>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</si>
  <si>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</si>
  <si>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</si>
  <si>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</si>
  <si>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</si>
  <si>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</si>
  <si>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</si>
  <si>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</si>
  <si>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</si>
  <si>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</si>
  <si>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</si>
  <si>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</si>
  <si>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</si>
  <si>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</si>
  <si>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</si>
  <si>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</si>
  <si>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</si>
  <si>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</si>
  <si>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</si>
  <si>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</si>
  <si>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</si>
  <si>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</si>
  <si>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</si>
  <si>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</si>
  <si>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</si>
  <si>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</si>
  <si>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</si>
  <si>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</si>
  <si>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</si>
  <si>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</si>
  <si>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</si>
  <si>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</si>
  <si>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</si>
  <si>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</si>
  <si>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</si>
  <si>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</si>
  <si>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</si>
  <si>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</si>
  <si>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</si>
  <si>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</si>
  <si>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</si>
  <si>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</si>
  <si>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</si>
  <si>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</si>
  <si>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</si>
  <si>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</si>
  <si>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</si>
  <si>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</si>
  <si>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</si>
  <si>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</si>
  <si>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</si>
  <si>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</si>
  <si>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</si>
  <si>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</si>
  <si>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</si>
  <si>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</si>
  <si>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</si>
  <si>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</si>
  <si>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</si>
  <si>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</si>
  <si>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</si>
  <si>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</si>
  <si>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</si>
  <si>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</si>
  <si>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</si>
  <si>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</si>
  <si>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</si>
  <si>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</si>
  <si>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</si>
  <si>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</si>
  <si>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</si>
  <si>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</si>
  <si>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</si>
  <si>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</si>
  <si>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</si>
  <si>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</si>
  <si>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</si>
  <si>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</si>
  <si>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</si>
  <si>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</si>
  <si>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</si>
  <si>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</si>
  <si>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</si>
  <si>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</si>
  <si>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</si>
  <si>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</si>
  <si>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</si>
  <si>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</si>
  <si>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</si>
  <si>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</si>
  <si>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</si>
  <si>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</si>
  <si>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</si>
  <si>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</si>
  <si>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</si>
  <si>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</si>
  <si>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</si>
  <si>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</si>
  <si>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</si>
  <si>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</si>
  <si>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</si>
  <si>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</si>
  <si>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</si>
  <si>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</si>
  <si>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</si>
  <si>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</si>
  <si>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</si>
  <si>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</si>
  <si>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</si>
  <si>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</si>
  <si>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</si>
  <si>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</si>
  <si>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</si>
  <si>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</si>
  <si>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</si>
  <si>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</si>
  <si>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</si>
  <si>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</si>
  <si>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</si>
  <si>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</si>
  <si>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</si>
  <si>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</si>
  <si>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</si>
  <si>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</si>
  <si>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</si>
  <si>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</si>
  <si>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</si>
  <si>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</si>
  <si>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</si>
  <si>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</si>
  <si>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</si>
  <si>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</si>
  <si>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</si>
  <si>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</si>
  <si>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</si>
  <si>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</si>
  <si>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</si>
  <si>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</si>
  <si>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</si>
  <si>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</si>
  <si>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</si>
  <si>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</si>
  <si>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</si>
  <si>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</si>
  <si>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</si>
  <si>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</si>
  <si>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</si>
  <si>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</si>
  <si>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</si>
  <si>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</si>
  <si>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</si>
  <si>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</si>
  <si>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</si>
  <si>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</si>
  <si>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</si>
  <si>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</si>
  <si>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</si>
  <si>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</si>
  <si>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</si>
  <si>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</si>
  <si>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</si>
  <si>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</si>
  <si>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</si>
  <si>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</si>
  <si>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</si>
  <si>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</si>
  <si>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</si>
  <si>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</si>
  <si>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</si>
  <si>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</si>
  <si>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</si>
  <si>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</si>
  <si>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</si>
  <si>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</si>
  <si>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</si>
  <si>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</si>
  <si>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</si>
  <si>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</si>
  <si>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</si>
  <si>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</si>
  <si>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</si>
  <si>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</si>
  <si>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</si>
  <si>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</si>
  <si>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</si>
  <si>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</si>
  <si>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</si>
  <si>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</si>
  <si>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</si>
  <si>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</si>
  <si>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</si>
  <si>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</si>
  <si>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</si>
  <si>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</si>
  <si>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</si>
  <si>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</si>
  <si>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</si>
  <si>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</si>
  <si>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</si>
  <si>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</si>
  <si>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</si>
  <si>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</si>
  <si>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</si>
  <si>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</si>
  <si>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</si>
  <si>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</si>
  <si>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</si>
  <si>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</si>
  <si>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</si>
  <si>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</si>
  <si>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</si>
  <si>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</si>
  <si>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</si>
  <si>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</si>
  <si>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</si>
  <si>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</si>
  <si>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</si>
  <si>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</si>
  <si>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</si>
  <si>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</si>
  <si>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</si>
  <si>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</si>
  <si>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</si>
  <si>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</si>
  <si>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</si>
  <si>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</si>
  <si>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</si>
  <si>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</si>
  <si>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</si>
  <si>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</si>
  <si>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</si>
  <si>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</si>
  <si>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</si>
  <si>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</si>
  <si>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</si>
  <si>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</si>
  <si>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</si>
  <si>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</si>
  <si>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</si>
  <si>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</si>
  <si>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</si>
  <si>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</si>
  <si>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</si>
  <si>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</si>
  <si>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</si>
  <si>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</si>
  <si>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</si>
  <si>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</si>
  <si>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</si>
  <si>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</si>
  <si>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</si>
  <si>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</si>
  <si>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</si>
  <si>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</si>
  <si>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</si>
  <si>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</si>
  <si>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</si>
  <si>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</si>
  <si>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</si>
  <si>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</si>
  <si>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</si>
  <si>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</si>
  <si>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</si>
  <si>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</si>
  <si>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</si>
  <si>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</si>
  <si>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</si>
  <si>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</si>
  <si>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</si>
  <si>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</si>
  <si>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</si>
  <si>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</si>
  <si>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</si>
  <si>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</si>
  <si>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</si>
  <si>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</si>
  <si>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</si>
  <si>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</si>
  <si>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</si>
  <si>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</si>
  <si>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</si>
  <si>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</si>
  <si>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</si>
  <si>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</si>
  <si>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</si>
  <si>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</si>
  <si>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</si>
  <si>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</si>
  <si>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</si>
  <si>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</si>
  <si>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</si>
  <si>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</si>
  <si>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</si>
  <si>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</si>
  <si>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</si>
  <si>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</si>
  <si>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</si>
  <si>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</si>
  <si>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</si>
  <si>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</si>
  <si>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</si>
  <si>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</si>
  <si>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</si>
  <si>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</si>
  <si>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</si>
  <si>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</si>
  <si>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</si>
  <si>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</si>
  <si>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</si>
  <si>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</si>
  <si>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</si>
  <si>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</si>
  <si>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</si>
  <si>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</si>
  <si>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</si>
  <si>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</si>
  <si>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</si>
  <si>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</si>
  <si>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</si>
  <si>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</si>
  <si>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</si>
  <si>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</si>
  <si>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</si>
  <si>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</si>
  <si>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</si>
  <si>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</si>
  <si>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</si>
  <si>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</si>
  <si>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</si>
  <si>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</si>
  <si>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</si>
  <si>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</si>
  <si>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</si>
  <si>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</si>
  <si>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</si>
  <si>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</si>
  <si>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</si>
  <si>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</si>
  <si>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</si>
  <si>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</si>
  <si>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</si>
  <si>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</si>
  <si>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</si>
  <si>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</si>
  <si>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</si>
  <si>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</si>
  <si>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</si>
  <si>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</si>
  <si>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</si>
  <si>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</si>
  <si>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</si>
  <si>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</si>
  <si>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</si>
  <si>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</si>
  <si>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</si>
  <si>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</si>
  <si>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</si>
  <si>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</si>
  <si>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</si>
  <si>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</si>
  <si>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</si>
  <si>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</si>
  <si>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</si>
  <si>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</si>
  <si>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</si>
  <si>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</si>
  <si>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</si>
  <si>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</si>
  <si>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</si>
  <si>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</si>
  <si>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</si>
  <si>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</si>
  <si>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</si>
  <si>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</si>
  <si>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</si>
  <si>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</si>
  <si>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</si>
  <si>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</si>
  <si>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</si>
  <si>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</si>
  <si>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</si>
  <si>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</si>
  <si>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</si>
  <si>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</si>
  <si>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</si>
  <si>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</si>
  <si>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</si>
  <si>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</si>
  <si>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</si>
  <si>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</si>
  <si>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</si>
  <si>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</si>
  <si>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</si>
  <si>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</si>
  <si>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</si>
  <si>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</si>
  <si>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</si>
  <si>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</si>
  <si>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</si>
  <si>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</si>
  <si>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</si>
  <si>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</si>
  <si>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</si>
  <si>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</si>
  <si>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</si>
  <si>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</si>
  <si>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</si>
  <si>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</si>
  <si>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</si>
  <si>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</si>
  <si>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</si>
  <si>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</si>
  <si>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</si>
  <si>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</si>
  <si>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</si>
  <si>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</si>
  <si>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</si>
  <si>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</si>
  <si>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</si>
  <si>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</si>
  <si>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</si>
  <si>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</si>
  <si>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</si>
  <si>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</si>
  <si>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</si>
  <si>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</si>
  <si>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</si>
  <si>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</si>
  <si>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</si>
  <si>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</si>
  <si>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</si>
  <si>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</si>
  <si>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</si>
  <si>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</si>
  <si>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</si>
  <si>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</si>
  <si>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</si>
  <si>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</si>
  <si>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</si>
  <si>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</si>
  <si>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</si>
  <si>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</si>
  <si>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</si>
  <si>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</si>
  <si>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</si>
  <si>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</si>
  <si>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</si>
  <si>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</si>
  <si>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</si>
  <si>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</si>
  <si>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</si>
  <si>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</si>
  <si>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</si>
  <si>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</si>
  <si>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</si>
  <si>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</si>
  <si>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</si>
  <si>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</si>
  <si>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</si>
  <si>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</si>
  <si>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</si>
  <si>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</si>
  <si>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</si>
  <si>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</si>
  <si>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</si>
  <si>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</si>
  <si>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</si>
  <si>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</si>
  <si>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</si>
  <si>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</si>
  <si>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</si>
  <si>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</si>
  <si>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</si>
  <si>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</si>
  <si>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</si>
  <si>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</si>
  <si>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</si>
  <si>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</si>
  <si>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</si>
  <si>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</si>
  <si>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</si>
  <si>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</si>
  <si>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</si>
  <si>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</si>
  <si>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</si>
  <si>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</si>
  <si>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</si>
  <si>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</si>
  <si>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</si>
  <si>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</si>
  <si>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</si>
  <si>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</si>
  <si>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</si>
  <si>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</si>
  <si>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</si>
  <si>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</si>
  <si>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</si>
  <si>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</si>
  <si>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</si>
  <si>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</si>
  <si>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</si>
  <si>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</si>
  <si>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</si>
  <si>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</si>
  <si>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</si>
  <si>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</si>
  <si>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</si>
  <si>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</si>
  <si>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</si>
  <si>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</si>
  <si>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</si>
  <si>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</si>
  <si>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</si>
  <si>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</si>
  <si>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</si>
  <si>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</si>
  <si>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</si>
  <si>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</si>
  <si>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</si>
  <si>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</si>
  <si>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</si>
  <si>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</si>
  <si>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</si>
  <si>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</si>
  <si>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</si>
  <si>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</si>
  <si>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</si>
  <si>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</si>
  <si>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</si>
  <si>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</si>
  <si>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</si>
  <si>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</si>
  <si>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</si>
  <si>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</si>
  <si>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</si>
  <si>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</si>
  <si>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</si>
  <si>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</si>
  <si>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</si>
  <si>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</si>
  <si>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</si>
  <si>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</si>
  <si>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</si>
  <si>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</si>
  <si>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</si>
  <si>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</si>
  <si>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</si>
  <si>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</si>
  <si>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</si>
  <si>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</si>
  <si>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</si>
  <si>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</si>
  <si>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</si>
  <si>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</si>
  <si>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</si>
  <si>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</si>
  <si>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</si>
  <si>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</si>
  <si>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</si>
  <si>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</si>
  <si>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</si>
  <si>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</si>
  <si>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</si>
  <si>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</si>
  <si>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</si>
  <si>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</si>
  <si>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</si>
  <si>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</si>
  <si>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</si>
  <si>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</si>
  <si>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</si>
  <si>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</si>
  <si>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</si>
  <si>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</si>
  <si>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</si>
  <si>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</si>
  <si>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</si>
  <si>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</si>
  <si>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</si>
  <si>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</si>
  <si>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</si>
  <si>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</si>
  <si>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</si>
  <si>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</si>
  <si>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</si>
  <si>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</si>
  <si>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</si>
  <si>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</si>
  <si>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</si>
  <si>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</si>
  <si>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</si>
  <si>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</si>
  <si>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</si>
  <si>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</si>
  <si>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</si>
  <si>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</si>
  <si>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</si>
  <si>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</si>
  <si>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</si>
  <si>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</si>
  <si>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</si>
  <si>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</si>
  <si>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</si>
  <si>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</si>
  <si>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</si>
  <si>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</si>
  <si>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</si>
  <si>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</si>
  <si>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</si>
  <si>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</si>
  <si>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</si>
  <si>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</si>
  <si>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</si>
  <si>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</si>
  <si>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</si>
  <si>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</si>
  <si>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</si>
  <si>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</si>
  <si>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</si>
  <si>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</si>
  <si>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</si>
  <si>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</si>
  <si>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</si>
  <si>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</si>
  <si>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</si>
  <si>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</si>
  <si>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</si>
  <si>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</si>
  <si>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</si>
  <si>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</si>
  <si>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</si>
  <si>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</si>
  <si>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</si>
  <si>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</si>
  <si>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</si>
  <si>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</si>
  <si>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</si>
  <si>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</si>
  <si>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</si>
  <si>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</si>
  <si>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</si>
  <si>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</si>
  <si>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</si>
  <si>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</si>
  <si>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</si>
  <si>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</si>
  <si>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</si>
  <si>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</si>
  <si>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</si>
  <si>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</si>
  <si>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</si>
  <si>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</si>
  <si>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</si>
  <si>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</si>
  <si>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</si>
  <si>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</si>
  <si>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</si>
  <si>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</si>
  <si>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</si>
  <si>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</si>
  <si>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</si>
  <si>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</si>
  <si>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</si>
  <si>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</si>
  <si>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</si>
  <si>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</si>
  <si>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</si>
  <si>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</si>
  <si>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</si>
  <si>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</si>
  <si>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</si>
  <si>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</si>
  <si>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</si>
  <si>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</si>
  <si>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</si>
  <si>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</si>
  <si>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</si>
  <si>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</si>
  <si>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</si>
  <si>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</si>
  <si>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</si>
  <si>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</si>
  <si>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</si>
  <si>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</si>
  <si>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</si>
  <si>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</si>
  <si>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</si>
  <si>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</si>
  <si>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</si>
  <si>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</si>
  <si>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</si>
  <si>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</si>
  <si>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</si>
  <si>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</si>
  <si>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</si>
  <si>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</si>
  <si>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</si>
  <si>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</si>
  <si>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</si>
  <si>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</si>
  <si>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</si>
  <si>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</si>
  <si>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</si>
  <si>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</si>
  <si>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</si>
  <si>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</si>
  <si>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</si>
  <si>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</si>
  <si>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</si>
  <si>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</si>
  <si>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</si>
  <si>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</si>
  <si>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</si>
  <si>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</si>
  <si>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</si>
  <si>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</si>
  <si>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</si>
  <si>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</si>
  <si>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</si>
  <si>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</si>
  <si>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</si>
  <si>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</si>
  <si>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</si>
  <si>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</si>
  <si>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</si>
  <si>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</si>
  <si>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</si>
  <si>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</si>
  <si>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</si>
  <si>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</si>
  <si>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</si>
  <si>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</si>
  <si>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</si>
  <si>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</si>
  <si>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</si>
  <si>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</si>
  <si>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</si>
  <si>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</si>
  <si>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</si>
  <si>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</si>
  <si>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</si>
  <si>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</si>
  <si>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</si>
  <si>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</si>
  <si>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</si>
  <si>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</si>
  <si>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</si>
  <si>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</si>
  <si>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</si>
  <si>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</si>
  <si>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</si>
  <si>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</si>
  <si>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</si>
  <si>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</si>
  <si>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</si>
  <si>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</si>
  <si>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</si>
  <si>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</si>
  <si>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</si>
  <si>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</si>
  <si>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</si>
  <si>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</si>
  <si>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</si>
  <si>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</si>
  <si>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</si>
  <si>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</si>
  <si>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</si>
  <si>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</si>
  <si>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</si>
  <si>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</si>
  <si>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</si>
  <si>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</si>
  <si>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</si>
  <si>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</si>
  <si>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</si>
  <si>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</si>
  <si>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</si>
  <si>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</si>
  <si>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</si>
  <si>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</si>
  <si>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</si>
  <si>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</si>
  <si>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</si>
  <si>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</si>
  <si>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</si>
  <si>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</si>
  <si>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</si>
  <si>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</si>
  <si>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</si>
  <si>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</si>
  <si>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</si>
  <si>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</si>
  <si>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</si>
  <si>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</si>
  <si>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</si>
  <si>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</si>
  <si>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</si>
  <si>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</si>
  <si>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</si>
  <si>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</si>
  <si>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</si>
  <si>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</si>
  <si>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</si>
  <si>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</si>
  <si>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</si>
  <si>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</si>
  <si>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</si>
  <si>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</si>
  <si>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</si>
  <si>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</si>
  <si>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</si>
  <si>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</si>
  <si>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</si>
  <si>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</si>
  <si>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</si>
  <si>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</si>
  <si>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</si>
  <si>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</si>
  <si>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</si>
  <si>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</si>
  <si>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</si>
  <si>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</si>
  <si>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</si>
  <si>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</si>
  <si>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</si>
  <si>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</si>
  <si>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</si>
  <si>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</si>
  <si>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</si>
  <si>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</si>
  <si>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</si>
  <si>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</si>
  <si>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</si>
  <si>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</si>
  <si>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</si>
  <si>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</si>
  <si>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</si>
  <si>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</si>
  <si>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</si>
  <si>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</si>
  <si>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</si>
  <si>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</si>
  <si>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</si>
  <si>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</si>
  <si>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</si>
  <si>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</si>
  <si>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</si>
  <si>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</si>
  <si>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</si>
  <si>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</si>
  <si>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</si>
  <si>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</si>
  <si>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</si>
  <si>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</si>
  <si>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</si>
  <si>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</si>
  <si>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</si>
  <si>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</si>
  <si>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</si>
  <si>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</si>
  <si>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</si>
  <si>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</si>
  <si>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</si>
  <si>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</si>
  <si>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</si>
  <si>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</si>
  <si>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</si>
  <si>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</si>
  <si>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</si>
  <si>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</si>
  <si>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</si>
  <si>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</si>
  <si>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</si>
  <si>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</si>
  <si>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</si>
  <si>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</si>
  <si>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</si>
  <si>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</si>
  <si>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</si>
  <si>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</si>
  <si>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</si>
  <si>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</si>
  <si>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</si>
  <si>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</si>
  <si>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</si>
  <si>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</si>
  <si>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</si>
  <si>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</si>
  <si>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</si>
  <si>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</si>
  <si>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</si>
  <si>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</si>
  <si>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</si>
  <si>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</si>
  <si>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</si>
  <si>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</si>
  <si>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</si>
  <si>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</si>
  <si>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</si>
  <si>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</si>
  <si>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</si>
  <si>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</si>
  <si>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</si>
  <si>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</si>
  <si>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</si>
  <si>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</si>
  <si>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</si>
  <si>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</si>
  <si>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</si>
  <si>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</si>
  <si>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</si>
  <si>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</si>
  <si>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</si>
  <si>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</si>
  <si>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</si>
  <si>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</si>
  <si>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</si>
  <si>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</si>
  <si>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</si>
  <si>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</si>
  <si>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</si>
  <si>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</si>
  <si>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</si>
  <si>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</si>
  <si>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</si>
  <si>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</si>
  <si>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</si>
  <si>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</si>
  <si>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</si>
  <si>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</si>
  <si>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</si>
  <si>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</si>
  <si>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</si>
  <si>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</si>
  <si>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</si>
  <si>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</si>
  <si>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</si>
  <si>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</si>
  <si>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</si>
  <si>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</si>
  <si>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</si>
  <si>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</si>
  <si>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</si>
  <si>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</si>
  <si>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</si>
  <si>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</si>
  <si>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</si>
  <si>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</si>
  <si>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</si>
  <si>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</si>
  <si>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</si>
  <si>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</si>
  <si>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</si>
  <si>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</si>
  <si>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</si>
  <si>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</si>
  <si>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</si>
  <si>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</si>
  <si>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</si>
  <si>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</si>
  <si>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</si>
  <si>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</si>
  <si>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</si>
  <si>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</si>
  <si>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</si>
  <si>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</si>
  <si>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</si>
  <si>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</si>
  <si>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</si>
  <si>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</si>
  <si>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</si>
  <si>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</si>
  <si>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</si>
  <si>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</si>
  <si>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</si>
  <si>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</si>
  <si>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</si>
  <si>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</si>
  <si>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</si>
  <si>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</si>
  <si>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</si>
  <si>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</si>
  <si>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</si>
  <si>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</si>
  <si>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</si>
  <si>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</si>
  <si>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</si>
  <si>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</si>
  <si>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</si>
  <si>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</si>
  <si>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</si>
  <si>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</si>
  <si>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</si>
  <si>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</si>
  <si>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</si>
  <si>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</si>
  <si>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</si>
  <si>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</si>
  <si>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</si>
  <si>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</si>
  <si>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</si>
  <si>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</si>
  <si>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</si>
  <si>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</si>
  <si>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</si>
  <si>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</si>
  <si>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</si>
  <si>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</si>
  <si>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</si>
  <si>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</si>
  <si>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</si>
  <si>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</si>
  <si>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</si>
  <si>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</si>
  <si>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</si>
  <si>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</si>
  <si>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</si>
  <si>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</si>
  <si>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</si>
  <si>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</si>
  <si>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</si>
  <si>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</si>
  <si>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</si>
  <si>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</si>
  <si>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</si>
  <si>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</si>
  <si>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</si>
  <si>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</si>
  <si>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</si>
  <si>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</si>
  <si>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</si>
  <si>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</si>
  <si>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</si>
  <si>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</si>
  <si>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</si>
  <si>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</si>
  <si>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</si>
  <si>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</si>
  <si>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</si>
  <si>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</si>
  <si>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</si>
  <si>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</si>
  <si>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</si>
  <si>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</si>
  <si>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</si>
  <si>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</si>
  <si>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</si>
  <si>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</si>
  <si>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</si>
  <si>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</si>
  <si>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</si>
  <si>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</si>
  <si>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</si>
  <si>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</si>
  <si>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</si>
  <si>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</si>
  <si>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</si>
  <si>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</si>
  <si>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</si>
  <si>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</si>
  <si>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</si>
  <si>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</si>
  <si>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</si>
  <si>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</si>
  <si>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</si>
  <si>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</si>
  <si>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</si>
  <si>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</si>
  <si>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</si>
  <si>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</si>
  <si>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</si>
  <si>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</si>
  <si>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</si>
  <si>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</si>
  <si>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</si>
  <si>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</si>
  <si>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</si>
  <si>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</si>
  <si>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</si>
  <si>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</si>
  <si>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</si>
  <si>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</si>
  <si>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</si>
  <si>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</si>
  <si>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</si>
  <si>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</si>
  <si>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</si>
  <si>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</si>
  <si>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</si>
  <si>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</si>
  <si>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</si>
  <si>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</si>
  <si>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</si>
  <si>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</si>
  <si>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</si>
  <si>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</si>
  <si>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</si>
  <si>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</si>
  <si>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</si>
  <si>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</si>
  <si>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</si>
  <si>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</si>
  <si>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</si>
  <si>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</si>
  <si>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</si>
  <si>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</si>
  <si>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</si>
  <si>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</si>
  <si>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</si>
  <si>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</si>
  <si>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</si>
  <si>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</si>
  <si>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</si>
  <si>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</si>
  <si>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</si>
  <si>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</si>
  <si>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</si>
  <si>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</si>
  <si>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</si>
  <si>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</si>
  <si>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</si>
  <si>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</si>
  <si>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</si>
  <si>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</si>
  <si>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</si>
  <si>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</si>
  <si>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</si>
  <si>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</si>
  <si>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</si>
  <si>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</si>
  <si>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</si>
  <si>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</si>
  <si>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</si>
  <si>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</si>
  <si>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</si>
  <si>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</si>
  <si>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</si>
  <si>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</si>
  <si>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</si>
  <si>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</si>
  <si>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</si>
  <si>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</si>
  <si>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</si>
  <si>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</si>
  <si>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</si>
  <si>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</si>
  <si>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</si>
  <si>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</si>
  <si>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</si>
  <si>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</si>
  <si>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</si>
  <si>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</si>
  <si>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</si>
  <si>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</si>
  <si>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</si>
  <si>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</si>
  <si>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</si>
  <si>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</si>
  <si>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</si>
  <si>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</si>
  <si>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</si>
  <si>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</si>
  <si>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</si>
  <si>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</si>
  <si>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</si>
  <si>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</si>
  <si>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</si>
  <si>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</si>
  <si>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</si>
  <si>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</si>
  <si>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</si>
  <si>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</si>
  <si>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</si>
  <si>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</si>
  <si>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</si>
  <si>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</si>
  <si>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</si>
  <si>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</si>
  <si>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</si>
  <si>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</si>
  <si>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</si>
  <si>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</si>
  <si>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</si>
  <si>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</si>
  <si>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</si>
  <si>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</si>
  <si>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</si>
  <si>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</si>
  <si>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</si>
  <si>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</si>
  <si>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</si>
  <si>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</si>
  <si>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</si>
  <si>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</si>
  <si>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</si>
  <si>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</si>
  <si>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</si>
  <si>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</si>
  <si>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</si>
  <si>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</si>
  <si>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</si>
  <si>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</si>
  <si>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</si>
  <si>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</si>
  <si>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</si>
  <si>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</si>
  <si>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</si>
  <si>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</si>
  <si>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</si>
  <si>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</si>
  <si>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</si>
  <si>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</si>
  <si>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</si>
  <si>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</si>
  <si>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</si>
  <si>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</si>
  <si>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</si>
  <si>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</si>
  <si>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</si>
  <si>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</si>
  <si>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</si>
  <si>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</si>
  <si>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</si>
  <si>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</si>
  <si>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</si>
  <si>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</si>
  <si>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</si>
  <si>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</si>
  <si>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</si>
  <si>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</si>
  <si>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</si>
  <si>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</si>
  <si>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</si>
  <si>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</si>
  <si>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</si>
  <si>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</si>
  <si>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</si>
  <si>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</si>
  <si>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</si>
  <si>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</si>
  <si>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</si>
  <si>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</si>
  <si>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</si>
  <si>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</si>
  <si>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</si>
  <si>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</si>
  <si>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</si>
  <si>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</si>
  <si>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</si>
  <si>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</si>
  <si>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</si>
  <si>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</si>
  <si>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</si>
  <si>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</si>
  <si>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</si>
  <si>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</si>
  <si>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</si>
  <si>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</si>
  <si>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</si>
  <si>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</si>
  <si>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</si>
  <si>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</si>
  <si>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</si>
  <si>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</si>
  <si>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</si>
  <si>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</si>
  <si>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</si>
  <si>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</si>
  <si>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</si>
  <si>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</si>
  <si>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</si>
  <si>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</si>
  <si>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</si>
  <si>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</si>
  <si>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</si>
  <si>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</si>
  <si>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</si>
  <si>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</si>
  <si>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</si>
  <si>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</si>
  <si>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</si>
  <si>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</si>
  <si>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</si>
  <si>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</si>
  <si>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</si>
  <si>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</si>
  <si>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</si>
  <si>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</si>
  <si>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</si>
  <si>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</si>
  <si>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</si>
  <si>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</si>
  <si>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</si>
  <si>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</si>
  <si>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</si>
  <si>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</si>
  <si>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</si>
  <si>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</si>
  <si>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</si>
  <si>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</si>
  <si>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</si>
  <si>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</si>
  <si>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</si>
  <si>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</si>
  <si>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</si>
  <si>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</si>
  <si>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</si>
  <si>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</si>
  <si>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</si>
  <si>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</si>
  <si>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</si>
  <si>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</si>
  <si>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</si>
  <si>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</si>
  <si>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</si>
  <si>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</si>
  <si>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</si>
  <si>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</si>
  <si>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</si>
  <si>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</si>
  <si>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</si>
  <si>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</si>
  <si>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</si>
  <si>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</si>
  <si>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</si>
  <si>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</si>
  <si>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</si>
  <si>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</si>
  <si>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</si>
  <si>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</si>
  <si>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</si>
  <si>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</si>
  <si>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</si>
  <si>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</si>
  <si>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</si>
  <si>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</si>
  <si>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</si>
  <si>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</si>
  <si>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</si>
  <si>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</si>
  <si>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</si>
  <si>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</si>
  <si>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</si>
  <si>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</si>
  <si>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</si>
  <si>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</si>
  <si>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</si>
  <si>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</si>
  <si>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</si>
  <si>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</si>
  <si>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</si>
  <si>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</si>
  <si>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</si>
  <si>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</si>
  <si>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</si>
  <si>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</si>
  <si>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</si>
  <si>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</si>
  <si>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</si>
  <si>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</si>
  <si>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</si>
  <si>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</si>
  <si>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</si>
  <si>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</si>
  <si>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</si>
  <si>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</si>
  <si>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</si>
  <si>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</si>
  <si>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</si>
  <si>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</si>
  <si>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</si>
  <si>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</si>
  <si>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</si>
  <si>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</si>
  <si>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</si>
  <si>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</si>
  <si>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</si>
  <si>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</si>
  <si>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</si>
  <si>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</si>
  <si>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</si>
  <si>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</si>
  <si>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</si>
  <si>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</si>
  <si>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</si>
  <si>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</si>
  <si>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</si>
  <si>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</si>
  <si>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</si>
  <si>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</si>
  <si>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</si>
  <si>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</si>
  <si>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</si>
  <si>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</si>
  <si>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</si>
  <si>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</si>
  <si>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</si>
  <si>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</si>
  <si>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</si>
  <si>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</si>
  <si>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</si>
  <si>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</si>
  <si>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</si>
  <si>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</si>
  <si>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</si>
  <si>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</si>
  <si>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</si>
  <si>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</si>
  <si>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</si>
  <si>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</si>
  <si>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</si>
  <si>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</si>
  <si>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</si>
  <si>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</si>
  <si>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</si>
  <si>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</si>
  <si>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</si>
  <si>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</si>
  <si>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</si>
  <si>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</si>
  <si>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</si>
  <si>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</si>
  <si>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</si>
  <si>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</si>
  <si>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</si>
  <si>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</si>
  <si>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</si>
  <si>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</si>
  <si>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</si>
  <si>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</si>
  <si>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</si>
  <si>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</si>
  <si>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</si>
  <si>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</si>
  <si>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</si>
  <si>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</si>
  <si>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</si>
  <si>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</si>
  <si>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</si>
  <si>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</si>
  <si>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</si>
  <si>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</si>
  <si>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</si>
  <si>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</si>
  <si>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</si>
  <si>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</si>
  <si>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</si>
  <si>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</si>
  <si>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</si>
  <si>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</si>
  <si>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</si>
  <si>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</si>
  <si>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</si>
  <si>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</si>
  <si>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</si>
  <si>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</si>
  <si>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</si>
  <si>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</si>
  <si>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</si>
  <si>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</si>
  <si>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</si>
  <si>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</si>
  <si>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</si>
  <si>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</si>
  <si>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</si>
  <si>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</si>
  <si>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</si>
  <si>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</si>
  <si>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</si>
  <si>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</si>
  <si>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</si>
  <si>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</si>
  <si>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</si>
  <si>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</si>
  <si>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</si>
  <si>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</si>
  <si>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</si>
  <si>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</si>
  <si>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</si>
  <si>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</si>
  <si>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</si>
  <si>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</si>
  <si>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</si>
  <si>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</si>
  <si>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</si>
  <si>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</si>
  <si>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</si>
  <si>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</si>
  <si>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</si>
  <si>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</si>
  <si>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</si>
  <si>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</si>
  <si>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</si>
  <si>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</si>
  <si>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</si>
  <si>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</si>
  <si>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</si>
  <si>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</si>
  <si>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</si>
  <si>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</si>
  <si>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</si>
  <si>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</si>
  <si>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</si>
  <si>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</si>
  <si>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</si>
  <si>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</si>
  <si>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</si>
  <si>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</si>
  <si>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</si>
  <si>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</si>
  <si>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</si>
  <si>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</si>
  <si>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</si>
  <si>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</si>
  <si>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</si>
  <si>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</si>
  <si>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</si>
  <si>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</si>
  <si>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</si>
  <si>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</si>
  <si>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</si>
  <si>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</si>
  <si>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</si>
  <si>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</si>
  <si>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</si>
  <si>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</si>
  <si>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</si>
  <si>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</si>
  <si>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</si>
  <si>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</si>
  <si>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</si>
  <si>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</si>
  <si>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</si>
  <si>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</si>
  <si>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</si>
  <si>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</si>
  <si>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</si>
  <si>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</si>
  <si>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</si>
  <si>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</si>
  <si>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</si>
  <si>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</si>
  <si>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</si>
  <si>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</si>
  <si>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</si>
  <si>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</si>
  <si>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</si>
  <si>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</si>
  <si>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</si>
  <si>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</si>
  <si>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</si>
  <si>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</si>
  <si>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</si>
  <si>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</si>
  <si>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</si>
  <si>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</si>
  <si>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</si>
  <si>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</si>
  <si>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</si>
  <si>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</si>
  <si>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</si>
  <si>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</si>
  <si>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</si>
  <si>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</si>
  <si>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</si>
  <si>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</si>
  <si>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</si>
  <si>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</si>
  <si>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</si>
  <si>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</si>
  <si>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</si>
  <si>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</si>
  <si>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</si>
  <si>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</si>
  <si>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</si>
  <si>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</si>
  <si>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</si>
  <si>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</si>
  <si>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</si>
  <si>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</si>
  <si>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</si>
  <si>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</si>
  <si>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</si>
  <si>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</si>
  <si>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</si>
  <si>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</si>
  <si>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</si>
  <si>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</si>
  <si>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</si>
  <si>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</si>
  <si>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</si>
  <si>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</si>
  <si>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</si>
  <si>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</si>
  <si>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</si>
  <si>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</si>
  <si>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</si>
  <si>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</si>
  <si>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</si>
  <si>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</si>
  <si>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</si>
  <si>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</si>
  <si>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</si>
  <si>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</si>
  <si>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</si>
  <si>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</si>
  <si>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</si>
  <si>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</si>
  <si>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</si>
  <si>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</si>
  <si>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</si>
  <si>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</si>
  <si>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</si>
  <si>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</si>
  <si>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</si>
  <si>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</si>
  <si>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</si>
  <si>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</si>
  <si>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</si>
  <si>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</si>
  <si>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</si>
  <si>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</si>
  <si>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</si>
  <si>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</si>
  <si>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</si>
  <si>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</si>
  <si>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</si>
  <si>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</si>
  <si>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</si>
  <si>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</si>
  <si>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</si>
  <si>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</si>
  <si>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</si>
  <si>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</si>
  <si>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</si>
  <si>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</si>
  <si>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</si>
  <si>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</si>
  <si>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</si>
  <si>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</si>
  <si>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</si>
  <si>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</si>
  <si>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</si>
  <si>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</si>
  <si>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</si>
  <si>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</si>
  <si>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</si>
  <si>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</si>
  <si>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</si>
  <si>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</si>
  <si>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</si>
  <si>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</si>
  <si>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</si>
  <si>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</si>
  <si>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</si>
  <si>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</si>
  <si>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</si>
  <si>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</si>
  <si>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</si>
  <si>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</si>
  <si>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</si>
  <si>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</si>
  <si>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</si>
  <si>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</si>
  <si>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</si>
  <si>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</si>
  <si>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</si>
  <si>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</si>
  <si>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</si>
  <si>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</si>
  <si>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</si>
  <si>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</si>
  <si>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</si>
  <si>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</si>
  <si>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</si>
  <si>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</si>
  <si>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</si>
  <si>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</si>
  <si>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</si>
  <si>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</si>
  <si>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</si>
  <si>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</si>
  <si>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</si>
  <si>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</si>
  <si>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</si>
  <si>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</si>
  <si>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</si>
  <si>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</si>
  <si>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</si>
  <si>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</si>
  <si>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</si>
  <si>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</si>
  <si>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</si>
  <si>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</si>
  <si>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</si>
  <si>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</si>
  <si>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</si>
  <si>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</si>
  <si>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</si>
  <si>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</si>
  <si>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</si>
  <si>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</si>
  <si>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</si>
  <si>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</si>
  <si>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</si>
  <si>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</si>
  <si>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</si>
  <si>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</si>
  <si>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</si>
  <si>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</si>
  <si>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</si>
  <si>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</si>
  <si>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</si>
  <si>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</si>
  <si>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</si>
  <si>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</si>
  <si>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</si>
  <si>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</si>
  <si>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</si>
  <si>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</si>
  <si>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</si>
  <si>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</si>
  <si>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</si>
  <si>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</si>
  <si>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</si>
  <si>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</si>
  <si>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</si>
  <si>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</si>
  <si>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</si>
  <si>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</si>
  <si>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</si>
  <si>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</si>
  <si>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</si>
  <si>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</si>
  <si>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</si>
  <si>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</si>
  <si>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</si>
  <si>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</si>
  <si>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</si>
  <si>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</si>
  <si>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</si>
  <si>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</si>
  <si>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</si>
  <si>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</si>
  <si>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</si>
  <si>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</si>
  <si>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</si>
  <si>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</si>
  <si>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</si>
  <si>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</si>
  <si>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</si>
  <si>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</si>
  <si>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</si>
  <si>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</si>
  <si>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</si>
  <si>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</si>
  <si>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</si>
  <si>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</si>
  <si>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</si>
  <si>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</si>
  <si>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</si>
  <si>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</si>
  <si>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</si>
  <si>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</si>
  <si>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</si>
  <si>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</si>
  <si>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</si>
  <si>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</si>
  <si>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</si>
  <si>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</si>
  <si>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</si>
  <si>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</si>
  <si>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</si>
  <si>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</si>
  <si>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</si>
  <si>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</si>
  <si>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</si>
  <si>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</si>
  <si>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</si>
  <si>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</si>
  <si>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</si>
  <si>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</si>
  <si>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</si>
  <si>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</si>
  <si>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</si>
  <si>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</si>
  <si>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</si>
  <si>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</si>
  <si>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</si>
  <si>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</si>
  <si>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</si>
  <si>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</si>
  <si>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</si>
  <si>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</si>
  <si>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</si>
  <si>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</si>
  <si>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</si>
  <si>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</si>
  <si>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</si>
  <si>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</si>
  <si>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</si>
  <si>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</si>
  <si>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</si>
  <si>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</si>
  <si>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</si>
  <si>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</si>
  <si>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</si>
  <si>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</si>
  <si>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</si>
  <si>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</si>
  <si>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</si>
  <si>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</si>
  <si>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</si>
  <si>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</si>
  <si>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</si>
  <si>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</si>
  <si>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</si>
  <si>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</si>
  <si>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</si>
  <si>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</si>
  <si>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</si>
  <si>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</si>
  <si>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</si>
  <si>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</si>
  <si>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</si>
  <si>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</si>
  <si>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</si>
  <si>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</si>
  <si>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</si>
  <si>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</si>
  <si>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</si>
  <si>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</si>
  <si>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</si>
  <si>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</si>
  <si>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</si>
  <si>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</si>
  <si>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</si>
  <si>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</si>
  <si>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</si>
  <si>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</si>
  <si>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</si>
  <si>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</si>
  <si>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</si>
  <si>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</si>
  <si>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</si>
  <si>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</si>
  <si>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</si>
  <si>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</si>
  <si>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</si>
  <si>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</si>
  <si>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</si>
  <si>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</si>
  <si>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</si>
  <si>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</si>
  <si>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</si>
  <si>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</si>
  <si>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</si>
  <si>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</si>
  <si>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</si>
  <si>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</si>
  <si>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</si>
  <si>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</si>
  <si>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</si>
  <si>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</si>
  <si>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</si>
  <si>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</si>
  <si>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</si>
  <si>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</si>
  <si>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</si>
  <si>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</si>
  <si>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</si>
  <si>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</si>
  <si>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</si>
  <si>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</si>
  <si>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</si>
  <si>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</si>
  <si>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</si>
  <si>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</si>
  <si>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</si>
  <si>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</si>
  <si>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</si>
  <si>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</si>
  <si>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</si>
  <si>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</si>
  <si>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</si>
  <si>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</si>
  <si>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</si>
  <si>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</si>
  <si>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</si>
  <si>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</si>
  <si>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</si>
  <si>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</si>
  <si>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</si>
  <si>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</si>
  <si>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</si>
  <si>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</si>
  <si>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</si>
  <si>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</si>
  <si>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</si>
  <si>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</si>
  <si>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</si>
  <si>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</si>
  <si>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</si>
  <si>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</si>
  <si>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</si>
  <si>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</si>
  <si>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</si>
  <si>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</si>
  <si>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</si>
  <si>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</si>
  <si>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</si>
  <si>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</si>
  <si>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</si>
  <si>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</si>
  <si>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</si>
  <si>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</si>
  <si>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</si>
  <si>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</si>
  <si>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</si>
  <si>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</si>
  <si>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</si>
  <si>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</si>
  <si>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</si>
  <si>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</si>
  <si>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</si>
  <si>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</si>
  <si>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</si>
  <si>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</si>
  <si>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</si>
  <si>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</si>
  <si>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</si>
  <si>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</si>
  <si>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</si>
  <si>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</si>
  <si>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</si>
  <si>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</si>
  <si>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</si>
  <si>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</si>
  <si>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</si>
  <si>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</si>
  <si>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</si>
  <si>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</si>
  <si>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</si>
  <si>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</si>
  <si>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</si>
  <si>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</si>
  <si>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</si>
  <si>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</si>
  <si>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</si>
  <si>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</si>
  <si>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</si>
  <si>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</si>
  <si>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</si>
  <si>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</si>
  <si>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</si>
  <si>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</si>
  <si>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</si>
  <si>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</si>
  <si>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</si>
  <si>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</si>
  <si>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</si>
  <si>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</si>
  <si>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</si>
  <si>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</si>
  <si>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</si>
  <si>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</si>
  <si>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</si>
  <si>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</si>
  <si>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</si>
  <si>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</si>
  <si>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</si>
  <si>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</si>
  <si>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</si>
  <si>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</si>
  <si>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</si>
  <si>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</si>
  <si>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</si>
  <si>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</si>
  <si>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</si>
  <si>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</si>
  <si>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</si>
  <si>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</si>
  <si>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</si>
  <si>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</si>
  <si>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</si>
  <si>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</si>
  <si>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</si>
  <si>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</si>
  <si>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</si>
  <si>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</si>
  <si>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</si>
  <si>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</si>
  <si>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</si>
  <si>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</si>
  <si>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</si>
  <si>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</si>
  <si>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</si>
  <si>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</si>
  <si>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</si>
  <si>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</si>
  <si>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</si>
  <si>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</si>
  <si>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</si>
  <si>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</si>
  <si>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</si>
  <si>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</si>
  <si>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</si>
  <si>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</si>
  <si>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</si>
  <si>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</si>
  <si>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</si>
  <si>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</si>
  <si>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</si>
  <si>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</si>
  <si>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</si>
  <si>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</si>
  <si>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</si>
  <si>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</si>
  <si>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</si>
  <si>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</si>
  <si>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</si>
  <si>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</si>
  <si>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</si>
  <si>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</si>
  <si>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</si>
  <si>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</si>
  <si>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</si>
  <si>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</si>
  <si>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</si>
  <si>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</si>
  <si>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</si>
  <si>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</si>
  <si>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</si>
  <si>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</si>
  <si>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</si>
  <si>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</si>
  <si>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</si>
  <si>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</si>
  <si>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</si>
  <si>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</si>
  <si>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</si>
  <si>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</si>
  <si>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</si>
  <si>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</si>
  <si>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</si>
  <si>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</si>
  <si>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</si>
  <si>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</si>
  <si>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</si>
  <si>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</si>
  <si>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</si>
  <si>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</si>
  <si>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</si>
  <si>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</si>
  <si>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Permanent move to Al Ahli</t>
  </si>
  <si>
    <t>2023-08-01T09:50:12.023756Z</t>
  </si>
  <si>
    <t>2023-08-06T23:30:05.992699Z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</si>
  <si>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</si>
  <si>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</si>
  <si>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</si>
  <si>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</si>
  <si>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</si>
  <si>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</si>
  <si>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</si>
  <si>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</si>
  <si>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</si>
  <si>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</si>
  <si>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</si>
  <si>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</si>
  <si>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</si>
  <si>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</si>
  <si>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</si>
  <si>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</si>
  <si>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</si>
  <si>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</si>
  <si>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</si>
  <si>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</si>
  <si>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</si>
  <si>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</si>
  <si>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</si>
  <si>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</si>
  <si>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</si>
  <si>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</si>
  <si>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</si>
  <si>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</si>
  <si>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</si>
  <si>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</si>
  <si>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</si>
  <si>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</si>
  <si>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</si>
  <si>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</si>
  <si>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</si>
  <si>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</si>
  <si>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</si>
  <si>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</si>
  <si>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</si>
  <si>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503139.jpg</t>
  </si>
  <si>
    <t>2023-08-13T21:30:06.166245Z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</si>
  <si>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</si>
  <si>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</si>
  <si>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</si>
  <si>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</si>
  <si>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</si>
  <si>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</si>
  <si>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</si>
  <si>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</si>
  <si>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</si>
  <si>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</si>
  <si>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</si>
  <si>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</si>
  <si>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</si>
  <si>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</si>
  <si>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</si>
  <si>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</si>
  <si>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</si>
  <si>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</si>
  <si>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</si>
  <si>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</si>
  <si>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</si>
  <si>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</si>
  <si>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</si>
  <si>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</si>
  <si>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</si>
  <si>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</si>
  <si>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</si>
  <si>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</si>
  <si>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</si>
  <si>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</si>
  <si>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</si>
  <si>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</si>
  <si>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</si>
  <si>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</si>
  <si>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</si>
  <si>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</si>
  <si>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</si>
  <si>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</si>
  <si>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</si>
  <si>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</si>
  <si>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</si>
  <si>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</si>
  <si>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</si>
  <si>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</si>
  <si>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</si>
  <si>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</si>
  <si>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</si>
  <si>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</si>
  <si>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</si>
  <si>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</si>
  <si>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</si>
  <si>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</si>
  <si>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</si>
  <si>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</si>
  <si>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</si>
  <si>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</si>
  <si>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</si>
  <si>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</si>
  <si>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</si>
  <si>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</si>
  <si>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</si>
  <si>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</si>
  <si>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</si>
  <si>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</si>
  <si>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</si>
  <si>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</si>
  <si>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</si>
  <si>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</si>
  <si>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</si>
  <si>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</si>
  <si>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</si>
  <si>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</si>
  <si>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</si>
  <si>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</si>
  <si>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</si>
  <si>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</si>
  <si>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</si>
  <si>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</si>
  <si>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</si>
  <si>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</si>
  <si>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</si>
  <si>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</si>
  <si>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</si>
  <si>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</si>
  <si>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</si>
  <si>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</si>
  <si>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</si>
  <si>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</si>
  <si>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</si>
  <si>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</si>
  <si>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</si>
  <si>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</si>
  <si>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</si>
  <si>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</si>
  <si>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</si>
  <si>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</si>
  <si>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</si>
  <si>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</si>
  <si>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</si>
  <si>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</si>
  <si>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</si>
  <si>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</si>
  <si>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</si>
  <si>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</si>
  <si>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</si>
  <si>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</si>
  <si>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</si>
  <si>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</si>
  <si>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</si>
  <si>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</si>
  <si>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</si>
  <si>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</si>
  <si>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</si>
  <si>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</si>
  <si>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</si>
  <si>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</si>
  <si>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</si>
  <si>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</si>
  <si>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</si>
  <si>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</si>
  <si>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</si>
  <si>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</si>
  <si>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</si>
  <si>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</si>
  <si>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</si>
  <si>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</si>
  <si>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</si>
  <si>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</si>
  <si>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</si>
  <si>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</si>
  <si>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</si>
  <si>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</si>
  <si>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</si>
  <si>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</si>
  <si>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</si>
  <si>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</si>
  <si>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</si>
  <si>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</si>
  <si>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</si>
  <si>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</si>
  <si>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</si>
  <si>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</si>
  <si>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</si>
  <si>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</si>
  <si>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</si>
  <si>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</si>
  <si>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</si>
  <si>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</si>
  <si>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</si>
  <si>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</si>
  <si>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</si>
  <si>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</si>
  <si>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</si>
  <si>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</si>
  <si>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</si>
  <si>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</si>
  <si>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</si>
  <si>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</si>
  <si>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</si>
  <si>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</si>
  <si>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</si>
  <si>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</si>
  <si>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</si>
  <si>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</si>
  <si>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</si>
  <si>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</si>
  <si>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</si>
  <si>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</si>
  <si>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</si>
  <si>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</si>
  <si>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</si>
  <si>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</si>
  <si>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</si>
  <si>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</si>
  <si>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</si>
  <si>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</si>
  <si>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</si>
  <si>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</si>
  <si>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</si>
  <si>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</si>
  <si>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</si>
  <si>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</si>
  <si>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</si>
  <si>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</si>
  <si>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</si>
  <si>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</si>
  <si>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</si>
  <si>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</si>
  <si>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</si>
  <si>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</si>
  <si>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</si>
  <si>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</si>
  <si>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</si>
  <si>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</si>
  <si>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</si>
  <si>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</si>
  <si>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</si>
  <si>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</si>
  <si>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</si>
  <si>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</si>
  <si>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</si>
  <si>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</si>
  <si>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</si>
  <si>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</si>
  <si>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</si>
  <si>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</si>
  <si>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</si>
  <si>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</si>
  <si>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</si>
  <si>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</si>
  <si>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</si>
  <si>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</si>
  <si>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</si>
  <si>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</si>
  <si>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</si>
  <si>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</si>
  <si>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</si>
  <si>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</si>
  <si>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</si>
  <si>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</si>
  <si>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</si>
  <si>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</si>
  <si>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</si>
  <si>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</si>
  <si>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</si>
  <si>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</si>
  <si>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</si>
  <si>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</si>
  <si>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</si>
  <si>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</si>
  <si>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</si>
  <si>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</si>
  <si>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</si>
  <si>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</si>
  <si>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</si>
  <si>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</si>
  <si>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</si>
  <si>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</si>
  <si>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</si>
  <si>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</si>
  <si>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</si>
  <si>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</si>
  <si>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</si>
  <si>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</si>
  <si>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</si>
  <si>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</si>
  <si>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</si>
  <si>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</si>
  <si>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</si>
  <si>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</si>
  <si>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</si>
  <si>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</si>
  <si>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</si>
  <si>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</si>
  <si>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</si>
  <si>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</si>
  <si>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</si>
  <si>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</si>
  <si>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</si>
  <si>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</si>
  <si>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</si>
  <si>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</si>
  <si>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</si>
  <si>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</si>
  <si>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</si>
  <si>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</si>
  <si>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</si>
  <si>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</si>
  <si>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</si>
  <si>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</si>
  <si>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</si>
  <si>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</si>
  <si>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</si>
  <si>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</si>
  <si>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</si>
  <si>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</si>
  <si>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</si>
  <si>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</si>
  <si>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</si>
  <si>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</si>
  <si>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</si>
  <si>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</si>
  <si>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</si>
  <si>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</si>
  <si>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</si>
  <si>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</si>
  <si>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</si>
  <si>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</si>
  <si>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</si>
  <si>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</si>
  <si>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</si>
  <si>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</si>
  <si>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</si>
  <si>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</si>
  <si>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</si>
  <si>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</si>
  <si>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</si>
  <si>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</si>
  <si>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</si>
  <si>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</si>
  <si>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</si>
  <si>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</si>
  <si>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</si>
  <si>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</si>
  <si>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</si>
  <si>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</si>
  <si>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</si>
  <si>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</si>
  <si>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</si>
  <si>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</si>
  <si>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</si>
  <si>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</si>
  <si>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</si>
  <si>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</si>
  <si>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</si>
  <si>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</si>
  <si>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</si>
  <si>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</si>
  <si>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</si>
  <si>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</si>
  <si>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</si>
  <si>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</si>
  <si>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</si>
  <si>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</si>
  <si>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</si>
  <si>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</si>
  <si>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</si>
  <si>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</si>
  <si>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</si>
  <si>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</si>
  <si>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</si>
  <si>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</si>
  <si>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</si>
  <si>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</si>
  <si>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</si>
  <si>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</si>
  <si>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</si>
  <si>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</si>
  <si>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</si>
  <si>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</si>
  <si>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</si>
  <si>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</si>
  <si>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</si>
  <si>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</si>
  <si>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</si>
  <si>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</si>
  <si>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</si>
  <si>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</si>
  <si>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</si>
  <si>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</si>
  <si>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</si>
  <si>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</si>
  <si>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</si>
  <si>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</si>
  <si>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</si>
  <si>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</si>
  <si>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</si>
  <si>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</si>
  <si>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</si>
  <si>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</si>
  <si>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</si>
  <si>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</si>
  <si>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</si>
  <si>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</si>
  <si>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</si>
  <si>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</si>
  <si>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</si>
  <si>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</si>
  <si>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</si>
  <si>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</si>
  <si>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</si>
  <si>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</si>
  <si>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</si>
  <si>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</si>
  <si>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</si>
  <si>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</si>
  <si>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</si>
  <si>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</si>
  <si>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</si>
  <si>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</si>
  <si>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</si>
  <si>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</si>
  <si>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</si>
  <si>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</si>
  <si>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</si>
  <si>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</si>
  <si>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</si>
  <si>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</si>
  <si>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</si>
  <si>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</si>
  <si>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</si>
  <si>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</si>
  <si>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</si>
  <si>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</si>
  <si>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</si>
  <si>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</si>
  <si>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</si>
  <si>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</si>
  <si>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</si>
  <si>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</si>
  <si>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</si>
  <si>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</si>
  <si>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</si>
  <si>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</si>
  <si>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</si>
  <si>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</si>
  <si>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</si>
  <si>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</si>
  <si>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</si>
  <si>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</si>
  <si>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</si>
  <si>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</si>
  <si>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</si>
  <si>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2023-08-22T20:00:06.396065Z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</si>
  <si>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</si>
  <si>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</si>
  <si>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</si>
  <si>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</si>
  <si>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</si>
  <si>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</si>
  <si>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</si>
  <si>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</si>
  <si>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</si>
  <si>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</si>
  <si>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</si>
  <si>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</si>
  <si>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</si>
  <si>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</si>
  <si>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</si>
  <si>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</si>
  <si>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</si>
  <si>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</si>
  <si>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</si>
  <si>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</si>
  <si>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</si>
  <si>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</si>
  <si>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</si>
  <si>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</si>
  <si>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</si>
  <si>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</si>
  <si>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</si>
  <si>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</si>
  <si>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</si>
  <si>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</si>
  <si>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</si>
  <si>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</si>
  <si>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</si>
  <si>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</si>
  <si>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</si>
  <si>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</si>
  <si>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</si>
  <si>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</si>
  <si>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</si>
  <si>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</si>
  <si>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</si>
  <si>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</si>
  <si>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</si>
  <si>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</si>
  <si>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</si>
  <si>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</si>
  <si>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</si>
  <si>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</si>
  <si>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</si>
  <si>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</si>
  <si>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</si>
  <si>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</si>
  <si>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</si>
  <si>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</si>
  <si>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</si>
  <si>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</si>
  <si>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</si>
  <si>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</si>
  <si>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</si>
  <si>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</si>
  <si>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</si>
  <si>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</si>
  <si>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</si>
  <si>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</si>
  <si>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</si>
  <si>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</si>
  <si>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</si>
  <si>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</si>
  <si>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</si>
  <si>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</si>
  <si>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</si>
  <si>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</si>
  <si>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</si>
  <si>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</si>
  <si>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</si>
  <si>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</si>
  <si>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</si>
  <si>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</si>
  <si>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</si>
  <si>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</si>
  <si>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</si>
  <si>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</si>
  <si>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</si>
  <si>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</si>
  <si>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</si>
  <si>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</si>
  <si>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</si>
  <si>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</si>
  <si>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</si>
  <si>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</si>
  <si>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</si>
  <si>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</si>
  <si>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</si>
  <si>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</si>
  <si>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</si>
  <si>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</si>
  <si>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</si>
  <si>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</si>
  <si>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</si>
  <si>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</si>
  <si>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</si>
  <si>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</si>
  <si>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</si>
  <si>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</si>
  <si>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</si>
  <si>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</si>
  <si>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</si>
  <si>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</si>
  <si>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</si>
  <si>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</si>
  <si>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</si>
  <si>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</si>
  <si>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</si>
  <si>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</si>
  <si>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</si>
  <si>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</si>
  <si>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</si>
  <si>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</si>
  <si>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</si>
  <si>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</si>
  <si>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</si>
  <si>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</si>
  <si>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</si>
  <si>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</si>
  <si>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</si>
  <si>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</si>
  <si>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</si>
  <si>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</si>
  <si>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</si>
  <si>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</si>
  <si>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</si>
  <si>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</si>
  <si>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</si>
  <si>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</si>
  <si>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</si>
  <si>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</si>
  <si>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</si>
  <si>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</si>
  <si>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</si>
  <si>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</si>
  <si>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</si>
  <si>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</si>
  <si>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</si>
  <si>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</si>
  <si>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</si>
  <si>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</si>
  <si>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</si>
  <si>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</si>
  <si>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</si>
  <si>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</si>
  <si>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</si>
  <si>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</si>
  <si>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</si>
  <si>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</si>
  <si>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</si>
  <si>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</si>
  <si>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</si>
  <si>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</si>
  <si>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</si>
  <si>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</si>
  <si>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</si>
  <si>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</si>
  <si>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</si>
  <si>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</si>
  <si>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</si>
  <si>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</si>
  <si>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</si>
  <si>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</si>
  <si>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</si>
  <si>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</si>
  <si>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</si>
  <si>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</si>
  <si>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</si>
  <si>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</si>
  <si>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</si>
  <si>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</si>
  <si>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</si>
  <si>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</si>
  <si>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</si>
  <si>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</si>
  <si>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</si>
  <si>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</si>
  <si>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</si>
  <si>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</si>
  <si>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</si>
  <si>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</si>
  <si>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</si>
  <si>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</si>
  <si>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</si>
  <si>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</si>
  <si>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</si>
  <si>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</si>
  <si>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</si>
  <si>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</si>
  <si>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</si>
  <si>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</si>
  <si>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</si>
  <si>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</si>
  <si>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</si>
  <si>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</si>
  <si>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</si>
  <si>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</si>
  <si>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</si>
  <si>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</si>
  <si>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</si>
  <si>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</si>
  <si>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</si>
  <si>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</si>
  <si>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</si>
  <si>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</si>
  <si>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</si>
  <si>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</si>
  <si>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</si>
  <si>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</si>
  <si>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</si>
  <si>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</si>
  <si>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</si>
  <si>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</si>
  <si>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</si>
  <si>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</si>
  <si>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</si>
  <si>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</si>
  <si>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</si>
  <si>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</si>
  <si>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</si>
  <si>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</si>
  <si>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</si>
  <si>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</si>
  <si>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</si>
  <si>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</si>
  <si>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</si>
  <si>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</si>
  <si>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</si>
  <si>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</si>
  <si>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</si>
  <si>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</si>
  <si>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</si>
  <si>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</si>
  <si>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</si>
  <si>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</si>
  <si>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</si>
  <si>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</si>
  <si>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</si>
  <si>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</si>
  <si>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</si>
  <si>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</si>
  <si>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2023-09-17T20:30:06.589342Z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</si>
  <si>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</si>
  <si>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</si>
  <si>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</si>
  <si>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</si>
  <si>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</si>
  <si>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</si>
  <si>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</si>
  <si>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</si>
  <si>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</si>
  <si>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</si>
  <si>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</si>
  <si>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</si>
  <si>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</si>
  <si>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</si>
  <si>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</si>
  <si>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</si>
  <si>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</si>
  <si>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</si>
  <si>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</si>
  <si>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</si>
  <si>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</si>
  <si>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</si>
  <si>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</si>
  <si>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</si>
  <si>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2023-09-06T09:30:07.230998Z</t>
  </si>
  <si>
    <t>Not training with his club until further notice - Unknown return date</t>
  </si>
  <si>
    <t>2023-09-11T09:00:09.278158Z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</si>
  <si>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</si>
  <si>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</si>
  <si>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</si>
  <si>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</si>
  <si>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</si>
  <si>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</si>
  <si>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</si>
  <si>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</si>
  <si>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</si>
  <si>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</si>
  <si>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</si>
  <si>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</si>
  <si>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</si>
  <si>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</si>
  <si>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</si>
  <si>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</si>
  <si>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</si>
  <si>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</si>
  <si>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</si>
  <si>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</si>
  <si>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</si>
  <si>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</si>
  <si>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</si>
  <si>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</si>
  <si>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</si>
  <si>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</si>
  <si>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</si>
  <si>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</si>
  <si>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</si>
  <si>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</si>
  <si>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</si>
  <si>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</si>
  <si>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</si>
  <si>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</si>
  <si>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</si>
  <si>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2023-09-13T01:00:07.638722Z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</si>
  <si>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</si>
  <si>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</si>
  <si>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</si>
  <si>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</si>
  <si>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</si>
  <si>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</si>
  <si>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</si>
  <si>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</si>
  <si>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</si>
  <si>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</si>
  <si>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</si>
  <si>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</si>
  <si>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</si>
  <si>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</si>
  <si>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</si>
  <si>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</si>
  <si>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</si>
  <si>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</si>
  <si>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</si>
  <si>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</si>
  <si>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</si>
  <si>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</si>
  <si>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</si>
  <si>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</si>
  <si>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</si>
  <si>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</si>
  <si>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</si>
  <si>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</si>
  <si>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</si>
  <si>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</si>
  <si>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</si>
  <si>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</si>
  <si>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</si>
  <si>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</si>
  <si>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</si>
  <si>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Hamstring injury - 75% chance of playing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</si>
  <si>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</si>
  <si>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</si>
  <si>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</si>
  <si>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</si>
  <si>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</si>
  <si>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</si>
  <si>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2023-09-25T13:00:08.033849Z</t>
  </si>
  <si>
    <t>2023-09-22T13:30:07.934644Z</t>
  </si>
  <si>
    <t>2023-09-24T18:00:07.480397Z</t>
  </si>
  <si>
    <t>Mackenzie</t>
  </si>
  <si>
    <t>447261.jpg</t>
  </si>
  <si>
    <t>Hunt</t>
  </si>
  <si>
    <t>2023-09-23T22:00:07.732576Z</t>
  </si>
  <si>
    <t>2023-09-22T12:00:09.389013Z</t>
  </si>
  <si>
    <t>2023-09-20T09:00:09.855543Z</t>
  </si>
  <si>
    <t>2023-09-23T21:30:07.288023Z</t>
  </si>
  <si>
    <t>2023-09-20T09:00:09.995371Z</t>
  </si>
  <si>
    <t>2023-09-23T22:30:07.521955Z</t>
  </si>
  <si>
    <t>2023-09-24T22:30:08.362792Z</t>
  </si>
  <si>
    <t>2023-09-23T22:00:06.903992Z</t>
  </si>
  <si>
    <t>Knock - 25% chance of playing</t>
  </si>
  <si>
    <t>2023-09-24T22:30:07.995996Z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</si>
  <si>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</si>
  <si>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</si>
  <si>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</si>
  <si>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</si>
  <si>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</si>
  <si>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</si>
  <si>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</si>
  <si>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</si>
  <si>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</si>
  <si>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</si>
  <si>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</si>
  <si>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</si>
  <si>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</si>
  <si>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2023-09-30T23:00:07.672676Z</t>
  </si>
  <si>
    <t>2023-09-28T04:00:07.310756Z</t>
  </si>
  <si>
    <t>2023-09-30T23:00:07.886006Z</t>
  </si>
  <si>
    <t>2023-09-30T23:00:09.545623Z</t>
  </si>
  <si>
    <t>2023-09-25T14:30:07.504064Z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</si>
  <si>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</si>
  <si>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</si>
  <si>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</si>
  <si>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</si>
  <si>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</si>
  <si>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</si>
  <si>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</si>
  <si>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</si>
  <si>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</si>
  <si>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</si>
  <si>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</si>
  <si>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</si>
  <si>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</si>
  <si>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</si>
  <si>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</si>
  <si>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</si>
  <si>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</si>
  <si>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</si>
  <si>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2023-09-30T23:00:08.714780Z</t>
  </si>
  <si>
    <t>2023-10-01T02:00:08.267715Z</t>
  </si>
  <si>
    <t>2023-09-27T09:00:08.013871Z</t>
  </si>
  <si>
    <t>2023-09-28T17:00:09.592247Z</t>
  </si>
  <si>
    <t>2023-09-27T09:00:08.838995Z</t>
  </si>
  <si>
    <t>2023-09-29T13:30:09.411338Z</t>
  </si>
  <si>
    <t>Knee injury - 25% chance of playing</t>
  </si>
  <si>
    <t>2023-09-28T03:30:09.589726Z</t>
  </si>
  <si>
    <t>2023-09-28T03:30:09.657546Z</t>
  </si>
  <si>
    <t>2023-09-30T18:30:08.844643Z</t>
  </si>
  <si>
    <t>2023-09-30T23:00:09.117051Z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</si>
  <si>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</si>
  <si>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</si>
  <si>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</si>
  <si>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</si>
  <si>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</si>
  <si>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</si>
  <si>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2023-09-29T13:30:09.441382Z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</si>
  <si>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</si>
  <si>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</si>
  <si>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</si>
  <si>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</si>
  <si>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</si>
  <si>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</si>
  <si>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</si>
  <si>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</si>
  <si>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</si>
  <si>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</si>
  <si>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</si>
  <si>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</si>
  <si>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Carlton Morris - 3</t>
  </si>
  <si>
    <t>2023-10-04T15:30:08.354887Z</t>
  </si>
  <si>
    <t>2023-10-05T08:30:09.546767Z</t>
  </si>
  <si>
    <t>2023-10-03T22:30:07.822883Z</t>
  </si>
  <si>
    <t>248854.jpg</t>
  </si>
  <si>
    <t>Brooking</t>
  </si>
  <si>
    <t>2023-10-04T08:30:08.801501Z</t>
  </si>
  <si>
    <t>2023-10-03T22:30:08.429028Z</t>
  </si>
  <si>
    <t>2023-10-05T08:30:09.363808Z</t>
  </si>
  <si>
    <t>Joshua Brooking</t>
  </si>
  <si>
    <t>GW8</t>
  </si>
  <si>
    <t>Lyle Foster - 3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</si>
  <si>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</si>
  <si>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</si>
  <si>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</si>
  <si>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</si>
  <si>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</si>
  <si>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</si>
  <si>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</si>
  <si>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2023-10-09T08:30:09.354344Z</t>
  </si>
  <si>
    <t>2023-10-07T21:00:07.723066Z</t>
  </si>
  <si>
    <t>2023-10-08T10:00:09.839092Z</t>
  </si>
  <si>
    <t>2023-10-06T23:00:08.561317Z</t>
  </si>
  <si>
    <t>2023-10-07T21:00:07.840898Z</t>
  </si>
  <si>
    <t>2023-10-06T23:00:08.664937Z</t>
  </si>
  <si>
    <t>Jadan</t>
  </si>
  <si>
    <t>474908.jpg</t>
  </si>
  <si>
    <t>Raymond</t>
  </si>
  <si>
    <t>2023-10-07T21:00:07.886561Z</t>
  </si>
  <si>
    <t>2023-10-07T21:00:07.899289Z</t>
  </si>
  <si>
    <t>462491.jpg</t>
  </si>
  <si>
    <t>2023-10-07T21:00:07.970294Z</t>
  </si>
  <si>
    <t>Groin Injury - 25% chance of playing</t>
  </si>
  <si>
    <t>2023-10-07T21:00:08.142985Z</t>
  </si>
  <si>
    <t>2023-10-07T21:00:08.186421Z</t>
  </si>
  <si>
    <t>Leg injury - Unknown return date</t>
  </si>
  <si>
    <t>2023-10-07T21:00:08.209470Z</t>
  </si>
  <si>
    <t>2023-10-06T11:00:10.190930Z</t>
  </si>
  <si>
    <t>Knee injury - Expected back 09 Dec</t>
  </si>
  <si>
    <t>2023-10-06T15:30:09.250334Z</t>
  </si>
  <si>
    <t>2023-10-09T08:30:09.236703Z</t>
  </si>
  <si>
    <t>2023-10-06T16:00:10.747104Z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</si>
  <si>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</si>
  <si>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</si>
  <si>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</si>
  <si>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</si>
  <si>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</si>
  <si>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</si>
  <si>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</si>
  <si>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</si>
  <si>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DELTA</t>
  </si>
  <si>
    <t>2023-10-21T17:30:07.277985Z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</si>
  <si>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</si>
  <si>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</si>
  <si>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</si>
  <si>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</si>
  <si>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</si>
  <si>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</si>
  <si>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</si>
  <si>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</si>
  <si>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2023-10-20T15:30:08.557342Z</t>
  </si>
  <si>
    <t>2023-10-11T10:30:08.636447Z</t>
  </si>
  <si>
    <t>2023-10-10T12:00:09.181007Z</t>
  </si>
  <si>
    <t>2023-10-20T15:30:08.713409Z</t>
  </si>
  <si>
    <t>2023-10-21T15:00:09.319402Z</t>
  </si>
  <si>
    <t>2023-10-13T09:30:09.800778Z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</si>
  <si>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</si>
  <si>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</si>
  <si>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</si>
  <si>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</si>
  <si>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</si>
  <si>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</si>
  <si>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</si>
  <si>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</si>
  <si>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</si>
  <si>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</si>
  <si>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2023-10-18T22:00:10.651192Z</t>
  </si>
  <si>
    <t>2023-10-20T11:00:09.986299Z</t>
  </si>
  <si>
    <t>Hamstring injury - Expected back 02 Dec</t>
  </si>
  <si>
    <t>2023-10-21T19:00:07.635339Z</t>
  </si>
  <si>
    <t>2023-10-19T16:30:09.793915Z</t>
  </si>
  <si>
    <t>2023-10-18T22:00:10.626977Z</t>
  </si>
  <si>
    <t>2023-10-21T19:00:08.613189Z</t>
  </si>
  <si>
    <t>2023-10-22T23:30:08.264278Z</t>
  </si>
  <si>
    <t>2023-10-12T09:30:10.081141Z</t>
  </si>
  <si>
    <t>2023-10-22T23:30:08.385626Z</t>
  </si>
  <si>
    <t>585472.jpg</t>
  </si>
  <si>
    <t>Oné</t>
  </si>
  <si>
    <t>Jili</t>
  </si>
  <si>
    <t>601496.jpg</t>
  </si>
  <si>
    <t>Buyabu</t>
  </si>
  <si>
    <t>2023-10-22T21:00:08.515376Z</t>
  </si>
  <si>
    <t>2023-10-21T18:00:09.560300Z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</si>
  <si>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</si>
  <si>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</si>
  <si>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</si>
  <si>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</si>
  <si>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</si>
  <si>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</si>
  <si>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</si>
  <si>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</si>
  <si>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</si>
  <si>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</si>
  <si>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</si>
  <si>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2023-10-24T23:30:07.618920Z</t>
  </si>
  <si>
    <t>2023-10-25T12:00:07.465521Z</t>
  </si>
  <si>
    <t>2023-10-29T22:00:09.647546Z</t>
  </si>
  <si>
    <t>2023-10-27T13:30:07.907911Z</t>
  </si>
  <si>
    <t>2023-10-28T18:00:07.926322Z</t>
  </si>
  <si>
    <t>Suspended until 20 Jan</t>
  </si>
  <si>
    <t>Muscle injury - 25% chance of playing</t>
  </si>
  <si>
    <t>2023-10-28T19:30:08.472702Z</t>
  </si>
  <si>
    <t>2023-10-28T20:00:07.456915Z</t>
  </si>
  <si>
    <t>2023-10-28T18:00:08.281338Z</t>
  </si>
  <si>
    <t>2023-10-28T18:00:08.330038Z</t>
  </si>
  <si>
    <t>2023-10-28T08:30:08.353664Z</t>
  </si>
  <si>
    <t>Devan</t>
  </si>
  <si>
    <t>487693.jpg</t>
  </si>
  <si>
    <t>Tanton</t>
  </si>
  <si>
    <t>Shoulder injury - Expected back 21 Jan</t>
  </si>
  <si>
    <t>Back injury - Expected back 23 Dec</t>
  </si>
  <si>
    <t>2023-10-25T22:30:08.608535Z</t>
  </si>
  <si>
    <t>2023-10-25T22:30:08.643362Z</t>
  </si>
  <si>
    <t>2023-10-25T22:30:08.680842Z</t>
  </si>
  <si>
    <t>Suspended until 27 Aug</t>
  </si>
  <si>
    <t>2023-10-28T17:30:08.969563Z</t>
  </si>
  <si>
    <t>2023-10-29T22:00:10.906708Z</t>
  </si>
  <si>
    <t>Illness - Unknown return date</t>
  </si>
  <si>
    <t>2023-10-25T22:30:08.995754Z</t>
  </si>
  <si>
    <t>2023-10-27T13:30:09.169653Z</t>
  </si>
  <si>
    <t>2023-10-29T22:00:11.189331Z</t>
  </si>
  <si>
    <t>2023-10-29T22:00:11.382492Z</t>
  </si>
  <si>
    <t>Shoulder injury - Expected back 22 Jan</t>
  </si>
  <si>
    <t>2023-10-27T13:30:09.209650Z</t>
  </si>
  <si>
    <t>2023-10-28T19:30:09.445880Z</t>
  </si>
  <si>
    <t>Rodrigo Bentancur</t>
  </si>
  <si>
    <t>20-282</t>
  </si>
  <si>
    <t>24-047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</si>
  <si>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</si>
  <si>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</si>
  <si>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</si>
  <si>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</si>
  <si>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</si>
  <si>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</si>
  <si>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</si>
  <si>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</si>
  <si>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</si>
  <si>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Son Heung-min - 8</t>
  </si>
  <si>
    <t>Eddie Nketiah - 5</t>
  </si>
  <si>
    <t>Callum Wilson - 7</t>
  </si>
  <si>
    <t>Evan Ferguson - 5</t>
  </si>
  <si>
    <t>Bryan Mbeumo - 6</t>
  </si>
  <si>
    <t>Hwang Hee-chan - 6</t>
  </si>
  <si>
    <r>
      <t>Bobby Reid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João Palhinha</t>
    </r>
    <r>
      <rPr>
        <sz val="8.6"/>
        <color rgb="FF000000"/>
        <rFont val="Verdana"/>
        <family val="2"/>
      </rPr>
      <t> - 2</t>
    </r>
  </si>
  <si>
    <t>Hip injury - 75% chance of playing</t>
  </si>
  <si>
    <t>2023-11-04T21:00:08.152623Z</t>
  </si>
  <si>
    <t>2023-11-02T11:00:07.493976Z</t>
  </si>
  <si>
    <t>Shoulder injury - 75% chance of playing</t>
  </si>
  <si>
    <t>Knee injury - 75% chance of playing</t>
  </si>
  <si>
    <t>2023-11-04T19:30:09.474630Z</t>
  </si>
  <si>
    <t>2023-11-04T19:30:07.833796Z</t>
  </si>
  <si>
    <t>Hamstring injury - Expected back 20 Jan</t>
  </si>
  <si>
    <t>2023-11-04T19:30:07.875275Z</t>
  </si>
  <si>
    <t>Valintino</t>
  </si>
  <si>
    <t>516432.jpg</t>
  </si>
  <si>
    <t>Adedokun</t>
  </si>
  <si>
    <t>2023-11-03T12:00:10.115104Z</t>
  </si>
  <si>
    <t>2023-11-04T19:30:09.517669Z</t>
  </si>
  <si>
    <t>Calf injury - 75% chance of playing</t>
  </si>
  <si>
    <t>2023-11-04T15:30:08.544057Z</t>
  </si>
  <si>
    <t>Lack of match fitness - 75% chance of playing</t>
  </si>
  <si>
    <t>2023-11-05T22:00:08.905000Z</t>
  </si>
  <si>
    <t>2023-11-05T22:00:08.929781Z</t>
  </si>
  <si>
    <t>Hip injury - Expected back 01 Jan</t>
  </si>
  <si>
    <t>2023-11-04T03:00:08.936884Z</t>
  </si>
  <si>
    <t>589114.jpg</t>
  </si>
  <si>
    <t>Ankle injury - 75% chance of playing</t>
  </si>
  <si>
    <t>2023-11-04T21:00:08.878260Z</t>
  </si>
  <si>
    <t>2023-11-02T11:00:08.456584Z</t>
  </si>
  <si>
    <t>2023-11-03T17:30:08.582954Z</t>
  </si>
  <si>
    <t>2023-11-04T15:30:08.920648Z</t>
  </si>
  <si>
    <t>2023-11-04T21:00:09.029195Z</t>
  </si>
  <si>
    <t>Back injury - Expected back 01 Jan</t>
  </si>
  <si>
    <t>2023-11-04T21:00:09.046586Z</t>
  </si>
  <si>
    <t>2023-11-01T10:00:07.938453Z</t>
  </si>
  <si>
    <t>2023-11-03T13:00:08.956156Z</t>
  </si>
  <si>
    <t>Hamstring injury - Expected back 03 Feb</t>
  </si>
  <si>
    <t>2023-11-02T11:00:08.651515Z</t>
  </si>
  <si>
    <t>2023-11-05T22:00:09.521464Z</t>
  </si>
  <si>
    <t>2023-11-04T19:30:09.068235Z</t>
  </si>
  <si>
    <t>2023-11-04T19:30:09.559157Z</t>
  </si>
  <si>
    <t>2023-11-02T14:30:08.810066Z</t>
  </si>
  <si>
    <t>2023-11-06T23:30:09.609885Z</t>
  </si>
  <si>
    <t>Suspended until 07 Dec</t>
  </si>
  <si>
    <t>2023-11-06T23:30:09.651871Z</t>
  </si>
  <si>
    <t>2023-11-06T23:30:09.875820Z</t>
  </si>
  <si>
    <t>2023-11-02T11:00:08.964026Z</t>
  </si>
  <si>
    <t>28-111</t>
  </si>
  <si>
    <t>25-211</t>
  </si>
  <si>
    <t>25-049</t>
  </si>
  <si>
    <t>21-050</t>
  </si>
  <si>
    <t>20-095</t>
  </si>
  <si>
    <t>19-288</t>
  </si>
  <si>
    <t>23-338</t>
  </si>
  <si>
    <t>20-254</t>
  </si>
  <si>
    <t>25-015</t>
  </si>
  <si>
    <t>24-123</t>
  </si>
  <si>
    <t>23-321</t>
  </si>
  <si>
    <t>31-018</t>
  </si>
  <si>
    <t>25-290</t>
  </si>
  <si>
    <t>22-256</t>
  </si>
  <si>
    <t>18-218</t>
  </si>
  <si>
    <t>21-150</t>
  </si>
  <si>
    <t>22-140</t>
  </si>
  <si>
    <t>26-338</t>
  </si>
  <si>
    <t>23-349</t>
  </si>
  <si>
    <t>27-047</t>
  </si>
  <si>
    <t>25-032</t>
  </si>
  <si>
    <t>24-166</t>
  </si>
  <si>
    <t>30-067</t>
  </si>
  <si>
    <t>29-113</t>
  </si>
  <si>
    <t>26-008</t>
  </si>
  <si>
    <t>26-180</t>
  </si>
  <si>
    <t>27-086</t>
  </si>
  <si>
    <t>24-318</t>
  </si>
  <si>
    <t>32-209</t>
  </si>
  <si>
    <t>25-310</t>
  </si>
  <si>
    <t>22-022</t>
  </si>
  <si>
    <t>27-340</t>
  </si>
  <si>
    <t>25-194</t>
  </si>
  <si>
    <t>25-340</t>
  </si>
  <si>
    <t>23-304</t>
  </si>
  <si>
    <t>28-062</t>
  </si>
  <si>
    <t>22-208</t>
  </si>
  <si>
    <t>21-067</t>
  </si>
  <si>
    <t>26-327</t>
  </si>
  <si>
    <t>Val Adedokun</t>
  </si>
  <si>
    <t>30-117</t>
  </si>
  <si>
    <t>Jordan Clark</t>
  </si>
  <si>
    <t>18-308</t>
  </si>
  <si>
    <t>25-017</t>
  </si>
  <si>
    <t>35-235</t>
  </si>
  <si>
    <t>23-114</t>
  </si>
  <si>
    <t>21-208</t>
  </si>
  <si>
    <t>Han-Noah Massengo</t>
  </si>
  <si>
    <t>Lewis Miley</t>
  </si>
  <si>
    <t>Zack Nelson</t>
  </si>
  <si>
    <r>
      <t>Bruno Fernandes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Scott McTominay</t>
    </r>
    <r>
      <rPr>
        <sz val="8.6"/>
        <color rgb="FF000000"/>
        <rFont val="Verdana"/>
        <family val="2"/>
      </rPr>
      <t> - 3</t>
    </r>
  </si>
  <si>
    <r>
      <t>Gustavo Hamer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Cameron Archer</t>
    </r>
    <r>
      <rPr>
        <sz val="8.6"/>
        <color rgb="FF000000"/>
        <rFont val="Verdana"/>
        <family val="2"/>
      </rPr>
      <t> - 2</t>
    </r>
  </si>
  <si>
    <t>GW12</t>
  </si>
  <si>
    <t>Suspended until 09 Dec</t>
  </si>
  <si>
    <t>2023-11-12T02:00:08.552136Z</t>
  </si>
  <si>
    <t>2023-11-12T02:00:08.588141Z</t>
  </si>
  <si>
    <t>2023-11-09T08:30:08.250179Z</t>
  </si>
  <si>
    <t>2023-11-09T08:30:08.290130Z</t>
  </si>
  <si>
    <t>2023-11-12T02:00:08.673390Z</t>
  </si>
  <si>
    <t>Ineligible to face his parent club club on 25/11. - Expected back 02 Dec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</si>
  <si>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</si>
  <si>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</si>
  <si>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</si>
  <si>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</si>
  <si>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</si>
  <si>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</si>
  <si>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</si>
  <si>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</si>
  <si>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2023-11-22T11:00:09.382914Z</t>
  </si>
  <si>
    <t>2023-11-10T02:00:09.636100Z</t>
  </si>
  <si>
    <t>2023-11-20T10:00:08.648383Z</t>
  </si>
  <si>
    <t>Foot injury - 50% chance of playing</t>
  </si>
  <si>
    <t>2023-11-12T02:30:08.229472Z</t>
  </si>
  <si>
    <t>Foot injury - 25% chance of playing</t>
  </si>
  <si>
    <t>2023-11-12T02:00:10.361344Z</t>
  </si>
  <si>
    <t>Knee injury - Expected back 21 Jan</t>
  </si>
  <si>
    <t>Ankle injury - 25% chance of playing</t>
  </si>
  <si>
    <t>2023-11-21T12:00:09.456718Z</t>
  </si>
  <si>
    <t>Knee injury - 50% chance of playing</t>
  </si>
  <si>
    <t>Hamstring injury - 50% chance of playing</t>
  </si>
  <si>
    <t>Calf injury - 50% chance of playing</t>
  </si>
  <si>
    <t>Muscle injury - Expected back 20 Jan</t>
  </si>
  <si>
    <t>Yarmoliuk</t>
  </si>
  <si>
    <t>2023-11-23T12:30:11.237549Z</t>
  </si>
  <si>
    <t>Myles</t>
  </si>
  <si>
    <t>450539.jpg</t>
  </si>
  <si>
    <t>Peart-Harris</t>
  </si>
  <si>
    <t>2023-11-13T01:00:08.969962Z</t>
  </si>
  <si>
    <t>2023-11-10T02:00:09.890568Z</t>
  </si>
  <si>
    <t>2023-11-10T02:00:09.926001Z</t>
  </si>
  <si>
    <t>2023-11-13T01:00:09.032281Z</t>
  </si>
  <si>
    <t>Muscle injury - 50% chance of playing</t>
  </si>
  <si>
    <t>2023-11-08T17:00:08.856481Z</t>
  </si>
  <si>
    <t>2023-11-10T02:00:09.976619Z</t>
  </si>
  <si>
    <t>Knock - 50% chance of playing</t>
  </si>
  <si>
    <t>2023-11-16T15:00:09.180639Z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</si>
  <si>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</si>
  <si>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</si>
  <si>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</si>
  <si>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</si>
  <si>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</si>
  <si>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</si>
  <si>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</si>
  <si>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</si>
  <si>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2023-11-14T11:30:09.319567Z</t>
  </si>
  <si>
    <t>2023-11-09T16:30:09.728802Z</t>
  </si>
  <si>
    <t>Lack of match fitness - 50% chance of playing</t>
  </si>
  <si>
    <t>2023-11-09T16:30:09.774564Z</t>
  </si>
  <si>
    <t>2023-11-17T13:30:09.300864Z</t>
  </si>
  <si>
    <t>Knee injury - Expected back 03 Dec</t>
  </si>
  <si>
    <t>Suspended until 03 Dec</t>
  </si>
  <si>
    <t>2023-11-13T01:00:09.377622Z</t>
  </si>
  <si>
    <t>2023-11-13T01:00:09.440163Z</t>
  </si>
  <si>
    <t>2023-11-13T01:00:09.473296Z</t>
  </si>
  <si>
    <t>2023-11-09T08:30:08.885661Z</t>
  </si>
  <si>
    <t>2023-11-09T08:30:09.628354Z</t>
  </si>
  <si>
    <t>Treymaurice</t>
  </si>
  <si>
    <t>591386.jpg</t>
  </si>
  <si>
    <t>Nyoni</t>
  </si>
  <si>
    <t>2023-11-12T02:00:09.508262Z</t>
  </si>
  <si>
    <t>2023-11-21T13:00:10.159797Z</t>
  </si>
  <si>
    <t>Calf injury - Expected back 02 Dec</t>
  </si>
  <si>
    <t>2023-11-10T17:30:09.674003Z</t>
  </si>
  <si>
    <t>Head injury - 75% chance of playing</t>
  </si>
  <si>
    <t>2023-11-22T23:00:11.019026Z</t>
  </si>
  <si>
    <t>2023-11-08T09:00:09.507801Z</t>
  </si>
  <si>
    <t>2023-11-13T01:00:09.634159Z</t>
  </si>
  <si>
    <t>Foot injury - 75% chance of playing</t>
  </si>
  <si>
    <t>2023-11-15T11:30:09.319940Z</t>
  </si>
  <si>
    <t>2023-11-18T18:00:09.529260Z</t>
  </si>
  <si>
    <t>2023-11-14T11:30:09.729876Z</t>
  </si>
  <si>
    <t>Ankle injury - 50% chance of playing</t>
  </si>
  <si>
    <t>2023-11-08T09:00:09.561253Z</t>
  </si>
  <si>
    <t>2023-11-16T15:00:10.183986Z</t>
  </si>
  <si>
    <t>Hamstring injury - Expected back 14 Jan</t>
  </si>
  <si>
    <t>2023-11-12T02:00:09.638191Z</t>
  </si>
  <si>
    <t>Foot injury - Expected back 14 Jan</t>
  </si>
  <si>
    <t>2023-11-19T22:30:09.103640Z</t>
  </si>
  <si>
    <t>2023-11-12T02:00:10.258583Z</t>
  </si>
  <si>
    <t>2023-11-09T09:00:11.175642Z</t>
  </si>
  <si>
    <t>2023-11-13T01:00:09.252509Z</t>
  </si>
  <si>
    <t>2023-11-12T02:00:09.736363Z</t>
  </si>
  <si>
    <t>Groin Injury - 50% chance of playing</t>
  </si>
  <si>
    <t>2023-11-21T12:00:10.011395Z</t>
  </si>
  <si>
    <t>Shoulder injury - Expected back 13 Jan</t>
  </si>
  <si>
    <t>2023-11-08T09:00:09.865203Z</t>
  </si>
  <si>
    <t>248859.jpg</t>
  </si>
  <si>
    <t>547716.jpg</t>
  </si>
  <si>
    <t>Parkinson</t>
  </si>
  <si>
    <t>2023-11-16T15:00:09.725767Z</t>
  </si>
  <si>
    <t>Groin Injury - Expected back 24 Feb</t>
  </si>
  <si>
    <t>2023-11-21T12:00:10.062545Z</t>
  </si>
  <si>
    <t>Ankle sprain - 50% chance of playing</t>
  </si>
  <si>
    <t>2023-11-23T20:00:11.152842Z</t>
  </si>
  <si>
    <t>2023-11-13T01:00:10.467244Z</t>
  </si>
  <si>
    <t>2023-11-12T20:00:09.383503Z</t>
  </si>
  <si>
    <t>Ankle injury - Expected back 14 Jan</t>
  </si>
  <si>
    <t>Pelvic - Expected back 07 Dec</t>
  </si>
  <si>
    <t>2023-11-10T14:00:11.486279Z</t>
  </si>
  <si>
    <t>2023-11-14T11:30:10.284463Z</t>
  </si>
  <si>
    <t>519321.jpg</t>
  </si>
  <si>
    <t>Dorrington</t>
  </si>
  <si>
    <t>2023-11-21T12:00:10.199285Z</t>
  </si>
  <si>
    <t>2023-11-19T22:30:09.052587Z</t>
  </si>
  <si>
    <t>Suspended until 02 Dec</t>
  </si>
  <si>
    <t>2023-11-12T20:00:09.495873Z</t>
  </si>
  <si>
    <t>2023-11-23T20:00:11.546841Z</t>
  </si>
  <si>
    <t>2023-11-16T15:00:10.214243Z</t>
  </si>
  <si>
    <t>2023-11-10T17:30:10.463128Z</t>
  </si>
  <si>
    <t>23-324</t>
  </si>
  <si>
    <t>20-359</t>
  </si>
  <si>
    <t>26-061</t>
  </si>
  <si>
    <t>25-321</t>
  </si>
  <si>
    <t>21-327</t>
  </si>
  <si>
    <t>27-239</t>
  </si>
  <si>
    <t>21-240</t>
  </si>
  <si>
    <t>24-243</t>
  </si>
  <si>
    <t>22-171</t>
  </si>
  <si>
    <t>25-221</t>
  </si>
  <si>
    <t>28-128</t>
  </si>
  <si>
    <t>28-279</t>
  </si>
  <si>
    <t>25-048</t>
  </si>
  <si>
    <t>31-053</t>
  </si>
  <si>
    <t>29-287</t>
  </si>
  <si>
    <t>26-031</t>
  </si>
  <si>
    <t>23-297</t>
  </si>
  <si>
    <t>22-355</t>
  </si>
  <si>
    <t>27-095</t>
  </si>
  <si>
    <t>27-177</t>
  </si>
  <si>
    <t>21-018</t>
  </si>
  <si>
    <t>23-358</t>
  </si>
  <si>
    <t>33-241</t>
  </si>
  <si>
    <t>23-273</t>
  </si>
  <si>
    <t>22-126</t>
  </si>
  <si>
    <t>30-270</t>
  </si>
  <si>
    <t>30-335</t>
  </si>
  <si>
    <t>26-104</t>
  </si>
  <si>
    <t>32-074</t>
  </si>
  <si>
    <t>26-107</t>
  </si>
  <si>
    <t>30-260</t>
  </si>
  <si>
    <t>19-325</t>
  </si>
  <si>
    <t>25-230</t>
  </si>
  <si>
    <t>29-354</t>
  </si>
  <si>
    <t>25-350</t>
  </si>
  <si>
    <t>35-127</t>
  </si>
  <si>
    <t>23-328</t>
  </si>
  <si>
    <t>26-220</t>
  </si>
  <si>
    <t>29-203</t>
  </si>
  <si>
    <t>25-150</t>
  </si>
  <si>
    <t>22-253</t>
  </si>
  <si>
    <t>28-106</t>
  </si>
  <si>
    <t>26-152</t>
  </si>
  <si>
    <t>33-028</t>
  </si>
  <si>
    <t>25-283</t>
  </si>
  <si>
    <t>31-135</t>
  </si>
  <si>
    <t>25-297</t>
  </si>
  <si>
    <t>23-189</t>
  </si>
  <si>
    <t>27-166</t>
  </si>
  <si>
    <t>20-135</t>
  </si>
  <si>
    <t>23-120</t>
  </si>
  <si>
    <t>32-294</t>
  </si>
  <si>
    <t>23-316</t>
  </si>
  <si>
    <t>26-339</t>
  </si>
  <si>
    <t>23-237</t>
  </si>
  <si>
    <t>22-075</t>
  </si>
  <si>
    <t>20-096</t>
  </si>
  <si>
    <t>26-139</t>
  </si>
  <si>
    <t>25-228</t>
  </si>
  <si>
    <t>25-066</t>
  </si>
  <si>
    <t>18-336</t>
  </si>
  <si>
    <t>27-083</t>
  </si>
  <si>
    <t>31-199</t>
  </si>
  <si>
    <t>20-112</t>
  </si>
  <si>
    <t>32-308</t>
  </si>
  <si>
    <t>26-253</t>
  </si>
  <si>
    <t>20-331</t>
  </si>
  <si>
    <t>30-254</t>
  </si>
  <si>
    <t>31-274</t>
  </si>
  <si>
    <t>26-109</t>
  </si>
  <si>
    <t>27-354</t>
  </si>
  <si>
    <t>29-266</t>
  </si>
  <si>
    <t>19-305</t>
  </si>
  <si>
    <t>19-184</t>
  </si>
  <si>
    <t>23-355</t>
  </si>
  <si>
    <t>28-275</t>
  </si>
  <si>
    <t>20-035</t>
  </si>
  <si>
    <t>30-063</t>
  </si>
  <si>
    <t>32-233</t>
  </si>
  <si>
    <t>20-271</t>
  </si>
  <si>
    <t>26-294</t>
  </si>
  <si>
    <t>34-152</t>
  </si>
  <si>
    <t>27-058</t>
  </si>
  <si>
    <t>31-094</t>
  </si>
  <si>
    <t>31-165</t>
  </si>
  <si>
    <t>33-344</t>
  </si>
  <si>
    <t>25-125</t>
  </si>
  <si>
    <t>27-231</t>
  </si>
  <si>
    <t>24-181</t>
  </si>
  <si>
    <t>27-327</t>
  </si>
  <si>
    <t>21-263</t>
  </si>
  <si>
    <t>24-251</t>
  </si>
  <si>
    <t>23-144</t>
  </si>
  <si>
    <t>22-209</t>
  </si>
  <si>
    <t>26-297</t>
  </si>
  <si>
    <t>30-214</t>
  </si>
  <si>
    <t>25-147</t>
  </si>
  <si>
    <t>33-202</t>
  </si>
  <si>
    <t>32-149</t>
  </si>
  <si>
    <t>24-269</t>
  </si>
  <si>
    <t>28-223</t>
  </si>
  <si>
    <t>24-140</t>
  </si>
  <si>
    <t>26-194</t>
  </si>
  <si>
    <t>26-315</t>
  </si>
  <si>
    <t>29-313</t>
  </si>
  <si>
    <t>30-127</t>
  </si>
  <si>
    <t>26-319</t>
  </si>
  <si>
    <t>25-258</t>
  </si>
  <si>
    <t>18-013</t>
  </si>
  <si>
    <t>20-325</t>
  </si>
  <si>
    <t>31-312</t>
  </si>
  <si>
    <t>21-181</t>
  </si>
  <si>
    <t>25-149</t>
  </si>
  <si>
    <t>30-327</t>
  </si>
  <si>
    <t>23-320</t>
  </si>
  <si>
    <t>22-038</t>
  </si>
  <si>
    <t>32-003</t>
  </si>
  <si>
    <t>19-346</t>
  </si>
  <si>
    <t>30-099</t>
  </si>
  <si>
    <t>25-312</t>
  </si>
  <si>
    <t>31-035</t>
  </si>
  <si>
    <t>21-211</t>
  </si>
  <si>
    <t>20-234</t>
  </si>
  <si>
    <t>31-136</t>
  </si>
  <si>
    <t>24-314</t>
  </si>
  <si>
    <t>30-288</t>
  </si>
  <si>
    <t>31-283</t>
  </si>
  <si>
    <t>25-307</t>
  </si>
  <si>
    <t>35-325</t>
  </si>
  <si>
    <t>25-148</t>
  </si>
  <si>
    <t>21-024</t>
  </si>
  <si>
    <t>19-036</t>
  </si>
  <si>
    <t>29-077</t>
  </si>
  <si>
    <t>22-311</t>
  </si>
  <si>
    <t>32-092</t>
  </si>
  <si>
    <t>30-164</t>
  </si>
  <si>
    <t>23-180</t>
  </si>
  <si>
    <t>32-314</t>
  </si>
  <si>
    <t>27-275</t>
  </si>
  <si>
    <t>23-082</t>
  </si>
  <si>
    <t>19-237</t>
  </si>
  <si>
    <t>24-201</t>
  </si>
  <si>
    <t>23-291</t>
  </si>
  <si>
    <t>34-059</t>
  </si>
  <si>
    <t>19-146</t>
  </si>
  <si>
    <t>30-079</t>
  </si>
  <si>
    <t>23-301</t>
  </si>
  <si>
    <t>22-286</t>
  </si>
  <si>
    <t>22-166</t>
  </si>
  <si>
    <t>25-313</t>
  </si>
  <si>
    <t>22-285</t>
  </si>
  <si>
    <t>24-312</t>
  </si>
  <si>
    <t>26-185</t>
  </si>
  <si>
    <t>23-081</t>
  </si>
  <si>
    <t>22-273</t>
  </si>
  <si>
    <t>21-192</t>
  </si>
  <si>
    <t>28-075</t>
  </si>
  <si>
    <t>32-162</t>
  </si>
  <si>
    <t>23-134</t>
  </si>
  <si>
    <t>20-189</t>
  </si>
  <si>
    <t>21-305</t>
  </si>
  <si>
    <t>23-126</t>
  </si>
  <si>
    <t>19-249</t>
  </si>
  <si>
    <t>19-077</t>
  </si>
  <si>
    <t>26-153</t>
  </si>
  <si>
    <t>18-235</t>
  </si>
  <si>
    <t>27-004</t>
  </si>
  <si>
    <t>23-169</t>
  </si>
  <si>
    <t>27-302</t>
  </si>
  <si>
    <t>31-139</t>
  </si>
  <si>
    <t>21-167</t>
  </si>
  <si>
    <t>21-318</t>
  </si>
  <si>
    <t>18-227</t>
  </si>
  <si>
    <t>23-017</t>
  </si>
  <si>
    <t>28-221</t>
  </si>
  <si>
    <t>20-293</t>
  </si>
  <si>
    <t>31-124</t>
  </si>
  <si>
    <t>24-064</t>
  </si>
  <si>
    <t>27-205</t>
  </si>
  <si>
    <t>22-157</t>
  </si>
  <si>
    <t>23-351</t>
  </si>
  <si>
    <t>25-198</t>
  </si>
  <si>
    <t>26-235</t>
  </si>
  <si>
    <t>32-203</t>
  </si>
  <si>
    <t>22-059</t>
  </si>
  <si>
    <t>27-102</t>
  </si>
  <si>
    <t>23-302</t>
  </si>
  <si>
    <t>22-185</t>
  </si>
  <si>
    <t>30-244</t>
  </si>
  <si>
    <t>22-298</t>
  </si>
  <si>
    <t>31-339</t>
  </si>
  <si>
    <t>26-355</t>
  </si>
  <si>
    <t>25-332</t>
  </si>
  <si>
    <t>23-281</t>
  </si>
  <si>
    <t>33-215</t>
  </si>
  <si>
    <t>22-196</t>
  </si>
  <si>
    <t>26-140</t>
  </si>
  <si>
    <t>24-001</t>
  </si>
  <si>
    <t>31-032</t>
  </si>
  <si>
    <t>30-317</t>
  </si>
  <si>
    <t>27-064</t>
  </si>
  <si>
    <t>20-017</t>
  </si>
  <si>
    <t>23-282</t>
  </si>
  <si>
    <t>24-203</t>
  </si>
  <si>
    <t>19-070</t>
  </si>
  <si>
    <t>24-183</t>
  </si>
  <si>
    <t>26-032</t>
  </si>
  <si>
    <t>33-338</t>
  </si>
  <si>
    <t>29-202</t>
  </si>
  <si>
    <t>29-114</t>
  </si>
  <si>
    <t>23-213</t>
  </si>
  <si>
    <t>35-198</t>
  </si>
  <si>
    <t>23-055</t>
  </si>
  <si>
    <t>29-181</t>
  </si>
  <si>
    <t>22-327</t>
  </si>
  <si>
    <t>30-013</t>
  </si>
  <si>
    <t>30-084</t>
  </si>
  <si>
    <t>31-265</t>
  </si>
  <si>
    <t>29-030</t>
  </si>
  <si>
    <t>19-003</t>
  </si>
  <si>
    <t>22-275</t>
  </si>
  <si>
    <t>29-130</t>
  </si>
  <si>
    <t>21-012</t>
  </si>
  <si>
    <t>27-229</t>
  </si>
  <si>
    <t>28-356</t>
  </si>
  <si>
    <t>26-025</t>
  </si>
  <si>
    <t>26-197</t>
  </si>
  <si>
    <t>25-199</t>
  </si>
  <si>
    <t>27-103</t>
  </si>
  <si>
    <t>21-259</t>
  </si>
  <si>
    <t>24-335</t>
  </si>
  <si>
    <t>27-001</t>
  </si>
  <si>
    <t>30-264</t>
  </si>
  <si>
    <t>25-251</t>
  </si>
  <si>
    <t>26-241</t>
  </si>
  <si>
    <t>29-127</t>
  </si>
  <si>
    <t>22-159</t>
  </si>
  <si>
    <t>31-083</t>
  </si>
  <si>
    <t>21-071</t>
  </si>
  <si>
    <t>26-149</t>
  </si>
  <si>
    <t>32-108</t>
  </si>
  <si>
    <t>19-052</t>
  </si>
  <si>
    <t>25-348</t>
  </si>
  <si>
    <t>24-109</t>
  </si>
  <si>
    <t>21-037</t>
  </si>
  <si>
    <t>27-173</t>
  </si>
  <si>
    <t>19-072</t>
  </si>
  <si>
    <t>29-037</t>
  </si>
  <si>
    <t>27-012</t>
  </si>
  <si>
    <t>24-002</t>
  </si>
  <si>
    <t>26-351</t>
  </si>
  <si>
    <t>34-064</t>
  </si>
  <si>
    <t>20-307</t>
  </si>
  <si>
    <t>26-019</t>
  </si>
  <si>
    <t>17-207</t>
  </si>
  <si>
    <t>37-324</t>
  </si>
  <si>
    <t>30-256</t>
  </si>
  <si>
    <t>24-084</t>
  </si>
  <si>
    <t>26-188</t>
  </si>
  <si>
    <t>29-069</t>
  </si>
  <si>
    <t>31-108</t>
  </si>
  <si>
    <t>27-343</t>
  </si>
  <si>
    <t>22-323</t>
  </si>
  <si>
    <t>22-204</t>
  </si>
  <si>
    <t>21-143</t>
  </si>
  <si>
    <t>28-273</t>
  </si>
  <si>
    <t>24-179</t>
  </si>
  <si>
    <t>29-309</t>
  </si>
  <si>
    <t>34-128</t>
  </si>
  <si>
    <t>23-260</t>
  </si>
  <si>
    <t>27-261</t>
  </si>
  <si>
    <t>24-178</t>
  </si>
  <si>
    <t>32-226</t>
  </si>
  <si>
    <t>25-089</t>
  </si>
  <si>
    <t>24-153</t>
  </si>
  <si>
    <t>29-259</t>
  </si>
  <si>
    <t>24-265</t>
  </si>
  <si>
    <t>Michael Obafemi</t>
  </si>
  <si>
    <t>23-141</t>
  </si>
  <si>
    <t>18-361</t>
  </si>
  <si>
    <t>26-207</t>
  </si>
  <si>
    <t>35-185</t>
  </si>
  <si>
    <t>19-213</t>
  </si>
  <si>
    <t>Michael Olise</t>
  </si>
  <si>
    <t>21-347</t>
  </si>
  <si>
    <t>33-320</t>
  </si>
  <si>
    <t>22-100</t>
  </si>
  <si>
    <t>27-236</t>
  </si>
  <si>
    <t>17-151</t>
  </si>
  <si>
    <t>20-265</t>
  </si>
  <si>
    <t>25-327</t>
  </si>
  <si>
    <t>28-220</t>
  </si>
  <si>
    <t>29-111</t>
  </si>
  <si>
    <t>25-102</t>
  </si>
  <si>
    <t>21-286</t>
  </si>
  <si>
    <t>18-177</t>
  </si>
  <si>
    <t>28-138</t>
  </si>
  <si>
    <t>21-202</t>
  </si>
  <si>
    <t>26-089</t>
  </si>
  <si>
    <t>Ben Parkinson</t>
  </si>
  <si>
    <t>18-259</t>
  </si>
  <si>
    <t>22-039</t>
  </si>
  <si>
    <t>21-339</t>
  </si>
  <si>
    <t>34-295</t>
  </si>
  <si>
    <t>27-357</t>
  </si>
  <si>
    <t>21-289</t>
  </si>
  <si>
    <t>29-262</t>
  </si>
  <si>
    <t>30-179</t>
  </si>
  <si>
    <t>31-219</t>
  </si>
  <si>
    <t>24-072</t>
  </si>
  <si>
    <t>20-299</t>
  </si>
  <si>
    <t>22-180</t>
  </si>
  <si>
    <t>26-024</t>
  </si>
  <si>
    <t>28-070</t>
  </si>
  <si>
    <t>36-050</t>
  </si>
  <si>
    <t>29-263</t>
  </si>
  <si>
    <t>28-301</t>
  </si>
  <si>
    <t>26-343</t>
  </si>
  <si>
    <t>30-295</t>
  </si>
  <si>
    <t>23-241</t>
  </si>
  <si>
    <t>26-198</t>
  </si>
  <si>
    <t>27-076</t>
  </si>
  <si>
    <t>34-075</t>
  </si>
  <si>
    <t>29-258</t>
  </si>
  <si>
    <t>26-108</t>
  </si>
  <si>
    <t>27-155</t>
  </si>
  <si>
    <t>34-118</t>
  </si>
  <si>
    <t>28-317</t>
  </si>
  <si>
    <t>30-130</t>
  </si>
  <si>
    <t>30-311</t>
  </si>
  <si>
    <t>22-080</t>
  </si>
  <si>
    <t>31-162</t>
  </si>
  <si>
    <t>22-245</t>
  </si>
  <si>
    <t>24-033</t>
  </si>
  <si>
    <t>27-165</t>
  </si>
  <si>
    <t>26-006</t>
  </si>
  <si>
    <t>23-244</t>
  </si>
  <si>
    <t>25-357</t>
  </si>
  <si>
    <t>19-205</t>
  </si>
  <si>
    <t>31-197</t>
  </si>
  <si>
    <t>21-362</t>
  </si>
  <si>
    <t>30-336</t>
  </si>
  <si>
    <t>30-008</t>
  </si>
  <si>
    <t>28-135</t>
  </si>
  <si>
    <t>29-106</t>
  </si>
  <si>
    <t>21-128</t>
  </si>
  <si>
    <t>39-063</t>
  </si>
  <si>
    <t>24-160</t>
  </si>
  <si>
    <t>23-069</t>
  </si>
  <si>
    <t>23-119</t>
  </si>
  <si>
    <t>26-071</t>
  </si>
  <si>
    <t>28-270</t>
  </si>
  <si>
    <t>33-098</t>
  </si>
  <si>
    <t>28-351</t>
  </si>
  <si>
    <t>29-180</t>
  </si>
  <si>
    <t>28-250</t>
  </si>
  <si>
    <t>23-030</t>
  </si>
  <si>
    <t>28-067</t>
  </si>
  <si>
    <t>31-005</t>
  </si>
  <si>
    <t>24-247</t>
  </si>
  <si>
    <t>28-046</t>
  </si>
  <si>
    <t>22-167</t>
  </si>
  <si>
    <t>26-201</t>
  </si>
  <si>
    <t>22-160</t>
  </si>
  <si>
    <t>28-097</t>
  </si>
  <si>
    <t>25-019</t>
  </si>
  <si>
    <t>34-240</t>
  </si>
  <si>
    <t>23-200</t>
  </si>
  <si>
    <t>26-312</t>
  </si>
  <si>
    <t>32-131</t>
  </si>
  <si>
    <t>21-045</t>
  </si>
  <si>
    <t>27-303</t>
  </si>
  <si>
    <t>28-079</t>
  </si>
  <si>
    <t>22-096</t>
  </si>
  <si>
    <t>24-180</t>
  </si>
  <si>
    <t>33-066</t>
  </si>
  <si>
    <t>28-355</t>
  </si>
  <si>
    <t>25-104</t>
  </si>
  <si>
    <t>27-196</t>
  </si>
  <si>
    <t>29-153</t>
  </si>
  <si>
    <t>20-361</t>
  </si>
  <si>
    <t>19-243</t>
  </si>
  <si>
    <t>32-139</t>
  </si>
  <si>
    <t>30-213</t>
  </si>
  <si>
    <t>20-066</t>
  </si>
  <si>
    <t>31-313</t>
  </si>
  <si>
    <t>22-219</t>
  </si>
  <si>
    <t>21-098</t>
  </si>
  <si>
    <t>27-048</t>
  </si>
  <si>
    <t>23-178</t>
  </si>
  <si>
    <t>28-244</t>
  </si>
  <si>
    <t>24-124</t>
  </si>
  <si>
    <t>29-212</t>
  </si>
  <si>
    <t>33-180</t>
  </si>
  <si>
    <t>25-363</t>
  </si>
  <si>
    <t>34-026</t>
  </si>
  <si>
    <t>29-023</t>
  </si>
  <si>
    <t>18-172</t>
  </si>
  <si>
    <t>27-329</t>
  </si>
  <si>
    <t>28-324</t>
  </si>
  <si>
    <t>32-363</t>
  </si>
  <si>
    <t>26-047</t>
  </si>
  <si>
    <t>22-225</t>
  </si>
  <si>
    <t>35-107</t>
  </si>
  <si>
    <t>24-096</t>
  </si>
  <si>
    <t>31-270</t>
  </si>
  <si>
    <t>26-247</t>
  </si>
  <si>
    <t>27-082</t>
  </si>
  <si>
    <t>31-352</t>
  </si>
  <si>
    <t>28-357</t>
  </si>
  <si>
    <t>26-318</t>
  </si>
  <si>
    <t>19-268</t>
  </si>
  <si>
    <t>26-003</t>
  </si>
  <si>
    <t>38-138</t>
  </si>
  <si>
    <t>21-084</t>
  </si>
  <si>
    <t>24-145</t>
  </si>
  <si>
    <t>26-344</t>
  </si>
  <si>
    <t>29-028</t>
  </si>
  <si>
    <t>24-342</t>
  </si>
  <si>
    <t>20-283</t>
  </si>
  <si>
    <t>36-325</t>
  </si>
  <si>
    <t>20-149</t>
  </si>
  <si>
    <t>25-077</t>
  </si>
  <si>
    <t>22-114</t>
  </si>
  <si>
    <t>24-320</t>
  </si>
  <si>
    <t>22-243</t>
  </si>
  <si>
    <t>19-033</t>
  </si>
  <si>
    <t>24-040</t>
  </si>
  <si>
    <t>26-325</t>
  </si>
  <si>
    <t>25-224</t>
  </si>
  <si>
    <t>20-046</t>
  </si>
  <si>
    <t>30-134</t>
  </si>
  <si>
    <t>21-080</t>
  </si>
  <si>
    <t>Benicio Boaitey</t>
  </si>
  <si>
    <t>19-319</t>
  </si>
  <si>
    <t>20-001</t>
  </si>
  <si>
    <t>22-107</t>
  </si>
  <si>
    <t>25-143</t>
  </si>
  <si>
    <t>38-082</t>
  </si>
  <si>
    <t>28-308</t>
  </si>
  <si>
    <t>19-153</t>
  </si>
  <si>
    <t>22-334</t>
  </si>
  <si>
    <t>31-130</t>
  </si>
  <si>
    <t>18-043</t>
  </si>
  <si>
    <t>Amadou Diallo</t>
  </si>
  <si>
    <t>18-325</t>
  </si>
  <si>
    <t>Alfie Dorrington</t>
  </si>
  <si>
    <t>34-313</t>
  </si>
  <si>
    <t>32-059</t>
  </si>
  <si>
    <t>20-081</t>
  </si>
  <si>
    <t>25-034</t>
  </si>
  <si>
    <t>38-220</t>
  </si>
  <si>
    <t>34-192</t>
  </si>
  <si>
    <t>20-246</t>
  </si>
  <si>
    <t>35-252</t>
  </si>
  <si>
    <t>21-016</t>
  </si>
  <si>
    <t>23-131</t>
  </si>
  <si>
    <t>18-275</t>
  </si>
  <si>
    <t>31-223</t>
  </si>
  <si>
    <t>19-361</t>
  </si>
  <si>
    <t>31-242</t>
  </si>
  <si>
    <t>20-284</t>
  </si>
  <si>
    <t>19-059</t>
  </si>
  <si>
    <t>20-277</t>
  </si>
  <si>
    <t>26-257</t>
  </si>
  <si>
    <t>28-065</t>
  </si>
  <si>
    <t>28-168</t>
  </si>
  <si>
    <t>22-010</t>
  </si>
  <si>
    <t>Bradley Ibrahim</t>
  </si>
  <si>
    <t>19-034</t>
  </si>
  <si>
    <t>20-147</t>
  </si>
  <si>
    <t>21-225</t>
  </si>
  <si>
    <t>18-335</t>
  </si>
  <si>
    <t>17-276</t>
  </si>
  <si>
    <t>25-001</t>
  </si>
  <si>
    <t>23-296</t>
  </si>
  <si>
    <t>28-160</t>
  </si>
  <si>
    <t>40-036</t>
  </si>
  <si>
    <t>18-208</t>
  </si>
  <si>
    <t>18-219</t>
  </si>
  <si>
    <t>20-039</t>
  </si>
  <si>
    <t>20-214</t>
  </si>
  <si>
    <t>28-219</t>
  </si>
  <si>
    <t>Jakub Moder</t>
  </si>
  <si>
    <t>24-231</t>
  </si>
  <si>
    <t>19-110</t>
  </si>
  <si>
    <t>30-169</t>
  </si>
  <si>
    <t>19-030</t>
  </si>
  <si>
    <t>Alex Murphy</t>
  </si>
  <si>
    <t>19-152</t>
  </si>
  <si>
    <t>19-061</t>
  </si>
  <si>
    <t>Trey Nyoni</t>
  </si>
  <si>
    <t>16-147</t>
  </si>
  <si>
    <t>25-041</t>
  </si>
  <si>
    <t>Mark O'Mahony</t>
  </si>
  <si>
    <t>18-314</t>
  </si>
  <si>
    <t>19-275</t>
  </si>
  <si>
    <t>Myles Peart-Harris</t>
  </si>
  <si>
    <t>20-321</t>
  </si>
  <si>
    <t>18-121</t>
  </si>
  <si>
    <t>20-040</t>
  </si>
  <si>
    <t>26-346</t>
  </si>
  <si>
    <t>Charles Sagoe Jr</t>
  </si>
  <si>
    <t>19-123</t>
  </si>
  <si>
    <t>18-283</t>
  </si>
  <si>
    <t>21-210</t>
  </si>
  <si>
    <t>32-161</t>
  </si>
  <si>
    <t>32-085</t>
  </si>
  <si>
    <t>21-000</t>
  </si>
  <si>
    <t>18-322</t>
  </si>
  <si>
    <t>24-190</t>
  </si>
  <si>
    <t>31-088</t>
  </si>
  <si>
    <t>Lawrence Vigouroux</t>
  </si>
  <si>
    <t>cl CHI</t>
  </si>
  <si>
    <t>30-005</t>
  </si>
  <si>
    <t>24-045</t>
  </si>
  <si>
    <t>20-031</t>
  </si>
  <si>
    <t>Reuell Walters</t>
  </si>
  <si>
    <t>18-343</t>
  </si>
  <si>
    <t>19-149</t>
  </si>
  <si>
    <t>Erling Haaland - 13</t>
  </si>
  <si>
    <t>Mohamed Salah - 10</t>
  </si>
  <si>
    <t>Ollie Watkins - 6</t>
  </si>
  <si>
    <t>Jarrod Bowen - 8</t>
  </si>
  <si>
    <t>Nicolas Jackson - 6</t>
  </si>
  <si>
    <t>Odsonne Édouard - 5</t>
  </si>
  <si>
    <t>Taiwo Awoniyi - 4</t>
  </si>
  <si>
    <t>Dominic Solanke - 6</t>
  </si>
  <si>
    <t>Abdoulaye Doucouré - 4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</si>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</sst>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5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0" fontId="15" fillId="3" borderId="15" xfId="0" applyFont="1" applyFill="1" applyBorder="1" applyAlignment="1">
      <alignment horizontal="right" vertical="center"/>
    </xf>
    <xf numFmtId="0" fontId="14" fillId="3" borderId="15" xfId="0" applyFont="1" applyFill="1" applyBorder="1" applyAlignment="1">
      <alignment horizontal="right" vertical="center"/>
    </xf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3" fontId="13" fillId="3" borderId="10" xfId="0" applyNumberFormat="1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C2"/>
          <cell r="D2"/>
          <cell r="M2" t="str">
            <v>LIV</v>
          </cell>
        </row>
        <row r="3">
          <cell r="A3" t="str">
            <v>Erling Haaland</v>
          </cell>
          <cell r="B3" t="str">
            <v>Haaland</v>
          </cell>
          <cell r="C3"/>
          <cell r="D3"/>
          <cell r="M3" t="str">
            <v>MCI</v>
          </cell>
        </row>
        <row r="4">
          <cell r="A4" t="str">
            <v>Alexander Isak</v>
          </cell>
          <cell r="B4" t="str">
            <v>Isak</v>
          </cell>
          <cell r="C4"/>
          <cell r="D4"/>
          <cell r="M4" t="str">
            <v>NEW</v>
          </cell>
        </row>
        <row r="5">
          <cell r="A5" t="str">
            <v>Son Heung-Min</v>
          </cell>
          <cell r="B5" t="str">
            <v>Son</v>
          </cell>
          <cell r="M5" t="str">
            <v>TOT</v>
          </cell>
        </row>
        <row r="6">
          <cell r="A6" t="str">
            <v>Callum Wilson</v>
          </cell>
          <cell r="B6" t="str">
            <v>Wilson</v>
          </cell>
          <cell r="C6" t="str">
            <v>C Wilson</v>
          </cell>
          <cell r="M6" t="str">
            <v>NEW</v>
          </cell>
        </row>
        <row r="7">
          <cell r="A7" t="str">
            <v>Bryan Mbeumo</v>
          </cell>
          <cell r="B7" t="str">
            <v>Mbeumo</v>
          </cell>
          <cell r="M7" t="str">
            <v>BRE</v>
          </cell>
        </row>
        <row r="8">
          <cell r="A8" t="str">
            <v>Darwin Núñez Ribeiro</v>
          </cell>
          <cell r="B8" t="str">
            <v>Darwin</v>
          </cell>
          <cell r="C8" t="str">
            <v>Darwin Núñez</v>
          </cell>
          <cell r="D8" t="str">
            <v>Darwin Nunez</v>
          </cell>
          <cell r="M8" t="str">
            <v>LIV</v>
          </cell>
        </row>
        <row r="9">
          <cell r="A9" t="str">
            <v>Kieran Trippier</v>
          </cell>
          <cell r="B9" t="str">
            <v>Trippier</v>
          </cell>
          <cell r="M9" t="str">
            <v>NEW</v>
          </cell>
        </row>
        <row r="10">
          <cell r="A10" t="str">
            <v>Bukayo Saka</v>
          </cell>
          <cell r="B10" t="str">
            <v>Saka</v>
          </cell>
          <cell r="M10" t="str">
            <v>ARS</v>
          </cell>
        </row>
        <row r="11">
          <cell r="A11" t="str">
            <v>Ollie Watkins</v>
          </cell>
          <cell r="B11" t="str">
            <v>Watkins</v>
          </cell>
          <cell r="M11" t="str">
            <v>AVL</v>
          </cell>
        </row>
        <row r="12">
          <cell r="A12" t="str">
            <v>Harry Toffolo</v>
          </cell>
          <cell r="B12" t="str">
            <v>Toffolo</v>
          </cell>
          <cell r="M12" t="str">
            <v>NFO</v>
          </cell>
        </row>
        <row r="13">
          <cell r="A13" t="str">
            <v>Sven Botman</v>
          </cell>
          <cell r="B13" t="str">
            <v>Botman</v>
          </cell>
          <cell r="M13" t="str">
            <v>NEW</v>
          </cell>
        </row>
        <row r="14">
          <cell r="A14" t="str">
            <v>Jarrod Bowen</v>
          </cell>
          <cell r="B14" t="str">
            <v>Bowen</v>
          </cell>
          <cell r="M14" t="str">
            <v>WHU</v>
          </cell>
        </row>
        <row r="15">
          <cell r="A15" t="str">
            <v>Nicolas Jackson</v>
          </cell>
          <cell r="B15" t="str">
            <v>N.Jackson</v>
          </cell>
          <cell r="M15" t="str">
            <v>CHE</v>
          </cell>
        </row>
        <row r="16">
          <cell r="A16" t="str">
            <v>Neal Maupay</v>
          </cell>
          <cell r="B16" t="str">
            <v>Maupay</v>
          </cell>
          <cell r="M16" t="str">
            <v>BRE</v>
          </cell>
        </row>
        <row r="17">
          <cell r="A17" t="str">
            <v>Leon Bailey</v>
          </cell>
          <cell r="B17" t="str">
            <v>Bailey</v>
          </cell>
          <cell r="M17" t="str">
            <v>AVL</v>
          </cell>
        </row>
        <row r="18">
          <cell r="A18" t="str">
            <v>James Maddison</v>
          </cell>
          <cell r="B18" t="str">
            <v>Maddison</v>
          </cell>
          <cell r="M18" t="str">
            <v>TOT</v>
          </cell>
        </row>
        <row r="19">
          <cell r="A19" t="str">
            <v>Pervis Estupiñán</v>
          </cell>
          <cell r="B19" t="str">
            <v>Estupiñan</v>
          </cell>
          <cell r="C19" t="str">
            <v>Estupinan</v>
          </cell>
          <cell r="D19" t="str">
            <v>Pervis Estupinan</v>
          </cell>
          <cell r="M19" t="str">
            <v>BHA</v>
          </cell>
        </row>
        <row r="20">
          <cell r="A20" t="str">
            <v>Phil Foden</v>
          </cell>
          <cell r="B20" t="str">
            <v>Foden</v>
          </cell>
          <cell r="M20" t="str">
            <v>MCI</v>
          </cell>
        </row>
        <row r="21">
          <cell r="A21" t="str">
            <v>Bruno Borges Fernandes</v>
          </cell>
          <cell r="B21" t="str">
            <v>B.Fernandes</v>
          </cell>
          <cell r="C21" t="str">
            <v>Bruno Fernandes</v>
          </cell>
          <cell r="M21" t="str">
            <v>MUN</v>
          </cell>
        </row>
        <row r="22">
          <cell r="A22" t="str">
            <v>Bernardo Veiga de Carvalho e Silva</v>
          </cell>
          <cell r="B22" t="str">
            <v>Bernardo</v>
          </cell>
          <cell r="C22" t="str">
            <v>B Silva</v>
          </cell>
          <cell r="D22" t="str">
            <v>Bernardo Silva</v>
          </cell>
          <cell r="M22" t="str">
            <v>MCI</v>
          </cell>
        </row>
        <row r="23">
          <cell r="A23" t="str">
            <v>Nathan Aké</v>
          </cell>
          <cell r="B23" t="str">
            <v>Aké</v>
          </cell>
          <cell r="C23" t="str">
            <v>Ake</v>
          </cell>
          <cell r="D23" t="str">
            <v>Nathan Ake</v>
          </cell>
          <cell r="M23" t="str">
            <v>MCI</v>
          </cell>
        </row>
        <row r="24">
          <cell r="A24" t="str">
            <v>Benjamin White</v>
          </cell>
          <cell r="B24" t="str">
            <v>White</v>
          </cell>
          <cell r="C24" t="str">
            <v>B White</v>
          </cell>
          <cell r="D24" t="str">
            <v>Ben White</v>
          </cell>
          <cell r="M24" t="str">
            <v>ARS</v>
          </cell>
        </row>
        <row r="25">
          <cell r="A25" t="str">
            <v>Martin Ødegaard</v>
          </cell>
          <cell r="B25" t="str">
            <v>Ødegaard</v>
          </cell>
          <cell r="C25" t="str">
            <v>Odegaard</v>
          </cell>
          <cell r="D25" t="str">
            <v>Martin Odegaard</v>
          </cell>
          <cell r="M25" t="str">
            <v>ARS</v>
          </cell>
        </row>
        <row r="26">
          <cell r="A26" t="str">
            <v>Scott McTominay</v>
          </cell>
          <cell r="B26" t="str">
            <v>McTominay</v>
          </cell>
          <cell r="M26" t="str">
            <v>MUN</v>
          </cell>
        </row>
        <row r="27">
          <cell r="A27" t="str">
            <v>Hwang Hee-chan</v>
          </cell>
          <cell r="B27" t="str">
            <v>Hee Chan</v>
          </cell>
          <cell r="M27" t="str">
            <v>WOL</v>
          </cell>
        </row>
        <row r="28">
          <cell r="A28" t="str">
            <v>Joachim Andersen</v>
          </cell>
          <cell r="B28" t="str">
            <v>Andersen</v>
          </cell>
          <cell r="C28"/>
          <cell r="D28"/>
          <cell r="M28" t="str">
            <v>CRY</v>
          </cell>
        </row>
        <row r="29">
          <cell r="A29" t="str">
            <v>Solly March</v>
          </cell>
          <cell r="B29" t="str">
            <v>March</v>
          </cell>
          <cell r="M29" t="str">
            <v>BHA</v>
          </cell>
        </row>
        <row r="30">
          <cell r="A30" t="str">
            <v>Anthony Gordon</v>
          </cell>
          <cell r="B30" t="str">
            <v>Gordon</v>
          </cell>
          <cell r="M30" t="str">
            <v>NEW</v>
          </cell>
        </row>
        <row r="31">
          <cell r="A31" t="str">
            <v>Raheem Sterling</v>
          </cell>
          <cell r="B31" t="str">
            <v>Sterling</v>
          </cell>
          <cell r="M31" t="str">
            <v>CHE</v>
          </cell>
        </row>
        <row r="32">
          <cell r="A32" t="str">
            <v>Kaoru Mitoma</v>
          </cell>
          <cell r="B32" t="str">
            <v>Mitoma</v>
          </cell>
          <cell r="M32" t="str">
            <v>BHA</v>
          </cell>
        </row>
        <row r="33">
          <cell r="A33" t="str">
            <v>Vitalii Mykolenko</v>
          </cell>
          <cell r="B33" t="str">
            <v>Mykolenko</v>
          </cell>
          <cell r="C33" t="str">
            <v>Vitaliy Mykolenko</v>
          </cell>
          <cell r="M33" t="str">
            <v>EVE</v>
          </cell>
        </row>
        <row r="34">
          <cell r="A34" t="str">
            <v>Douglas Luiz Soares de Paulo</v>
          </cell>
          <cell r="B34" t="str">
            <v>Douglas Luiz</v>
          </cell>
          <cell r="C34"/>
          <cell r="D34"/>
          <cell r="M34" t="str">
            <v>AVL</v>
          </cell>
        </row>
        <row r="35">
          <cell r="A35" t="str">
            <v>Moussa Diaby</v>
          </cell>
          <cell r="B35" t="str">
            <v>Diaby</v>
          </cell>
          <cell r="M35" t="str">
            <v>AVL</v>
          </cell>
        </row>
        <row r="36">
          <cell r="A36" t="str">
            <v>Kevin Schade</v>
          </cell>
          <cell r="B36" t="str">
            <v>Schade</v>
          </cell>
          <cell r="M36" t="str">
            <v>BRE</v>
          </cell>
        </row>
        <row r="37">
          <cell r="A37" t="str">
            <v>Mykhailo Mudryk</v>
          </cell>
          <cell r="B37" t="str">
            <v>Mudryk</v>
          </cell>
          <cell r="M37" t="str">
            <v>CHE</v>
          </cell>
        </row>
        <row r="38">
          <cell r="A38" t="str">
            <v>Julián Álvarez</v>
          </cell>
          <cell r="B38" t="str">
            <v>J.Alvarez</v>
          </cell>
          <cell r="C38" t="str">
            <v>Alvarez</v>
          </cell>
          <cell r="D38" t="str">
            <v>Julian Alvarez</v>
          </cell>
          <cell r="M38" t="str">
            <v>MCI</v>
          </cell>
        </row>
        <row r="39">
          <cell r="A39" t="str">
            <v>Gabriel Fernando de Jesus</v>
          </cell>
          <cell r="B39" t="str">
            <v>G.Jesus</v>
          </cell>
          <cell r="C39" t="str">
            <v>Gabriel Jesus</v>
          </cell>
          <cell r="M39" t="str">
            <v>ARS</v>
          </cell>
        </row>
        <row r="40">
          <cell r="A40" t="str">
            <v>Diogo Teixeira da Silva</v>
          </cell>
          <cell r="B40" t="str">
            <v>Diogo J.</v>
          </cell>
          <cell r="C40" t="str">
            <v>Diogo Jota</v>
          </cell>
          <cell r="M40" t="str">
            <v>LIV</v>
          </cell>
        </row>
        <row r="41">
          <cell r="A41" t="str">
            <v>Oleksandr Zinchenko</v>
          </cell>
          <cell r="B41" t="str">
            <v>Zinchenko</v>
          </cell>
          <cell r="M41" t="str">
            <v>ARS</v>
          </cell>
        </row>
        <row r="42">
          <cell r="A42" t="str">
            <v>Raphaël Varane</v>
          </cell>
          <cell r="B42" t="str">
            <v>R.Varane</v>
          </cell>
          <cell r="C42" t="str">
            <v>Raphael Varane</v>
          </cell>
          <cell r="M42" t="str">
            <v>MUN</v>
          </cell>
        </row>
        <row r="43">
          <cell r="A43" t="str">
            <v>Aaron Wan-Bissaka</v>
          </cell>
          <cell r="B43" t="str">
            <v>Wan-Bissaka</v>
          </cell>
          <cell r="M43" t="str">
            <v>MUN</v>
          </cell>
        </row>
        <row r="44">
          <cell r="A44" t="str">
            <v>Richarlison de Andrade</v>
          </cell>
          <cell r="B44" t="str">
            <v>Richarlison</v>
          </cell>
          <cell r="M44" t="str">
            <v>TOT</v>
          </cell>
        </row>
        <row r="45">
          <cell r="A45" t="str">
            <v>Matty Cash</v>
          </cell>
          <cell r="B45" t="str">
            <v>Cash</v>
          </cell>
          <cell r="M45" t="str">
            <v>AVL</v>
          </cell>
        </row>
        <row r="46">
          <cell r="A46" t="str">
            <v>Elijah Adebayo</v>
          </cell>
          <cell r="B46" t="str">
            <v>Adebayo</v>
          </cell>
          <cell r="M46" t="str">
            <v>LUT</v>
          </cell>
        </row>
        <row r="47">
          <cell r="A47" t="str">
            <v>Lyle Foster</v>
          </cell>
          <cell r="B47" t="str">
            <v>Foster</v>
          </cell>
          <cell r="M47" t="str">
            <v>BUR</v>
          </cell>
        </row>
        <row r="48">
          <cell r="A48" t="str">
            <v>Eberechi Eze</v>
          </cell>
          <cell r="B48" t="str">
            <v>Eze</v>
          </cell>
          <cell r="M48" t="str">
            <v>CRY</v>
          </cell>
        </row>
        <row r="49">
          <cell r="A49" t="str">
            <v>Jack Harrison</v>
          </cell>
          <cell r="B49" t="str">
            <v>Harrison</v>
          </cell>
          <cell r="M49" t="str">
            <v>EVE</v>
          </cell>
        </row>
        <row r="50">
          <cell r="A50" t="str">
            <v>Antoine Semenyo</v>
          </cell>
          <cell r="B50" t="str">
            <v>Semenyo</v>
          </cell>
          <cell r="M50" t="str">
            <v>BOU</v>
          </cell>
        </row>
        <row r="51">
          <cell r="A51" t="str">
            <v>Anthony Elanga</v>
          </cell>
          <cell r="B51" t="str">
            <v>Elanga</v>
          </cell>
          <cell r="M51" t="str">
            <v>NFO</v>
          </cell>
        </row>
        <row r="52">
          <cell r="A52" t="str">
            <v>João Pedro Junqueira de Jesus</v>
          </cell>
          <cell r="B52" t="str">
            <v>João Pedro</v>
          </cell>
          <cell r="M52" t="str">
            <v>BHA</v>
          </cell>
        </row>
        <row r="53">
          <cell r="A53" t="str">
            <v>Sam Johnstone</v>
          </cell>
          <cell r="B53" t="str">
            <v>Johnstone</v>
          </cell>
          <cell r="M53" t="str">
            <v>CRY</v>
          </cell>
        </row>
        <row r="54">
          <cell r="A54" t="str">
            <v>Pedro Lomba Neto</v>
          </cell>
          <cell r="B54" t="str">
            <v>Neto</v>
          </cell>
          <cell r="C54" t="str">
            <v>P Neto</v>
          </cell>
          <cell r="D54" t="str">
            <v>Pedro Neto</v>
          </cell>
          <cell r="M54" t="str">
            <v>WOL</v>
          </cell>
        </row>
        <row r="55">
          <cell r="A55" t="str">
            <v>Tyrick Mitchell</v>
          </cell>
          <cell r="B55" t="str">
            <v>Mitchell</v>
          </cell>
          <cell r="M55" t="str">
            <v>CRY</v>
          </cell>
        </row>
        <row r="56">
          <cell r="A56" t="str">
            <v>Mathias Jensen</v>
          </cell>
          <cell r="B56" t="str">
            <v>Jensen</v>
          </cell>
          <cell r="M56" t="str">
            <v>BRE</v>
          </cell>
        </row>
        <row r="57">
          <cell r="A57" t="str">
            <v>Yoane Wissa</v>
          </cell>
          <cell r="B57" t="str">
            <v>Wissa</v>
          </cell>
          <cell r="M57" t="str">
            <v>BRE</v>
          </cell>
        </row>
        <row r="58">
          <cell r="A58" t="str">
            <v>Marc Guéhi</v>
          </cell>
          <cell r="B58" t="str">
            <v>Guéhi</v>
          </cell>
          <cell r="C58" t="str">
            <v>Guehi</v>
          </cell>
          <cell r="D58" t="str">
            <v>Marc Guehi</v>
          </cell>
          <cell r="M58" t="str">
            <v>CRY</v>
          </cell>
        </row>
        <row r="59">
          <cell r="A59" t="str">
            <v>Alisson Ramses Becker</v>
          </cell>
          <cell r="B59" t="str">
            <v>A.Becker</v>
          </cell>
          <cell r="C59" t="str">
            <v>Alisson</v>
          </cell>
          <cell r="M59" t="str">
            <v>LIV</v>
          </cell>
        </row>
        <row r="60">
          <cell r="A60" t="str">
            <v>Dominic Calvert-Lewin</v>
          </cell>
          <cell r="B60" t="str">
            <v>Calvert-Lewin</v>
          </cell>
          <cell r="M60" t="str">
            <v>EVE</v>
          </cell>
        </row>
        <row r="61">
          <cell r="A61" t="str">
            <v>Takehiro Tomiyasu</v>
          </cell>
          <cell r="B61" t="str">
            <v>Tomiyasu</v>
          </cell>
          <cell r="M61" t="str">
            <v>ARS</v>
          </cell>
        </row>
        <row r="62">
          <cell r="A62" t="str">
            <v>Virgil van Dijk</v>
          </cell>
          <cell r="B62" t="str">
            <v>Virgil</v>
          </cell>
          <cell r="M62" t="str">
            <v>LIV</v>
          </cell>
        </row>
        <row r="63">
          <cell r="A63" t="str">
            <v>Dominik Szoboszlai</v>
          </cell>
          <cell r="B63" t="str">
            <v>Szoboszlai</v>
          </cell>
          <cell r="M63" t="str">
            <v>LIV</v>
          </cell>
        </row>
        <row r="64">
          <cell r="A64" t="str">
            <v>Ethan Pinnock</v>
          </cell>
          <cell r="B64" t="str">
            <v>Pinnock</v>
          </cell>
          <cell r="M64" t="str">
            <v>BRE</v>
          </cell>
        </row>
        <row r="65">
          <cell r="A65" t="str">
            <v>Eddie Nketiah</v>
          </cell>
          <cell r="B65" t="str">
            <v>Nketiah</v>
          </cell>
          <cell r="M65" t="str">
            <v>ARS</v>
          </cell>
        </row>
        <row r="66">
          <cell r="A66" t="str">
            <v>William Saliba</v>
          </cell>
          <cell r="B66" t="str">
            <v>Saliba</v>
          </cell>
          <cell r="M66" t="str">
            <v>ARS</v>
          </cell>
        </row>
        <row r="67">
          <cell r="A67" t="str">
            <v>David Raya Martin</v>
          </cell>
          <cell r="B67" t="str">
            <v>Raya</v>
          </cell>
          <cell r="C67" t="str">
            <v>David Raya</v>
          </cell>
          <cell r="M67" t="str">
            <v>ARS</v>
          </cell>
        </row>
        <row r="68">
          <cell r="A68" t="str">
            <v>Cody Gakpo</v>
          </cell>
          <cell r="B68" t="str">
            <v>Gakpo</v>
          </cell>
          <cell r="C68"/>
          <cell r="D68"/>
          <cell r="M68" t="str">
            <v>LIV</v>
          </cell>
        </row>
        <row r="69">
          <cell r="A69" t="str">
            <v>Jamaal Lascelles</v>
          </cell>
          <cell r="B69" t="str">
            <v>Lascelles</v>
          </cell>
          <cell r="M69" t="str">
            <v>NEW</v>
          </cell>
        </row>
        <row r="70">
          <cell r="A70" t="str">
            <v>Jack Grealish</v>
          </cell>
          <cell r="B70" t="str">
            <v>Grealish</v>
          </cell>
          <cell r="M70" t="str">
            <v>MCI</v>
          </cell>
        </row>
        <row r="71">
          <cell r="A71" t="str">
            <v>Pascal Groß</v>
          </cell>
          <cell r="B71" t="str">
            <v>Gross</v>
          </cell>
          <cell r="D71" t="str">
            <v>Pascal Gross</v>
          </cell>
          <cell r="M71" t="str">
            <v>BHA</v>
          </cell>
        </row>
        <row r="72">
          <cell r="A72" t="str">
            <v>Trent Alexander-Arnold</v>
          </cell>
          <cell r="B72" t="str">
            <v>Alexander-Arnold</v>
          </cell>
          <cell r="C72" t="str">
            <v>Trent</v>
          </cell>
          <cell r="M72" t="str">
            <v>LIV</v>
          </cell>
        </row>
        <row r="73">
          <cell r="A73" t="str">
            <v>Kyle Walker</v>
          </cell>
          <cell r="B73" t="str">
            <v>Walker</v>
          </cell>
          <cell r="M73" t="str">
            <v>MCI</v>
          </cell>
        </row>
        <row r="74">
          <cell r="A74" t="str">
            <v>James Tarkowski</v>
          </cell>
          <cell r="B74" t="str">
            <v>Tarkowski</v>
          </cell>
          <cell r="M74" t="str">
            <v>EVE</v>
          </cell>
        </row>
        <row r="75">
          <cell r="A75" t="str">
            <v>Nathan Patterson</v>
          </cell>
          <cell r="B75" t="str">
            <v>Patterson</v>
          </cell>
          <cell r="M75" t="str">
            <v>EVE</v>
          </cell>
        </row>
        <row r="76">
          <cell r="A76" t="str">
            <v>Simon Adingra</v>
          </cell>
          <cell r="B76" t="str">
            <v>Adingra</v>
          </cell>
          <cell r="M76" t="str">
            <v>BHA</v>
          </cell>
        </row>
        <row r="77">
          <cell r="A77" t="str">
            <v>Fabian Schär</v>
          </cell>
          <cell r="B77" t="str">
            <v>Schär</v>
          </cell>
          <cell r="C77" t="str">
            <v>Schar</v>
          </cell>
          <cell r="D77" t="str">
            <v>Fabian Schar</v>
          </cell>
          <cell r="M77" t="str">
            <v>NEW</v>
          </cell>
        </row>
        <row r="78">
          <cell r="A78" t="str">
            <v>John Stones</v>
          </cell>
          <cell r="B78" t="str">
            <v>Stones</v>
          </cell>
          <cell r="M78" t="str">
            <v>MCI</v>
          </cell>
        </row>
        <row r="79">
          <cell r="A79" t="str">
            <v>Carlton Morris</v>
          </cell>
          <cell r="B79" t="str">
            <v>Morris</v>
          </cell>
          <cell r="M79" t="str">
            <v>LUT</v>
          </cell>
        </row>
        <row r="80">
          <cell r="A80" t="str">
            <v>Dominic Solanke</v>
          </cell>
          <cell r="B80" t="str">
            <v>Solanke</v>
          </cell>
          <cell r="M80" t="str">
            <v>BOU</v>
          </cell>
        </row>
        <row r="81">
          <cell r="A81" t="str">
            <v>Willy Boly</v>
          </cell>
          <cell r="B81" t="str">
            <v>Boly</v>
          </cell>
          <cell r="M81" t="str">
            <v>NFO</v>
          </cell>
        </row>
        <row r="82">
          <cell r="A82" t="str">
            <v>Abdoulaye Doucouré</v>
          </cell>
          <cell r="B82" t="str">
            <v>A.Doucoure</v>
          </cell>
          <cell r="M82" t="str">
            <v>EVE</v>
          </cell>
        </row>
        <row r="83">
          <cell r="A83" t="str">
            <v>Axel Disasi</v>
          </cell>
          <cell r="B83" t="str">
            <v>Disasi</v>
          </cell>
          <cell r="M83" t="str">
            <v>CHE</v>
          </cell>
        </row>
        <row r="84">
          <cell r="A84" t="str">
            <v>James Ward-Prowse</v>
          </cell>
          <cell r="B84" t="str">
            <v>Ward-Prowse</v>
          </cell>
          <cell r="M84" t="str">
            <v>WHU</v>
          </cell>
        </row>
        <row r="85">
          <cell r="A85" t="str">
            <v>Joško Gvardiol</v>
          </cell>
          <cell r="B85" t="str">
            <v>Gvardiol</v>
          </cell>
          <cell r="M85" t="str">
            <v>MCI</v>
          </cell>
        </row>
        <row r="86">
          <cell r="A86" t="str">
            <v>Tomáš Souček</v>
          </cell>
          <cell r="B86" t="str">
            <v>Souček</v>
          </cell>
          <cell r="M86" t="str">
            <v>WHU</v>
          </cell>
        </row>
        <row r="87">
          <cell r="A87" t="str">
            <v>Declan Rice</v>
          </cell>
          <cell r="B87" t="str">
            <v>Rice</v>
          </cell>
          <cell r="M87" t="str">
            <v>ARS</v>
          </cell>
        </row>
        <row r="88">
          <cell r="A88" t="str">
            <v>Pedro Porro</v>
          </cell>
          <cell r="B88" t="str">
            <v>Pedro Porro</v>
          </cell>
          <cell r="M88" t="str">
            <v>TOT</v>
          </cell>
        </row>
        <row r="89">
          <cell r="A89" t="str">
            <v>Bobby De Cordova-Reid</v>
          </cell>
          <cell r="B89" t="str">
            <v>De Cordova-Reid</v>
          </cell>
          <cell r="C89" t="str">
            <v>Reid</v>
          </cell>
          <cell r="D89" t="str">
            <v>Bobby Reid</v>
          </cell>
          <cell r="M89" t="str">
            <v>FUL</v>
          </cell>
        </row>
        <row r="90">
          <cell r="A90" t="str">
            <v>Evan Ferguson</v>
          </cell>
          <cell r="B90" t="str">
            <v>Ferguson</v>
          </cell>
          <cell r="M90" t="str">
            <v>BHA</v>
          </cell>
        </row>
        <row r="91">
          <cell r="A91" t="str">
            <v>Gabriel dos Santos Magalhães</v>
          </cell>
          <cell r="B91" t="str">
            <v>Gabriel</v>
          </cell>
          <cell r="C91" t="str">
            <v>Gabriel Magalhaes</v>
          </cell>
          <cell r="D91" t="str">
            <v>Gabriel Dos Santos</v>
          </cell>
          <cell r="M91" t="str">
            <v>ARS</v>
          </cell>
        </row>
        <row r="92">
          <cell r="A92" t="str">
            <v>Dan Burn</v>
          </cell>
          <cell r="B92" t="str">
            <v>Burn</v>
          </cell>
          <cell r="M92" t="str">
            <v>NEW</v>
          </cell>
        </row>
        <row r="93">
          <cell r="A93" t="str">
            <v>Luis Díaz</v>
          </cell>
          <cell r="B93" t="str">
            <v>Luis Díaz</v>
          </cell>
          <cell r="C93" t="str">
            <v>Luis Diaz</v>
          </cell>
          <cell r="M93" t="str">
            <v>LIV</v>
          </cell>
        </row>
        <row r="94">
          <cell r="A94" t="str">
            <v>Jérémy Doku</v>
          </cell>
          <cell r="B94" t="str">
            <v>Doku</v>
          </cell>
          <cell r="M94" t="str">
            <v>MCI</v>
          </cell>
        </row>
        <row r="95">
          <cell r="A95" t="str">
            <v>Malo Gusto</v>
          </cell>
          <cell r="B95" t="str">
            <v>Gusto</v>
          </cell>
          <cell r="M95" t="str">
            <v>CHE</v>
          </cell>
        </row>
        <row r="96">
          <cell r="A96" t="str">
            <v>Elliot Anderson</v>
          </cell>
          <cell r="B96" t="str">
            <v>Anderson</v>
          </cell>
          <cell r="M96" t="str">
            <v>NEW</v>
          </cell>
        </row>
        <row r="97">
          <cell r="A97" t="str">
            <v>Nathan Collins</v>
          </cell>
          <cell r="B97" t="str">
            <v>Collins</v>
          </cell>
          <cell r="M97" t="str">
            <v>BRE</v>
          </cell>
        </row>
        <row r="98">
          <cell r="A98" t="str">
            <v>Bernd Leno</v>
          </cell>
          <cell r="B98" t="str">
            <v>Leno</v>
          </cell>
          <cell r="M98" t="str">
            <v>FUL</v>
          </cell>
        </row>
        <row r="99">
          <cell r="A99" t="str">
            <v>Dejan Kulusevski</v>
          </cell>
          <cell r="B99" t="str">
            <v>Kulusevski</v>
          </cell>
          <cell r="M99" t="str">
            <v>TOT</v>
          </cell>
        </row>
        <row r="100">
          <cell r="A100" t="str">
            <v>Jonny Evans</v>
          </cell>
          <cell r="B100" t="str">
            <v>Evans</v>
          </cell>
          <cell r="M100" t="str">
            <v>MUN</v>
          </cell>
        </row>
        <row r="101">
          <cell r="A101" t="str">
            <v>Ben Chilwell</v>
          </cell>
          <cell r="B101" t="str">
            <v>Chilwell</v>
          </cell>
          <cell r="M101" t="str">
            <v>CHE</v>
          </cell>
        </row>
        <row r="102">
          <cell r="A102" t="str">
            <v>Diogo Dalot Teixeira</v>
          </cell>
          <cell r="B102" t="str">
            <v>Dalot</v>
          </cell>
          <cell r="C102" t="str">
            <v>Diogo Dalot</v>
          </cell>
          <cell r="M102" t="str">
            <v>MUN</v>
          </cell>
        </row>
        <row r="103">
          <cell r="A103" t="str">
            <v>Levi Colwill</v>
          </cell>
          <cell r="B103" t="str">
            <v>Colwill</v>
          </cell>
          <cell r="M103" t="str">
            <v>CHE</v>
          </cell>
        </row>
        <row r="104">
          <cell r="A104" t="str">
            <v>Cristian Romero</v>
          </cell>
          <cell r="B104" t="str">
            <v>Romero</v>
          </cell>
          <cell r="M104" t="str">
            <v>TOT</v>
          </cell>
        </row>
        <row r="105">
          <cell r="A105" t="str">
            <v>Christian Eriksen</v>
          </cell>
          <cell r="B105" t="str">
            <v>Eriksen</v>
          </cell>
          <cell r="M105" t="str">
            <v>MUN</v>
          </cell>
        </row>
        <row r="106">
          <cell r="A106" t="str">
            <v>Marcus Rashford</v>
          </cell>
          <cell r="B106" t="str">
            <v>Rashford</v>
          </cell>
          <cell r="M106" t="str">
            <v>MUN</v>
          </cell>
        </row>
        <row r="107">
          <cell r="A107" t="str">
            <v>Rúben Gato Alves Dias</v>
          </cell>
          <cell r="B107" t="str">
            <v>Rúben</v>
          </cell>
          <cell r="C107" t="str">
            <v>Ruben Dias</v>
          </cell>
          <cell r="D107" t="str">
            <v>Rúben Dias</v>
          </cell>
          <cell r="M107" t="str">
            <v>MCI</v>
          </cell>
        </row>
        <row r="108">
          <cell r="A108" t="str">
            <v>Harry Maguire</v>
          </cell>
          <cell r="B108" t="str">
            <v>Maguire</v>
          </cell>
          <cell r="M108" t="str">
            <v>MUN</v>
          </cell>
        </row>
        <row r="109">
          <cell r="A109" t="str">
            <v>Micky van de Ven</v>
          </cell>
          <cell r="B109" t="str">
            <v>Van de Ven</v>
          </cell>
          <cell r="M109" t="str">
            <v>TOT</v>
          </cell>
        </row>
        <row r="110">
          <cell r="A110" t="str">
            <v>Pau Torres</v>
          </cell>
          <cell r="B110" t="str">
            <v>Pau</v>
          </cell>
          <cell r="M110" t="str">
            <v>AVL</v>
          </cell>
        </row>
        <row r="111">
          <cell r="A111" t="str">
            <v>Guglielmo Vicario</v>
          </cell>
          <cell r="B111" t="str">
            <v>Vicario</v>
          </cell>
          <cell r="M111" t="str">
            <v>TOT</v>
          </cell>
        </row>
        <row r="112">
          <cell r="A112" t="str">
            <v>Taiwo Awoniyi</v>
          </cell>
          <cell r="B112" t="str">
            <v>Awoniyi</v>
          </cell>
          <cell r="M112" t="str">
            <v>NFO</v>
          </cell>
        </row>
        <row r="113">
          <cell r="A113" t="str">
            <v>Kristoffer Ajer</v>
          </cell>
          <cell r="B113" t="str">
            <v>Ajer</v>
          </cell>
          <cell r="M113" t="str">
            <v>BRE</v>
          </cell>
        </row>
        <row r="114">
          <cell r="A114" t="str">
            <v>Joe Gomez</v>
          </cell>
          <cell r="B114" t="str">
            <v>Gomez</v>
          </cell>
          <cell r="M114" t="str">
            <v>LIV</v>
          </cell>
        </row>
        <row r="115">
          <cell r="A115" t="str">
            <v>Joelinton Cássio Apolinário de Lira</v>
          </cell>
          <cell r="B115" t="str">
            <v>Joelinton</v>
          </cell>
          <cell r="M115" t="str">
            <v>NEW</v>
          </cell>
        </row>
        <row r="116">
          <cell r="A116" t="str">
            <v>Nick Pope</v>
          </cell>
          <cell r="B116" t="str">
            <v>Pope</v>
          </cell>
          <cell r="M116" t="str">
            <v>NEW</v>
          </cell>
        </row>
        <row r="117">
          <cell r="A117" t="str">
            <v>Billy Gilmour</v>
          </cell>
          <cell r="B117" t="str">
            <v>Gilmour</v>
          </cell>
          <cell r="M117" t="str">
            <v>BHA</v>
          </cell>
        </row>
        <row r="118">
          <cell r="A118" t="str">
            <v>Emerson Palmieri dos Santos</v>
          </cell>
          <cell r="B118" t="str">
            <v>Emerson</v>
          </cell>
          <cell r="C118" t="str">
            <v>Emerson P</v>
          </cell>
          <cell r="M118" t="str">
            <v>WHU</v>
          </cell>
        </row>
        <row r="119">
          <cell r="A119" t="str">
            <v>Murillo Santiago Costa dos Santos</v>
          </cell>
          <cell r="B119" t="str">
            <v>Murillo</v>
          </cell>
          <cell r="M119" t="str">
            <v>NFO</v>
          </cell>
        </row>
        <row r="120">
          <cell r="A120" t="str">
            <v>Cameron Archer</v>
          </cell>
          <cell r="B120" t="str">
            <v>Archer</v>
          </cell>
          <cell r="M120" t="str">
            <v>SHU</v>
          </cell>
        </row>
        <row r="121">
          <cell r="A121" t="str">
            <v>Robert Sánchez</v>
          </cell>
          <cell r="B121" t="str">
            <v>Sanchez</v>
          </cell>
          <cell r="C121" t="str">
            <v>R Sanchez</v>
          </cell>
          <cell r="M121" t="str">
            <v>CHE</v>
          </cell>
        </row>
        <row r="122">
          <cell r="A122" t="str">
            <v>Ibrahima Konaté</v>
          </cell>
          <cell r="B122" t="str">
            <v>Konaté</v>
          </cell>
          <cell r="M122" t="str">
            <v>LIV</v>
          </cell>
        </row>
        <row r="123">
          <cell r="A123" t="str">
            <v>John McGinn</v>
          </cell>
          <cell r="B123" t="str">
            <v>McGinn</v>
          </cell>
          <cell r="M123" t="str">
            <v>AVL</v>
          </cell>
        </row>
        <row r="124">
          <cell r="A124" t="str">
            <v>Andrew Robertson</v>
          </cell>
          <cell r="B124" t="str">
            <v>Robertson</v>
          </cell>
          <cell r="M124" t="str">
            <v>LIV</v>
          </cell>
        </row>
        <row r="125">
          <cell r="A125" t="str">
            <v>Manuel Akanji</v>
          </cell>
          <cell r="B125" t="str">
            <v>Akanji</v>
          </cell>
          <cell r="M125" t="str">
            <v>MCI</v>
          </cell>
        </row>
        <row r="126">
          <cell r="A126" t="str">
            <v>James Garner</v>
          </cell>
          <cell r="B126" t="str">
            <v>Garner</v>
          </cell>
          <cell r="M126" t="str">
            <v>EVE</v>
          </cell>
        </row>
        <row r="127">
          <cell r="A127" t="str">
            <v>Miguel Almirón Rejala</v>
          </cell>
          <cell r="B127" t="str">
            <v>Almirón</v>
          </cell>
          <cell r="C127" t="str">
            <v>Miguel Almirón</v>
          </cell>
          <cell r="D127" t="str">
            <v>Miguel Almiron</v>
          </cell>
          <cell r="M127" t="str">
            <v>NEW</v>
          </cell>
        </row>
        <row r="128">
          <cell r="A128" t="str">
            <v>Gabriel Martinelli Silva</v>
          </cell>
          <cell r="B128" t="str">
            <v>Martinelli</v>
          </cell>
          <cell r="C128" t="str">
            <v>Gabriel Martinelli</v>
          </cell>
          <cell r="M128" t="str">
            <v>ARS</v>
          </cell>
        </row>
        <row r="129">
          <cell r="A129" t="str">
            <v>Vladimír Coufal</v>
          </cell>
          <cell r="B129" t="str">
            <v>Coufal</v>
          </cell>
          <cell r="M129" t="str">
            <v>WHU</v>
          </cell>
        </row>
        <row r="130">
          <cell r="A130" t="str">
            <v>Willian Borges da Silva</v>
          </cell>
          <cell r="B130" t="str">
            <v>Willian</v>
          </cell>
          <cell r="M130" t="str">
            <v>FUL</v>
          </cell>
        </row>
        <row r="131">
          <cell r="A131" t="str">
            <v>Sean Longstaff</v>
          </cell>
          <cell r="B131" t="str">
            <v>Longstaff</v>
          </cell>
          <cell r="M131" t="str">
            <v>NEW</v>
          </cell>
        </row>
        <row r="132">
          <cell r="A132" t="str">
            <v>Mohammed Kudus</v>
          </cell>
          <cell r="B132" t="str">
            <v>Kudus</v>
          </cell>
          <cell r="M132" t="str">
            <v>WHU</v>
          </cell>
        </row>
        <row r="133">
          <cell r="A133" t="str">
            <v>Cole Palmer</v>
          </cell>
          <cell r="B133" t="str">
            <v>Palmer</v>
          </cell>
          <cell r="M133" t="str">
            <v>CHE</v>
          </cell>
        </row>
        <row r="134">
          <cell r="A134" t="str">
            <v>Ezri Konsa Ngoyo</v>
          </cell>
          <cell r="B134" t="str">
            <v>Konsa</v>
          </cell>
          <cell r="C134" t="str">
            <v>Ezri Konsa</v>
          </cell>
          <cell r="M134" t="str">
            <v>AVL</v>
          </cell>
        </row>
        <row r="135">
          <cell r="A135" t="str">
            <v>Timothy Castagne</v>
          </cell>
          <cell r="B135" t="str">
            <v>Castagne</v>
          </cell>
          <cell r="M135" t="str">
            <v>FUL</v>
          </cell>
        </row>
        <row r="136">
          <cell r="A136" t="str">
            <v>Ederson Santana de Moraes</v>
          </cell>
          <cell r="B136" t="str">
            <v>Ederson M.</v>
          </cell>
          <cell r="C136" t="str">
            <v>Ederson</v>
          </cell>
          <cell r="D136"/>
          <cell r="M136" t="str">
            <v>MCI</v>
          </cell>
        </row>
        <row r="137">
          <cell r="A137" t="str">
            <v>Conor Gallagher</v>
          </cell>
          <cell r="B137" t="str">
            <v>Gallagher</v>
          </cell>
          <cell r="M137" t="str">
            <v>CHE</v>
          </cell>
        </row>
        <row r="138">
          <cell r="A138" t="str">
            <v>Nicolás Domínguez</v>
          </cell>
          <cell r="B138" t="str">
            <v>Dominguez</v>
          </cell>
          <cell r="M138" t="str">
            <v>NFO</v>
          </cell>
        </row>
        <row r="139">
          <cell r="A139" t="str">
            <v>Odsonne Edouard</v>
          </cell>
          <cell r="B139" t="str">
            <v>Edouard</v>
          </cell>
          <cell r="C139" t="str">
            <v>Odsonne Édouard</v>
          </cell>
          <cell r="M139" t="str">
            <v>CRY</v>
          </cell>
        </row>
        <row r="140">
          <cell r="A140" t="str">
            <v>Mads Roerslev Rasmussen</v>
          </cell>
          <cell r="B140" t="str">
            <v>Roerslev</v>
          </cell>
          <cell r="C140" t="str">
            <v>Mads Roerslev</v>
          </cell>
          <cell r="M140" t="str">
            <v>BRE</v>
          </cell>
        </row>
        <row r="141">
          <cell r="A141" t="str">
            <v>Oliver McBurnie</v>
          </cell>
          <cell r="B141" t="str">
            <v>McBurnie</v>
          </cell>
          <cell r="M141" t="str">
            <v>SHU</v>
          </cell>
        </row>
        <row r="142">
          <cell r="A142" t="str">
            <v>Jeffrey Schlupp</v>
          </cell>
          <cell r="B142" t="str">
            <v>Schlupp</v>
          </cell>
          <cell r="M142" t="str">
            <v>CRY</v>
          </cell>
        </row>
        <row r="143">
          <cell r="A143" t="str">
            <v>Kai Havertz</v>
          </cell>
          <cell r="B143" t="str">
            <v>Havertz</v>
          </cell>
          <cell r="M143" t="str">
            <v>ARS</v>
          </cell>
        </row>
        <row r="144">
          <cell r="A144" t="str">
            <v>Philip Billing</v>
          </cell>
          <cell r="B144" t="str">
            <v>Billing</v>
          </cell>
          <cell r="M144" t="str">
            <v>BOU</v>
          </cell>
        </row>
        <row r="145">
          <cell r="A145" t="str">
            <v>Dwight McNeil</v>
          </cell>
          <cell r="B145" t="str">
            <v>McNeil</v>
          </cell>
          <cell r="M145" t="str">
            <v>EVE</v>
          </cell>
        </row>
        <row r="146">
          <cell r="A146" t="str">
            <v>Lucas Digne</v>
          </cell>
          <cell r="B146" t="str">
            <v>Digne</v>
          </cell>
          <cell r="M146" t="str">
            <v>AVL</v>
          </cell>
        </row>
        <row r="147">
          <cell r="A147" t="str">
            <v>Tim Ream</v>
          </cell>
          <cell r="B147" t="str">
            <v>Ream</v>
          </cell>
          <cell r="M147" t="str">
            <v>FUL</v>
          </cell>
        </row>
        <row r="148">
          <cell r="A148" t="str">
            <v>Jordan Ayew</v>
          </cell>
          <cell r="B148" t="str">
            <v>J.Ayew</v>
          </cell>
          <cell r="M148" t="str">
            <v>CRY</v>
          </cell>
        </row>
        <row r="149">
          <cell r="A149" t="str">
            <v>Jordan Pickford</v>
          </cell>
          <cell r="B149" t="str">
            <v>Pickford</v>
          </cell>
          <cell r="M149" t="str">
            <v>EVE</v>
          </cell>
        </row>
        <row r="150">
          <cell r="A150" t="str">
            <v>Norberto Bercique Gomes Betuncal</v>
          </cell>
          <cell r="B150" t="str">
            <v>Beto</v>
          </cell>
          <cell r="M150" t="str">
            <v>EVE</v>
          </cell>
        </row>
        <row r="151">
          <cell r="A151" t="str">
            <v>Alfie Doughty</v>
          </cell>
          <cell r="B151" t="str">
            <v>Doughty</v>
          </cell>
          <cell r="M151" t="str">
            <v>LUT</v>
          </cell>
        </row>
        <row r="152">
          <cell r="A152" t="str">
            <v>Thiago Emiliano da Silva</v>
          </cell>
          <cell r="B152" t="str">
            <v>T.Silva</v>
          </cell>
          <cell r="C152" t="str">
            <v>T Silva</v>
          </cell>
          <cell r="D152" t="str">
            <v>Thiago Silva</v>
          </cell>
          <cell r="M152" t="str">
            <v>CHE</v>
          </cell>
        </row>
        <row r="153">
          <cell r="A153" t="str">
            <v>Christian Nørgaard</v>
          </cell>
          <cell r="B153" t="str">
            <v>Nørgaard</v>
          </cell>
          <cell r="C153" t="str">
            <v>Norgaard</v>
          </cell>
          <cell r="M153" t="str">
            <v>BRE</v>
          </cell>
        </row>
        <row r="154">
          <cell r="A154" t="str">
            <v>Frank Onyeka</v>
          </cell>
          <cell r="B154" t="str">
            <v>Onyeka</v>
          </cell>
          <cell r="M154" t="str">
            <v>BRE</v>
          </cell>
        </row>
        <row r="155">
          <cell r="A155" t="str">
            <v>João Palhinha Gonçalves</v>
          </cell>
          <cell r="B155" t="str">
            <v>J.Palhinha</v>
          </cell>
          <cell r="C155" t="str">
            <v>Joao Palhinha</v>
          </cell>
          <cell r="D155" t="str">
            <v>João Palhinha</v>
          </cell>
          <cell r="M155" t="str">
            <v>FUL</v>
          </cell>
        </row>
        <row r="156">
          <cell r="A156" t="str">
            <v>Lewis Dunk</v>
          </cell>
          <cell r="B156" t="str">
            <v>Dunk</v>
          </cell>
          <cell r="M156" t="str">
            <v>BHA</v>
          </cell>
        </row>
        <row r="157">
          <cell r="A157" t="str">
            <v>Mark Flekken</v>
          </cell>
          <cell r="B157" t="str">
            <v>Flekken</v>
          </cell>
          <cell r="M157" t="str">
            <v>BRE</v>
          </cell>
        </row>
        <row r="158">
          <cell r="A158" t="str">
            <v>Kurt Zouma</v>
          </cell>
          <cell r="B158" t="str">
            <v>Zouma</v>
          </cell>
          <cell r="M158" t="str">
            <v>WHU</v>
          </cell>
        </row>
        <row r="159">
          <cell r="A159" t="str">
            <v>Michail Antonio</v>
          </cell>
          <cell r="B159" t="str">
            <v>Antonio</v>
          </cell>
          <cell r="M159" t="str">
            <v>WHU</v>
          </cell>
        </row>
        <row r="160">
          <cell r="A160" t="str">
            <v>Marc Cucurella Saseta</v>
          </cell>
          <cell r="B160" t="str">
            <v>Cucurella</v>
          </cell>
          <cell r="C160" t="str">
            <v>Marc Cucurella</v>
          </cell>
          <cell r="M160" t="str">
            <v>CHE</v>
          </cell>
        </row>
        <row r="161">
          <cell r="A161" t="str">
            <v>Bart Verbruggen</v>
          </cell>
          <cell r="B161" t="str">
            <v>Verbruggen</v>
          </cell>
          <cell r="M161" t="str">
            <v>BHA</v>
          </cell>
        </row>
        <row r="162">
          <cell r="A162" t="str">
            <v>Pape Matar Sarr</v>
          </cell>
          <cell r="B162" t="str">
            <v>Sarr</v>
          </cell>
          <cell r="C162" t="str">
            <v>P Sarr</v>
          </cell>
          <cell r="M162" t="str">
            <v>TOT</v>
          </cell>
        </row>
        <row r="163">
          <cell r="A163" t="str">
            <v>Ryan Gravenberch</v>
          </cell>
          <cell r="B163" t="str">
            <v>Gravenberch</v>
          </cell>
          <cell r="M163" t="str">
            <v>LIV</v>
          </cell>
        </row>
        <row r="164">
          <cell r="A164" t="str">
            <v>Chiedozie Ogbene</v>
          </cell>
          <cell r="B164" t="str">
            <v>Ogbene</v>
          </cell>
          <cell r="M164" t="str">
            <v>LUT</v>
          </cell>
        </row>
        <row r="165">
          <cell r="A165" t="str">
            <v>Issa Diop</v>
          </cell>
          <cell r="B165" t="str">
            <v>Diop</v>
          </cell>
          <cell r="M165" t="str">
            <v>FUL</v>
          </cell>
        </row>
        <row r="166">
          <cell r="A166" t="str">
            <v>Serge Aurier</v>
          </cell>
          <cell r="B166" t="str">
            <v>Aurier</v>
          </cell>
          <cell r="M166" t="str">
            <v>NFO</v>
          </cell>
        </row>
        <row r="167">
          <cell r="A167" t="str">
            <v>José Malheiro de Sá</v>
          </cell>
          <cell r="B167" t="str">
            <v>José Sá</v>
          </cell>
          <cell r="C167" t="str">
            <v>Sa</v>
          </cell>
          <cell r="D167"/>
          <cell r="M167" t="str">
            <v>WOL</v>
          </cell>
        </row>
        <row r="168">
          <cell r="A168" t="str">
            <v>Jean-Philippe Mateta</v>
          </cell>
          <cell r="B168" t="str">
            <v>Mateta</v>
          </cell>
          <cell r="M168" t="str">
            <v>CRY</v>
          </cell>
        </row>
        <row r="169">
          <cell r="A169" t="str">
            <v>Bruno Guimarães Rodriguez Moura</v>
          </cell>
          <cell r="B169" t="str">
            <v>Bruno G.</v>
          </cell>
          <cell r="C169" t="str">
            <v>Guimaraes</v>
          </cell>
          <cell r="D169" t="str">
            <v>Bruno Guimarães</v>
          </cell>
          <cell r="M169" t="str">
            <v>NEW</v>
          </cell>
        </row>
        <row r="170">
          <cell r="A170" t="str">
            <v>Andreas Hoelgebaum Pereira</v>
          </cell>
          <cell r="B170" t="str">
            <v>Andreas</v>
          </cell>
          <cell r="C170" t="str">
            <v>A Pereira</v>
          </cell>
          <cell r="D170" t="str">
            <v>Andreas Pereira</v>
          </cell>
          <cell r="M170" t="str">
            <v>FUL</v>
          </cell>
        </row>
        <row r="171">
          <cell r="A171" t="str">
            <v>Jan Paul van Hecke</v>
          </cell>
          <cell r="B171" t="str">
            <v>Van Hecke</v>
          </cell>
          <cell r="M171" t="str">
            <v>BHA</v>
          </cell>
        </row>
        <row r="172">
          <cell r="A172" t="str">
            <v>Alphonse Areola</v>
          </cell>
          <cell r="B172" t="str">
            <v>Areola</v>
          </cell>
          <cell r="M172" t="str">
            <v>WHU</v>
          </cell>
        </row>
        <row r="173">
          <cell r="A173" t="str">
            <v>Enzo Fernández</v>
          </cell>
          <cell r="B173" t="str">
            <v>Enzo</v>
          </cell>
          <cell r="M173" t="str">
            <v>CHE</v>
          </cell>
        </row>
        <row r="174">
          <cell r="A174" t="str">
            <v>Harry Wilson</v>
          </cell>
          <cell r="B174" t="str">
            <v>Wilson</v>
          </cell>
          <cell r="C174" t="str">
            <v>H Wilson</v>
          </cell>
          <cell r="M174" t="str">
            <v>FUL</v>
          </cell>
        </row>
        <row r="175">
          <cell r="A175" t="str">
            <v>Emiliano Martínez Romero</v>
          </cell>
          <cell r="B175" t="str">
            <v>Martinez</v>
          </cell>
          <cell r="C175" t="str">
            <v>Emiliano Martínez</v>
          </cell>
          <cell r="M175" t="str">
            <v>AVL</v>
          </cell>
        </row>
        <row r="176">
          <cell r="A176" t="str">
            <v>Saïd Benrahma</v>
          </cell>
          <cell r="B176" t="str">
            <v>Benrahma</v>
          </cell>
          <cell r="C176" t="str">
            <v>Said Benrahma</v>
          </cell>
          <cell r="M176" t="str">
            <v>WHU</v>
          </cell>
        </row>
        <row r="177">
          <cell r="A177" t="str">
            <v>Diego Carlos Santos Silva</v>
          </cell>
          <cell r="B177" t="str">
            <v>Diego Carlos</v>
          </cell>
          <cell r="C177" t="str">
            <v>Carlos</v>
          </cell>
          <cell r="M177" t="str">
            <v>AVL</v>
          </cell>
        </row>
        <row r="178">
          <cell r="A178" t="str">
            <v>Joel Ward</v>
          </cell>
          <cell r="B178" t="str">
            <v>Ward</v>
          </cell>
          <cell r="M178" t="str">
            <v>CRY</v>
          </cell>
        </row>
        <row r="179">
          <cell r="A179" t="str">
            <v>Oliver Norwood</v>
          </cell>
          <cell r="B179" t="str">
            <v>Norwood</v>
          </cell>
          <cell r="M179" t="str">
            <v>SHU</v>
          </cell>
        </row>
        <row r="180">
          <cell r="A180" t="str">
            <v>Amadou Onana</v>
          </cell>
          <cell r="B180" t="str">
            <v>Onana</v>
          </cell>
          <cell r="M180" t="str">
            <v>EVE</v>
          </cell>
        </row>
        <row r="181">
          <cell r="A181" t="str">
            <v>Issa Kaboré</v>
          </cell>
          <cell r="B181" t="str">
            <v>Kaboré</v>
          </cell>
          <cell r="C181"/>
          <cell r="M181" t="str">
            <v>LUT</v>
          </cell>
        </row>
        <row r="182">
          <cell r="A182" t="str">
            <v>Alejandro Garnacho</v>
          </cell>
          <cell r="B182" t="str">
            <v>Garnacho</v>
          </cell>
          <cell r="M182" t="str">
            <v>MUN</v>
          </cell>
        </row>
        <row r="183">
          <cell r="A183" t="str">
            <v>Jarrad Branthwaite</v>
          </cell>
          <cell r="B183" t="str">
            <v>Branthwaite</v>
          </cell>
          <cell r="M183" t="str">
            <v>EVE</v>
          </cell>
        </row>
        <row r="184">
          <cell r="A184" t="str">
            <v>Gustavo Hamer</v>
          </cell>
          <cell r="B184" t="str">
            <v>Hamer</v>
          </cell>
          <cell r="M184" t="str">
            <v>SHU</v>
          </cell>
        </row>
        <row r="185">
          <cell r="A185" t="str">
            <v>Morgan Gibbs-White</v>
          </cell>
          <cell r="B185" t="str">
            <v>Gibbs-White</v>
          </cell>
          <cell r="M185" t="str">
            <v>NFO</v>
          </cell>
        </row>
        <row r="186">
          <cell r="A186" t="str">
            <v>Mahmoud Dahoud</v>
          </cell>
          <cell r="B186" t="str">
            <v>Dahoud</v>
          </cell>
          <cell r="M186" t="str">
            <v>BHA</v>
          </cell>
        </row>
        <row r="187">
          <cell r="A187" t="str">
            <v>Brennan Johnson</v>
          </cell>
          <cell r="B187" t="str">
            <v>Johnson</v>
          </cell>
          <cell r="M187" t="str">
            <v>TOT</v>
          </cell>
        </row>
        <row r="188">
          <cell r="A188" t="str">
            <v>Carlos Henrique Casimiro</v>
          </cell>
          <cell r="B188" t="str">
            <v>Casemiro</v>
          </cell>
          <cell r="M188" t="str">
            <v>MUN</v>
          </cell>
        </row>
        <row r="189">
          <cell r="A189" t="str">
            <v>Rodrigo Hernandez</v>
          </cell>
          <cell r="B189" t="str">
            <v>Rodrigo</v>
          </cell>
          <cell r="M189" t="str">
            <v>MCI</v>
          </cell>
        </row>
        <row r="190">
          <cell r="A190" t="str">
            <v>Tahith Chong</v>
          </cell>
          <cell r="B190" t="str">
            <v>Chong</v>
          </cell>
          <cell r="M190" t="str">
            <v>LUT</v>
          </cell>
        </row>
        <row r="191">
          <cell r="A191" t="str">
            <v>Joel Matip</v>
          </cell>
          <cell r="B191" t="str">
            <v>Matip</v>
          </cell>
          <cell r="C191" t="str">
            <v>Joël Matip</v>
          </cell>
          <cell r="M191" t="str">
            <v>LIV</v>
          </cell>
        </row>
        <row r="192">
          <cell r="A192" t="str">
            <v>André Onana</v>
          </cell>
          <cell r="B192" t="str">
            <v>Onana</v>
          </cell>
          <cell r="M192" t="str">
            <v>MUN</v>
          </cell>
        </row>
        <row r="193">
          <cell r="A193" t="str">
            <v>Olu Aina</v>
          </cell>
          <cell r="B193" t="str">
            <v>Aina</v>
          </cell>
          <cell r="M193" t="str">
            <v>NFO</v>
          </cell>
        </row>
        <row r="194">
          <cell r="A194" t="str">
            <v>Luca Koleosho</v>
          </cell>
          <cell r="B194" t="str">
            <v>Koleosho</v>
          </cell>
          <cell r="M194" t="str">
            <v>BUR</v>
          </cell>
        </row>
        <row r="195">
          <cell r="A195" t="str">
            <v>Aaron Ramsdale</v>
          </cell>
          <cell r="B195" t="str">
            <v>Ramsdale</v>
          </cell>
          <cell r="M195" t="str">
            <v>ARS</v>
          </cell>
        </row>
        <row r="196">
          <cell r="A196" t="str">
            <v>Joe Worrall</v>
          </cell>
          <cell r="B196" t="str">
            <v>Worrall</v>
          </cell>
          <cell r="M196" t="str">
            <v>NFO</v>
          </cell>
        </row>
        <row r="197">
          <cell r="A197" t="str">
            <v>James McAtee</v>
          </cell>
          <cell r="B197" t="str">
            <v>McAtee</v>
          </cell>
          <cell r="M197" t="str">
            <v>SHU</v>
          </cell>
        </row>
        <row r="198">
          <cell r="A198" t="str">
            <v>Sandro Tonali</v>
          </cell>
          <cell r="B198" t="str">
            <v>Tonali</v>
          </cell>
          <cell r="M198" t="str">
            <v>NEW</v>
          </cell>
        </row>
        <row r="199">
          <cell r="A199" t="str">
            <v>Sander Berge</v>
          </cell>
          <cell r="B199" t="str">
            <v>Berge</v>
          </cell>
          <cell r="M199" t="str">
            <v>BUR</v>
          </cell>
        </row>
        <row r="200">
          <cell r="A200" t="str">
            <v>Matt Turner</v>
          </cell>
          <cell r="B200" t="str">
            <v>Turner</v>
          </cell>
          <cell r="M200" t="str">
            <v>NFO</v>
          </cell>
        </row>
        <row r="201">
          <cell r="A201" t="str">
            <v>Ross Barkley</v>
          </cell>
          <cell r="B201" t="str">
            <v>Barkley</v>
          </cell>
          <cell r="M201" t="str">
            <v>LUT</v>
          </cell>
        </row>
        <row r="202">
          <cell r="A202" t="str">
            <v>Victor Lindelöf</v>
          </cell>
          <cell r="B202" t="str">
            <v>Lindelof</v>
          </cell>
          <cell r="M202" t="str">
            <v>MUN</v>
          </cell>
        </row>
        <row r="203">
          <cell r="A203" t="str">
            <v>Destiny Udogie</v>
          </cell>
          <cell r="B203" t="str">
            <v>Udogie</v>
          </cell>
          <cell r="M203" t="str">
            <v>TOT</v>
          </cell>
        </row>
        <row r="204">
          <cell r="A204" t="str">
            <v>Tom Lockyer</v>
          </cell>
          <cell r="B204" t="str">
            <v>Lockyer</v>
          </cell>
          <cell r="M204" t="str">
            <v>LUT</v>
          </cell>
        </row>
        <row r="205">
          <cell r="A205" t="str">
            <v>Marcus Tavernier</v>
          </cell>
          <cell r="B205" t="str">
            <v>Tavernier</v>
          </cell>
          <cell r="M205" t="str">
            <v>BOU</v>
          </cell>
        </row>
        <row r="206">
          <cell r="A206" t="str">
            <v>Nayef Aguerd</v>
          </cell>
          <cell r="B206" t="str">
            <v>N.Aguerd</v>
          </cell>
          <cell r="M206" t="str">
            <v>WHU</v>
          </cell>
        </row>
        <row r="207">
          <cell r="A207" t="str">
            <v>Rico Henry</v>
          </cell>
          <cell r="B207" t="str">
            <v>Henry</v>
          </cell>
          <cell r="M207" t="str">
            <v>BRE</v>
          </cell>
        </row>
        <row r="208">
          <cell r="A208" t="str">
            <v>Jason Steele</v>
          </cell>
          <cell r="B208" t="str">
            <v>Steele</v>
          </cell>
          <cell r="M208" t="str">
            <v>BHA</v>
          </cell>
        </row>
        <row r="209">
          <cell r="A209" t="str">
            <v>Jacob Brown</v>
          </cell>
          <cell r="B209" t="str">
            <v>Brown</v>
          </cell>
          <cell r="M209" t="str">
            <v>LUT</v>
          </cell>
        </row>
        <row r="210">
          <cell r="A210" t="str">
            <v>Jayden Bogle</v>
          </cell>
          <cell r="B210" t="str">
            <v>Bogle</v>
          </cell>
          <cell r="M210" t="str">
            <v>SHU</v>
          </cell>
        </row>
        <row r="211">
          <cell r="A211" t="str">
            <v>Saša Lukić</v>
          </cell>
          <cell r="B211" t="str">
            <v>Lukić</v>
          </cell>
          <cell r="M211" t="str">
            <v>FUL</v>
          </cell>
        </row>
        <row r="212">
          <cell r="A212" t="str">
            <v>Scott McKenna</v>
          </cell>
          <cell r="B212" t="str">
            <v>McKenna</v>
          </cell>
          <cell r="M212" t="str">
            <v>NFO</v>
          </cell>
        </row>
        <row r="213">
          <cell r="A213" t="str">
            <v>Max Kilman</v>
          </cell>
          <cell r="B213" t="str">
            <v>Kilman</v>
          </cell>
          <cell r="M213" t="str">
            <v>WOL</v>
          </cell>
        </row>
        <row r="214">
          <cell r="A214" t="str">
            <v>Joël Veltman</v>
          </cell>
          <cell r="B214" t="str">
            <v>Veltman</v>
          </cell>
          <cell r="C214" t="str">
            <v>Joel Veltman</v>
          </cell>
          <cell r="M214" t="str">
            <v>BHA</v>
          </cell>
        </row>
        <row r="215">
          <cell r="A215" t="str">
            <v>Vitaly Janelt</v>
          </cell>
          <cell r="B215" t="str">
            <v>Janelt</v>
          </cell>
          <cell r="C215"/>
          <cell r="D215"/>
          <cell r="M215" t="str">
            <v>BRE</v>
          </cell>
        </row>
        <row r="216">
          <cell r="A216" t="str">
            <v>Mateo Kovačić</v>
          </cell>
          <cell r="B216" t="str">
            <v>Kovačić</v>
          </cell>
          <cell r="M216" t="str">
            <v>MCI</v>
          </cell>
        </row>
        <row r="217">
          <cell r="A217" t="str">
            <v>Antony Matheus dos Santos</v>
          </cell>
          <cell r="B217" t="str">
            <v>Antony</v>
          </cell>
          <cell r="M217" t="str">
            <v>MUN</v>
          </cell>
        </row>
        <row r="218">
          <cell r="A218" t="str">
            <v>Norberto Murara Neto</v>
          </cell>
          <cell r="B218" t="str">
            <v>Neto</v>
          </cell>
          <cell r="M218" t="str">
            <v>BOU</v>
          </cell>
        </row>
        <row r="219">
          <cell r="A219" t="str">
            <v>Zeki Amdouni</v>
          </cell>
          <cell r="B219" t="str">
            <v>Amdouni</v>
          </cell>
          <cell r="M219" t="str">
            <v>BUR</v>
          </cell>
        </row>
        <row r="220">
          <cell r="A220" t="str">
            <v>Pelly Ruddock Mpanzu</v>
          </cell>
          <cell r="B220" t="str">
            <v>Mpanzu</v>
          </cell>
          <cell r="M220" t="str">
            <v>LUT</v>
          </cell>
        </row>
        <row r="221">
          <cell r="A221" t="str">
            <v>Josh Brownhill</v>
          </cell>
          <cell r="B221" t="str">
            <v>Brownhill</v>
          </cell>
          <cell r="C221"/>
          <cell r="M221" t="str">
            <v>BUR</v>
          </cell>
        </row>
        <row r="222">
          <cell r="A222" t="str">
            <v>Antonee Robinson</v>
          </cell>
          <cell r="B222" t="str">
            <v>Robinson</v>
          </cell>
          <cell r="M222" t="str">
            <v>FUL</v>
          </cell>
        </row>
        <row r="223">
          <cell r="A223" t="str">
            <v>Nicolò Zaniolo</v>
          </cell>
          <cell r="B223" t="str">
            <v>Zaniolo</v>
          </cell>
          <cell r="M223" t="str">
            <v>AVL</v>
          </cell>
        </row>
        <row r="224">
          <cell r="A224" t="str">
            <v>Ryan Christie</v>
          </cell>
          <cell r="B224" t="str">
            <v>Christie</v>
          </cell>
          <cell r="M224" t="str">
            <v>BOU</v>
          </cell>
        </row>
        <row r="225">
          <cell r="A225" t="str">
            <v>Rasmus Højlund</v>
          </cell>
          <cell r="B225" t="str">
            <v>Højlund</v>
          </cell>
          <cell r="M225" t="str">
            <v>MUN</v>
          </cell>
        </row>
        <row r="226">
          <cell r="A226" t="str">
            <v>Rayan Aït-Nouri</v>
          </cell>
          <cell r="B226" t="str">
            <v>Aït-Nouri</v>
          </cell>
          <cell r="C226" t="str">
            <v>Rayan Ait-Nouri</v>
          </cell>
          <cell r="D226" t="str">
            <v>Rayan Aït Nouri</v>
          </cell>
          <cell r="M226" t="str">
            <v>WOL</v>
          </cell>
        </row>
        <row r="227">
          <cell r="A227" t="str">
            <v>Dara O'Shea</v>
          </cell>
          <cell r="B227" t="str">
            <v>O'Shea</v>
          </cell>
          <cell r="M227" t="str">
            <v>BUR</v>
          </cell>
        </row>
        <row r="228">
          <cell r="A228" t="str">
            <v>Harrison Reed</v>
          </cell>
          <cell r="B228" t="str">
            <v>Reed</v>
          </cell>
          <cell r="M228" t="str">
            <v>FUL</v>
          </cell>
        </row>
        <row r="229">
          <cell r="A229" t="str">
            <v>Moussa Niakhaté</v>
          </cell>
          <cell r="B229" t="str">
            <v>Niakhaté</v>
          </cell>
          <cell r="C229" t="str">
            <v>Niakhate</v>
          </cell>
          <cell r="M229" t="str">
            <v>NFO</v>
          </cell>
        </row>
        <row r="230">
          <cell r="A230" t="str">
            <v>Jorge Luiz Frello Filho</v>
          </cell>
          <cell r="B230" t="str">
            <v>Jorginho</v>
          </cell>
          <cell r="M230" t="str">
            <v>ARS</v>
          </cell>
        </row>
        <row r="231">
          <cell r="A231" t="str">
            <v>Craig Dawson</v>
          </cell>
          <cell r="B231" t="str">
            <v>Dawson</v>
          </cell>
          <cell r="M231" t="str">
            <v>WOL</v>
          </cell>
        </row>
        <row r="232">
          <cell r="A232" t="str">
            <v>Aaron Hickey</v>
          </cell>
          <cell r="B232" t="str">
            <v>Hickey</v>
          </cell>
          <cell r="M232" t="str">
            <v>BRE</v>
          </cell>
        </row>
        <row r="233">
          <cell r="A233" t="str">
            <v>Will Hughes</v>
          </cell>
          <cell r="B233" t="str">
            <v>Hughes</v>
          </cell>
          <cell r="C233" t="str">
            <v>W Hughes</v>
          </cell>
          <cell r="M233" t="str">
            <v>CRY</v>
          </cell>
        </row>
        <row r="234">
          <cell r="A234" t="str">
            <v>Reece Burke</v>
          </cell>
          <cell r="B234" t="str">
            <v>Burke</v>
          </cell>
          <cell r="M234" t="str">
            <v>LUT</v>
          </cell>
        </row>
        <row r="235">
          <cell r="A235" t="str">
            <v>Thomas Kaminski</v>
          </cell>
          <cell r="B235" t="str">
            <v>Kaminski</v>
          </cell>
          <cell r="M235" t="str">
            <v>LUT</v>
          </cell>
        </row>
        <row r="236">
          <cell r="A236" t="str">
            <v>Toti António Gomes</v>
          </cell>
          <cell r="B236" t="str">
            <v>Toti</v>
          </cell>
          <cell r="M236" t="str">
            <v>WOL</v>
          </cell>
        </row>
        <row r="237">
          <cell r="A237" t="str">
            <v>Mason Mount</v>
          </cell>
          <cell r="B237" t="str">
            <v>Mount</v>
          </cell>
          <cell r="M237" t="str">
            <v>MUN</v>
          </cell>
        </row>
        <row r="238">
          <cell r="A238" t="str">
            <v>Justin Kluivert</v>
          </cell>
          <cell r="B238" t="str">
            <v>Kluivert</v>
          </cell>
          <cell r="M238" t="str">
            <v>BOU</v>
          </cell>
        </row>
        <row r="239">
          <cell r="A239" t="str">
            <v>Mads Juel Andersen</v>
          </cell>
          <cell r="B239" t="str">
            <v>Andersen</v>
          </cell>
          <cell r="M239" t="str">
            <v>LUT</v>
          </cell>
        </row>
        <row r="240">
          <cell r="A240" t="str">
            <v>James Trafford</v>
          </cell>
          <cell r="B240" t="str">
            <v>Trafford</v>
          </cell>
          <cell r="M240" t="str">
            <v>BUR</v>
          </cell>
        </row>
        <row r="241">
          <cell r="A241" t="str">
            <v>Nélson Cabral Semedo</v>
          </cell>
          <cell r="B241" t="str">
            <v>N.Semedo</v>
          </cell>
          <cell r="C241" t="str">
            <v>Nélson Semedo</v>
          </cell>
          <cell r="M241" t="str">
            <v>WOL</v>
          </cell>
        </row>
        <row r="242">
          <cell r="A242" t="str">
            <v>Joe Rothwell</v>
          </cell>
          <cell r="B242" t="str">
            <v>Rothwell</v>
          </cell>
          <cell r="M242" t="str">
            <v>BOU</v>
          </cell>
        </row>
        <row r="243">
          <cell r="A243" t="str">
            <v>Jefferson Lerma Solís</v>
          </cell>
          <cell r="B243" t="str">
            <v>Lerma</v>
          </cell>
          <cell r="C243" t="str">
            <v>Jefferson Lerma</v>
          </cell>
          <cell r="M243" t="str">
            <v>CRY</v>
          </cell>
        </row>
        <row r="244">
          <cell r="A244" t="str">
            <v>Mario Lemina</v>
          </cell>
          <cell r="B244" t="str">
            <v>Lemina</v>
          </cell>
          <cell r="M244" t="str">
            <v>WOL</v>
          </cell>
        </row>
        <row r="245">
          <cell r="A245" t="str">
            <v>Arnaut Danjuma Groeneveld</v>
          </cell>
          <cell r="B245" t="str">
            <v>Danjuma</v>
          </cell>
          <cell r="M245" t="str">
            <v>EVE</v>
          </cell>
        </row>
        <row r="246">
          <cell r="A246" t="str">
            <v>Kenny Tete</v>
          </cell>
          <cell r="B246" t="str">
            <v>Tete</v>
          </cell>
          <cell r="M246" t="str">
            <v>FUL</v>
          </cell>
        </row>
        <row r="247">
          <cell r="A247" t="str">
            <v>Cheick Doucouré</v>
          </cell>
          <cell r="B247" t="str">
            <v>C.Doucouré</v>
          </cell>
          <cell r="C247" t="str">
            <v>C.Doucoure</v>
          </cell>
          <cell r="D247" t="str">
            <v>Abdoulaye Doucoure</v>
          </cell>
          <cell r="M247" t="str">
            <v>CRY</v>
          </cell>
        </row>
        <row r="248">
          <cell r="A248" t="str">
            <v>Lloyd Kelly</v>
          </cell>
          <cell r="B248" t="str">
            <v>Kelly</v>
          </cell>
          <cell r="M248" t="str">
            <v>BOU</v>
          </cell>
        </row>
        <row r="249">
          <cell r="A249" t="str">
            <v>Orel Mangala</v>
          </cell>
          <cell r="B249" t="str">
            <v>Mangala</v>
          </cell>
          <cell r="M249" t="str">
            <v>NFO</v>
          </cell>
        </row>
        <row r="250">
          <cell r="A250" t="str">
            <v>Fábio Silva</v>
          </cell>
          <cell r="B250" t="str">
            <v>Fábio Silva</v>
          </cell>
          <cell r="M250" t="str">
            <v>WOL</v>
          </cell>
        </row>
        <row r="251">
          <cell r="A251" t="str">
            <v>Danny Welbeck</v>
          </cell>
          <cell r="B251" t="str">
            <v>Welbeck</v>
          </cell>
          <cell r="M251" t="str">
            <v>BHA</v>
          </cell>
        </row>
        <row r="252">
          <cell r="A252" t="str">
            <v>Adam Webster</v>
          </cell>
          <cell r="B252" t="str">
            <v>Webster</v>
          </cell>
          <cell r="M252" t="str">
            <v>BHA</v>
          </cell>
        </row>
        <row r="253">
          <cell r="A253" t="str">
            <v>Max Aarons</v>
          </cell>
          <cell r="B253" t="str">
            <v>Aarons</v>
          </cell>
          <cell r="M253" t="str">
            <v>BOU</v>
          </cell>
        </row>
        <row r="254">
          <cell r="A254" t="str">
            <v>Amari'i Bell</v>
          </cell>
          <cell r="B254" t="str">
            <v>Bell</v>
          </cell>
          <cell r="D254"/>
          <cell r="M254" t="str">
            <v>LUT</v>
          </cell>
        </row>
        <row r="255">
          <cell r="A255" t="str">
            <v>Teden Mengi</v>
          </cell>
          <cell r="B255" t="str">
            <v>Mengi</v>
          </cell>
          <cell r="M255" t="str">
            <v>LUT</v>
          </cell>
        </row>
        <row r="256">
          <cell r="A256" t="str">
            <v>Victor da Silva</v>
          </cell>
          <cell r="B256" t="str">
            <v>Vitinho</v>
          </cell>
          <cell r="M256" t="str">
            <v>BUR</v>
          </cell>
        </row>
        <row r="257">
          <cell r="A257" t="str">
            <v>Ashley Young</v>
          </cell>
          <cell r="B257" t="str">
            <v>Young</v>
          </cell>
          <cell r="M257" t="str">
            <v>EVE</v>
          </cell>
        </row>
        <row r="258">
          <cell r="A258" t="str">
            <v>Moisés Caicedo Corozo</v>
          </cell>
          <cell r="B258" t="str">
            <v>Caicedo</v>
          </cell>
          <cell r="C258" t="str">
            <v>Moises Caicedo</v>
          </cell>
          <cell r="D258" t="str">
            <v>Moisés Caicedo</v>
          </cell>
          <cell r="M258" t="str">
            <v>CHE</v>
          </cell>
        </row>
        <row r="259">
          <cell r="A259" t="str">
            <v>George Baldock</v>
          </cell>
          <cell r="B259" t="str">
            <v>Baldock</v>
          </cell>
          <cell r="M259" t="str">
            <v>SHU</v>
          </cell>
        </row>
        <row r="260">
          <cell r="A260" t="str">
            <v>Wes Foderingham</v>
          </cell>
          <cell r="B260" t="str">
            <v>Foderingham</v>
          </cell>
          <cell r="M260" t="str">
            <v>SHU</v>
          </cell>
        </row>
        <row r="261">
          <cell r="A261" t="str">
            <v>Raúl Jiménez</v>
          </cell>
          <cell r="B261" t="str">
            <v>Raúl</v>
          </cell>
          <cell r="C261" t="str">
            <v>Jimenez</v>
          </cell>
          <cell r="D261" t="str">
            <v>Raul Jimenez</v>
          </cell>
          <cell r="M261" t="str">
            <v>FUL</v>
          </cell>
        </row>
        <row r="262">
          <cell r="A262" t="str">
            <v>Danilo dos Santos de Oliveira</v>
          </cell>
          <cell r="B262" t="str">
            <v>Danilo</v>
          </cell>
          <cell r="M262" t="str">
            <v>NFO</v>
          </cell>
        </row>
        <row r="263">
          <cell r="A263" t="str">
            <v>Charlie Taylor</v>
          </cell>
          <cell r="B263" t="str">
            <v>Taylor</v>
          </cell>
          <cell r="M263" t="str">
            <v>BUR</v>
          </cell>
        </row>
        <row r="264">
          <cell r="A264" t="str">
            <v>Matheus Santos Carneiro Da Cunha</v>
          </cell>
          <cell r="B264" t="str">
            <v>Cunha</v>
          </cell>
          <cell r="M264" t="str">
            <v>WOL</v>
          </cell>
        </row>
        <row r="265">
          <cell r="A265" t="str">
            <v>Boubacar Kamara</v>
          </cell>
          <cell r="B265" t="str">
            <v>Kamara</v>
          </cell>
          <cell r="M265" t="str">
            <v>AVL</v>
          </cell>
        </row>
        <row r="266">
          <cell r="A266" t="str">
            <v>Matheus Luiz Nunes</v>
          </cell>
          <cell r="B266" t="str">
            <v>Matheus N.</v>
          </cell>
          <cell r="M266" t="str">
            <v>MCI</v>
          </cell>
        </row>
        <row r="267">
          <cell r="A267" t="str">
            <v>Boubacar Traoré</v>
          </cell>
          <cell r="B267" t="str">
            <v>Boubacar Traore</v>
          </cell>
          <cell r="M267" t="str">
            <v>WOL</v>
          </cell>
        </row>
        <row r="268">
          <cell r="A268" t="str">
            <v>João Victor Gomes da Silva</v>
          </cell>
          <cell r="B268" t="str">
            <v>João Gomes</v>
          </cell>
          <cell r="M268" t="str">
            <v>WOL</v>
          </cell>
        </row>
        <row r="269">
          <cell r="A269" t="str">
            <v>Calvin Bassey</v>
          </cell>
          <cell r="B269" t="str">
            <v>Bassey</v>
          </cell>
          <cell r="M269" t="str">
            <v>FUL</v>
          </cell>
        </row>
        <row r="270">
          <cell r="A270" t="str">
            <v>Alexis Mac Allister</v>
          </cell>
          <cell r="B270" t="str">
            <v>Mac Allister</v>
          </cell>
          <cell r="M270" t="str">
            <v>LIV</v>
          </cell>
        </row>
        <row r="271">
          <cell r="A271" t="str">
            <v>Ameen Al-Dakhil</v>
          </cell>
          <cell r="B271" t="str">
            <v>Al-Dakhil</v>
          </cell>
          <cell r="M271" t="str">
            <v>BUR</v>
          </cell>
        </row>
        <row r="272">
          <cell r="A272" t="str">
            <v>James Milner</v>
          </cell>
          <cell r="B272" t="str">
            <v>Milner</v>
          </cell>
          <cell r="M272" t="str">
            <v>BHA</v>
          </cell>
        </row>
        <row r="273">
          <cell r="A273" t="str">
            <v>Ibrahim Sangaré</v>
          </cell>
          <cell r="B273" t="str">
            <v>Sangaré</v>
          </cell>
          <cell r="M273" t="str">
            <v>NFO</v>
          </cell>
        </row>
        <row r="274">
          <cell r="A274" t="str">
            <v>Jordan Beyer</v>
          </cell>
          <cell r="B274" t="str">
            <v>Beyer</v>
          </cell>
          <cell r="M274" t="str">
            <v>BUR</v>
          </cell>
        </row>
        <row r="275">
          <cell r="A275" t="str">
            <v>Milos Kerkez</v>
          </cell>
          <cell r="B275" t="str">
            <v>Kerkez</v>
          </cell>
          <cell r="M275" t="str">
            <v>BOU</v>
          </cell>
        </row>
        <row r="276">
          <cell r="A276" t="str">
            <v>Lucas Tolentino Coelho de Lima</v>
          </cell>
          <cell r="B276" t="str">
            <v>L.Paquetá</v>
          </cell>
          <cell r="M276" t="str">
            <v>WHU</v>
          </cell>
        </row>
        <row r="277">
          <cell r="A277" t="str">
            <v>Jóhann Berg Gudmundsson</v>
          </cell>
          <cell r="B277" t="str">
            <v>Gudmundsson</v>
          </cell>
          <cell r="M277" t="str">
            <v>BUR</v>
          </cell>
        </row>
        <row r="278">
          <cell r="A278" t="str">
            <v>Pierre-Emile Højbjerg</v>
          </cell>
          <cell r="B278" t="str">
            <v>Højbjerg</v>
          </cell>
          <cell r="C278" t="str">
            <v>Pierre Højbjerg</v>
          </cell>
          <cell r="D278" t="str">
            <v>Pierre-Emile Hojbjerg</v>
          </cell>
          <cell r="M278" t="str">
            <v>TOT</v>
          </cell>
        </row>
        <row r="279">
          <cell r="A279" t="str">
            <v>Lewis Cook</v>
          </cell>
          <cell r="B279" t="str">
            <v>L.Cook</v>
          </cell>
          <cell r="C279" t="str">
            <v>L Cook</v>
          </cell>
          <cell r="M279" t="str">
            <v>BOU</v>
          </cell>
        </row>
        <row r="280">
          <cell r="A280" t="str">
            <v>Alex Iwobi</v>
          </cell>
          <cell r="B280" t="str">
            <v>Iwobi</v>
          </cell>
          <cell r="M280" t="str">
            <v>FUL</v>
          </cell>
        </row>
        <row r="281">
          <cell r="A281" t="str">
            <v>Illia Zabarnyi</v>
          </cell>
          <cell r="B281" t="str">
            <v>Zabarnyi</v>
          </cell>
          <cell r="M281" t="str">
            <v>BOU</v>
          </cell>
        </row>
        <row r="282">
          <cell r="A282" t="str">
            <v>Luke Thomas</v>
          </cell>
          <cell r="B282" t="str">
            <v>Thomas</v>
          </cell>
          <cell r="M282" t="str">
            <v>SHU</v>
          </cell>
        </row>
        <row r="283">
          <cell r="A283" t="str">
            <v>Ryan Giles</v>
          </cell>
          <cell r="B283" t="str">
            <v>Giles</v>
          </cell>
          <cell r="M283" t="str">
            <v>LUT</v>
          </cell>
        </row>
        <row r="284">
          <cell r="A284" t="str">
            <v>Matheus Luiz Nunes</v>
          </cell>
          <cell r="B284" t="str">
            <v>Matheus N.</v>
          </cell>
          <cell r="C284" t="str">
            <v>Nunes</v>
          </cell>
          <cell r="D284" t="str">
            <v>Matheus Nunes</v>
          </cell>
          <cell r="M284" t="str">
            <v>MCI</v>
          </cell>
        </row>
        <row r="285">
          <cell r="A285" t="str">
            <v>Marcos Senesi</v>
          </cell>
          <cell r="B285" t="str">
            <v>Senesi</v>
          </cell>
          <cell r="M285" t="str">
            <v>BOU</v>
          </cell>
        </row>
        <row r="286">
          <cell r="A286" t="str">
            <v>Chris Basham</v>
          </cell>
          <cell r="B286" t="str">
            <v>Basham</v>
          </cell>
          <cell r="M286" t="str">
            <v>SHU</v>
          </cell>
        </row>
        <row r="287">
          <cell r="A287" t="str">
            <v>Marvelous Nakamba</v>
          </cell>
          <cell r="B287" t="str">
            <v>Nakamba</v>
          </cell>
          <cell r="M287" t="str">
            <v>LUT</v>
          </cell>
        </row>
        <row r="288">
          <cell r="A288" t="str">
            <v>Marvelous Nakamba</v>
          </cell>
          <cell r="B288" t="str">
            <v>Nakamba</v>
          </cell>
          <cell r="C288"/>
          <cell r="M288" t="str">
            <v>LUT</v>
          </cell>
        </row>
        <row r="289">
          <cell r="A289" t="str">
            <v>Yves Bissouma</v>
          </cell>
          <cell r="B289" t="str">
            <v>Bissouma</v>
          </cell>
          <cell r="M289" t="str">
            <v>TOT</v>
          </cell>
        </row>
        <row r="290">
          <cell r="A290" t="str">
            <v>Connor Roberts</v>
          </cell>
          <cell r="B290" t="str">
            <v>Roberts</v>
          </cell>
          <cell r="M290" t="str">
            <v>BUR</v>
          </cell>
        </row>
        <row r="291">
          <cell r="A291" t="str">
            <v>Edson Álvarez Velázquez</v>
          </cell>
          <cell r="B291" t="str">
            <v>Álvarez</v>
          </cell>
          <cell r="M291" t="str">
            <v>WHU</v>
          </cell>
        </row>
        <row r="292">
          <cell r="A292" t="str">
            <v>Ryan Yates</v>
          </cell>
          <cell r="B292" t="str">
            <v>Yates</v>
          </cell>
          <cell r="M292" t="str">
            <v>NFO</v>
          </cell>
        </row>
        <row r="293">
          <cell r="A293" t="str">
            <v>Jack Robinson</v>
          </cell>
          <cell r="B293" t="str">
            <v>Robinson</v>
          </cell>
          <cell r="M293" t="str">
            <v>SHU</v>
          </cell>
        </row>
        <row r="294">
          <cell r="A294" t="str">
            <v>Idrissa Gueye</v>
          </cell>
          <cell r="B294" t="str">
            <v>Gana</v>
          </cell>
          <cell r="M294" t="str">
            <v>EVE</v>
          </cell>
        </row>
        <row r="295">
          <cell r="A295" t="str">
            <v>Bénie Traoré</v>
          </cell>
          <cell r="B295" t="str">
            <v>T.Bénie</v>
          </cell>
          <cell r="M295" t="str">
            <v>SHU</v>
          </cell>
        </row>
        <row r="296">
          <cell r="A296" t="str">
            <v>Vini de Souza Costa</v>
          </cell>
          <cell r="B296" t="str">
            <v>Vini Souza</v>
          </cell>
          <cell r="M296" t="str">
            <v>SHU</v>
          </cell>
        </row>
        <row r="297">
          <cell r="A297" t="str">
            <v>Lisandro Martínez</v>
          </cell>
          <cell r="B297" t="str">
            <v>Martinez</v>
          </cell>
          <cell r="C297" t="str">
            <v>L Martinez</v>
          </cell>
          <cell r="D297" t="str">
            <v>Lisandro Martinez</v>
          </cell>
          <cell r="M297" t="str">
            <v>MUN</v>
          </cell>
        </row>
        <row r="298">
          <cell r="A298" t="str">
            <v>Josh Cullen</v>
          </cell>
          <cell r="B298" t="str">
            <v>Cullen</v>
          </cell>
          <cell r="M298" t="str">
            <v>BUR</v>
          </cell>
        </row>
        <row r="299">
          <cell r="A299" t="str">
            <v>Anel Ahmedhodžić</v>
          </cell>
          <cell r="B299" t="str">
            <v>Ahmedhodžić</v>
          </cell>
          <cell r="M299" t="str">
            <v>SHU</v>
          </cell>
        </row>
        <row r="300">
          <cell r="A300" t="str">
            <v>Sofyan Amrabat</v>
          </cell>
          <cell r="B300" t="str">
            <v>Amrabat</v>
          </cell>
          <cell r="M300" t="str">
            <v>MUN</v>
          </cell>
        </row>
        <row r="301">
          <cell r="A301" t="str">
            <v>Auston Trusty</v>
          </cell>
          <cell r="B301" t="str">
            <v>Trusty</v>
          </cell>
          <cell r="M301" t="str">
            <v>SHU</v>
          </cell>
        </row>
        <row r="302">
          <cell r="A302" t="str">
            <v>Curtis Jones</v>
          </cell>
          <cell r="B302" t="str">
            <v>Jones</v>
          </cell>
          <cell r="C302" t="str">
            <v>C Jones</v>
          </cell>
          <cell r="M302" t="str">
            <v>LIV</v>
          </cell>
        </row>
        <row r="303">
          <cell r="A303" t="str">
            <v>John Egan</v>
          </cell>
          <cell r="B303" t="str">
            <v>Egan</v>
          </cell>
          <cell r="M303" t="str">
            <v>SHU</v>
          </cell>
        </row>
        <row r="304">
          <cell r="A304" t="str">
            <v>Donny van de Beek</v>
          </cell>
          <cell r="B304" t="str">
            <v>Van de Beek</v>
          </cell>
          <cell r="M304" t="str">
            <v>MUN</v>
          </cell>
        </row>
        <row r="305">
          <cell r="A305" t="str">
            <v>Rodrigo Bentancur</v>
          </cell>
          <cell r="B305" t="str">
            <v>Bentancur</v>
          </cell>
          <cell r="M305" t="str">
            <v>TOT</v>
          </cell>
        </row>
        <row r="306">
          <cell r="A306" t="str">
            <v>Sasa Kalajdzic</v>
          </cell>
          <cell r="B306" t="str">
            <v>Kalajdžić</v>
          </cell>
          <cell r="M306" t="str">
            <v>WOL</v>
          </cell>
        </row>
        <row r="307">
          <cell r="A307" t="str">
            <v>Sergio Gómez</v>
          </cell>
          <cell r="B307" t="str">
            <v>Sergio Gómez</v>
          </cell>
          <cell r="C307" t="str">
            <v>S Gomez</v>
          </cell>
          <cell r="M307" t="str">
            <v>MCI</v>
          </cell>
        </row>
        <row r="308">
          <cell r="A308" t="str">
            <v>Anssumane Fati Vieira</v>
          </cell>
          <cell r="B308" t="str">
            <v>Ansu Fati</v>
          </cell>
          <cell r="M308" t="str">
            <v>BHA</v>
          </cell>
        </row>
        <row r="309">
          <cell r="A309" t="str">
            <v>Julio Enciso</v>
          </cell>
          <cell r="B309" t="str">
            <v>Enciso</v>
          </cell>
          <cell r="C309" t="str">
            <v>Julio César Enciso</v>
          </cell>
          <cell r="M309" t="str">
            <v>BHA</v>
          </cell>
        </row>
        <row r="310">
          <cell r="A310" t="str">
            <v>Matheus França de Oliveira</v>
          </cell>
          <cell r="B310" t="str">
            <v>Matheus França</v>
          </cell>
          <cell r="M310" t="str">
            <v>CRY</v>
          </cell>
        </row>
        <row r="311">
          <cell r="A311" t="str">
            <v>Jacob Murphy</v>
          </cell>
          <cell r="B311" t="str">
            <v>J.Murphy</v>
          </cell>
          <cell r="M311" t="str">
            <v>NEW</v>
          </cell>
        </row>
        <row r="312">
          <cell r="A312" t="str">
            <v>Cauley Woodrow</v>
          </cell>
          <cell r="B312" t="str">
            <v>Woodrow</v>
          </cell>
          <cell r="M312" t="str">
            <v>LUT</v>
          </cell>
        </row>
        <row r="313">
          <cell r="A313" t="str">
            <v>Oscar Bobb</v>
          </cell>
          <cell r="B313" t="str">
            <v>Bobb</v>
          </cell>
          <cell r="M313" t="str">
            <v>MCI</v>
          </cell>
        </row>
        <row r="314">
          <cell r="A314" t="str">
            <v>Jhon Durán</v>
          </cell>
          <cell r="B314" t="str">
            <v>Duran</v>
          </cell>
          <cell r="M314" t="str">
            <v>AVL</v>
          </cell>
        </row>
        <row r="315">
          <cell r="A315" t="str">
            <v>Ivan Perišić</v>
          </cell>
          <cell r="B315" t="str">
            <v>Perišić</v>
          </cell>
          <cell r="C315" t="str">
            <v>Ivan Perisic</v>
          </cell>
          <cell r="D315" t="str">
            <v>PERISIC</v>
          </cell>
          <cell r="M315" t="str">
            <v>TOT</v>
          </cell>
        </row>
        <row r="316">
          <cell r="A316" t="str">
            <v>Pablo Sarabia</v>
          </cell>
          <cell r="B316" t="str">
            <v>Sarabia</v>
          </cell>
          <cell r="M316" t="str">
            <v>WOL</v>
          </cell>
        </row>
        <row r="317">
          <cell r="A317" t="str">
            <v>Chris Wood</v>
          </cell>
          <cell r="B317" t="str">
            <v>Wood</v>
          </cell>
          <cell r="M317" t="str">
            <v>NFO</v>
          </cell>
        </row>
        <row r="318">
          <cell r="A318" t="str">
            <v>Reiss Nelson</v>
          </cell>
          <cell r="B318" t="str">
            <v>Nelson</v>
          </cell>
          <cell r="M318" t="str">
            <v>ARS</v>
          </cell>
        </row>
        <row r="319">
          <cell r="A319" t="str">
            <v>David Brooks</v>
          </cell>
          <cell r="B319" t="str">
            <v>Brooks</v>
          </cell>
          <cell r="M319" t="str">
            <v>BOU</v>
          </cell>
        </row>
        <row r="320">
          <cell r="A320" t="str">
            <v>Kevin De Bruyne</v>
          </cell>
          <cell r="B320" t="str">
            <v>De Bruyne</v>
          </cell>
          <cell r="M320" t="str">
            <v>MCI</v>
          </cell>
        </row>
        <row r="321">
          <cell r="A321" t="str">
            <v>Harvey Barnes</v>
          </cell>
          <cell r="B321" t="str">
            <v>Barnes</v>
          </cell>
          <cell r="M321" t="str">
            <v>NEW</v>
          </cell>
        </row>
        <row r="322">
          <cell r="A322" t="str">
            <v>Emile Smith Rowe</v>
          </cell>
          <cell r="B322" t="str">
            <v>Smith Rowe</v>
          </cell>
          <cell r="M322" t="str">
            <v>ARS</v>
          </cell>
        </row>
        <row r="323">
          <cell r="A323" t="str">
            <v>Kieffer Moore</v>
          </cell>
          <cell r="B323" t="str">
            <v>Moore</v>
          </cell>
          <cell r="M323" t="str">
            <v>BOU</v>
          </cell>
        </row>
        <row r="324">
          <cell r="A324" t="str">
            <v>Michael Olakigbe</v>
          </cell>
          <cell r="B324" t="str">
            <v>Olakigbe</v>
          </cell>
          <cell r="M324" t="str">
            <v>BRE</v>
          </cell>
        </row>
        <row r="325">
          <cell r="A325" t="str">
            <v>Saman Ghoddos</v>
          </cell>
          <cell r="B325" t="str">
            <v>Ghoddos</v>
          </cell>
          <cell r="M325" t="str">
            <v>BRE</v>
          </cell>
        </row>
        <row r="326">
          <cell r="A326" t="str">
            <v>Ben Davies</v>
          </cell>
          <cell r="B326" t="str">
            <v>Davies</v>
          </cell>
          <cell r="C326" t="str">
            <v>Ben T Davies</v>
          </cell>
          <cell r="M326" t="str">
            <v>TOT</v>
          </cell>
        </row>
        <row r="327">
          <cell r="A327" t="str">
            <v>Joe Willock</v>
          </cell>
          <cell r="B327" t="str">
            <v>Willock</v>
          </cell>
          <cell r="M327" t="str">
            <v>NEW</v>
          </cell>
        </row>
        <row r="328">
          <cell r="A328" t="str">
            <v>Aleksandar Mitrović</v>
          </cell>
          <cell r="B328" t="str">
            <v>Mitrović</v>
          </cell>
          <cell r="C328" t="str">
            <v>Mitrovic</v>
          </cell>
          <cell r="D328" t="str">
            <v>Aleksandar Mitrovic</v>
          </cell>
          <cell r="M328" t="str">
            <v>FUL</v>
          </cell>
        </row>
        <row r="329">
          <cell r="A329" t="str">
            <v>Adama Traoré</v>
          </cell>
          <cell r="B329" t="str">
            <v>Adama</v>
          </cell>
          <cell r="M329" t="str">
            <v>FUL</v>
          </cell>
        </row>
        <row r="330">
          <cell r="A330" t="str">
            <v>Manor Solomon</v>
          </cell>
          <cell r="B330" t="str">
            <v>Solomon</v>
          </cell>
          <cell r="M330" t="str">
            <v>TOT</v>
          </cell>
        </row>
        <row r="331">
          <cell r="A331" t="str">
            <v>Luis Sinisterra</v>
          </cell>
          <cell r="B331" t="str">
            <v>Sinisterra</v>
          </cell>
          <cell r="M331" t="str">
            <v>BOU</v>
          </cell>
        </row>
        <row r="332">
          <cell r="A332" t="str">
            <v>Reece James</v>
          </cell>
          <cell r="B332" t="str">
            <v>James</v>
          </cell>
          <cell r="C332" t="str">
            <v>R James</v>
          </cell>
          <cell r="M332" t="str">
            <v>CHE</v>
          </cell>
        </row>
        <row r="333">
          <cell r="A333" t="str">
            <v>Leandro Trossard</v>
          </cell>
          <cell r="B333" t="str">
            <v>Trossard</v>
          </cell>
          <cell r="C333"/>
          <cell r="D333"/>
          <cell r="M333" t="str">
            <v>ARS</v>
          </cell>
        </row>
        <row r="334">
          <cell r="A334" t="str">
            <v>Divock Origi</v>
          </cell>
          <cell r="B334" t="str">
            <v>Origi</v>
          </cell>
          <cell r="M334" t="str">
            <v>NFO</v>
          </cell>
        </row>
        <row r="335">
          <cell r="A335" t="str">
            <v>Wilson Odobert</v>
          </cell>
          <cell r="B335" t="str">
            <v>Odobert</v>
          </cell>
          <cell r="M335" t="str">
            <v>BUR</v>
          </cell>
        </row>
        <row r="336">
          <cell r="A336" t="str">
            <v>Keane Lewis-Potter</v>
          </cell>
          <cell r="B336" t="str">
            <v>Lewis-Potter</v>
          </cell>
          <cell r="M336" t="str">
            <v>BRE</v>
          </cell>
        </row>
        <row r="337">
          <cell r="A337" t="str">
            <v>Jay Rodriguez</v>
          </cell>
          <cell r="B337" t="str">
            <v>Rodriguez</v>
          </cell>
          <cell r="M337" t="str">
            <v>BUR</v>
          </cell>
        </row>
        <row r="338">
          <cell r="A338" t="str">
            <v>Ian Maatsen</v>
          </cell>
          <cell r="B338" t="str">
            <v>Maatsen</v>
          </cell>
          <cell r="M338" t="str">
            <v>CHE</v>
          </cell>
        </row>
        <row r="339">
          <cell r="A339" t="str">
            <v>Harvey Elliott</v>
          </cell>
          <cell r="B339" t="str">
            <v>Elliott</v>
          </cell>
          <cell r="M339" t="str">
            <v>LIV</v>
          </cell>
        </row>
        <row r="340">
          <cell r="A340" t="str">
            <v>Tom Cairney</v>
          </cell>
          <cell r="B340" t="str">
            <v>Cairney</v>
          </cell>
          <cell r="M340" t="str">
            <v>FUL</v>
          </cell>
        </row>
        <row r="341">
          <cell r="A341" t="str">
            <v>Armando Broja</v>
          </cell>
          <cell r="B341" t="str">
            <v>Broja</v>
          </cell>
          <cell r="M341" t="str">
            <v>CHE</v>
          </cell>
        </row>
        <row r="342">
          <cell r="A342" t="str">
            <v>Philippe Coutinho Correia</v>
          </cell>
          <cell r="B342" t="str">
            <v>Coutinho</v>
          </cell>
          <cell r="C342" t="str">
            <v>Philippe Coutinho</v>
          </cell>
          <cell r="M342" t="str">
            <v>AVL</v>
          </cell>
        </row>
        <row r="343">
          <cell r="A343" t="str">
            <v>Jacob Ramsey</v>
          </cell>
          <cell r="B343" t="str">
            <v>J.Ramsey</v>
          </cell>
          <cell r="M343" t="str">
            <v>AVL</v>
          </cell>
        </row>
        <row r="344">
          <cell r="A344" t="str">
            <v>Luke Harris</v>
          </cell>
          <cell r="B344" t="str">
            <v>Harris</v>
          </cell>
          <cell r="M344" t="str">
            <v>FUL</v>
          </cell>
        </row>
        <row r="345">
          <cell r="A345" t="str">
            <v>Facundo Buonanotte</v>
          </cell>
          <cell r="B345" t="str">
            <v>Buonanotte</v>
          </cell>
          <cell r="M345" t="str">
            <v>BHA</v>
          </cell>
        </row>
        <row r="346">
          <cell r="A346" t="str">
            <v>Luke Shaw</v>
          </cell>
          <cell r="B346" t="str">
            <v>Shaw</v>
          </cell>
          <cell r="M346" t="str">
            <v>MUN</v>
          </cell>
        </row>
        <row r="347">
          <cell r="A347" t="str">
            <v>Tom Davies</v>
          </cell>
          <cell r="B347" t="str">
            <v>T.Davies</v>
          </cell>
          <cell r="M347" t="str">
            <v>SHU</v>
          </cell>
        </row>
        <row r="348">
          <cell r="A348" t="str">
            <v>Jacob Bruun Larsen</v>
          </cell>
          <cell r="B348" t="str">
            <v>Bruun Larsen</v>
          </cell>
          <cell r="M348" t="str">
            <v>BUR</v>
          </cell>
        </row>
        <row r="349">
          <cell r="A349" t="str">
            <v>Noni Madueke</v>
          </cell>
          <cell r="B349" t="str">
            <v>Madueke</v>
          </cell>
          <cell r="M349" t="str">
            <v>CHE</v>
          </cell>
        </row>
        <row r="350">
          <cell r="A350" t="str">
            <v>Hannibal Mejbri</v>
          </cell>
          <cell r="B350" t="str">
            <v>Hannibal</v>
          </cell>
          <cell r="M350" t="str">
            <v>MUN</v>
          </cell>
        </row>
        <row r="351">
          <cell r="A351" t="str">
            <v>Mike Trésor</v>
          </cell>
          <cell r="B351" t="str">
            <v>M.Trésor</v>
          </cell>
          <cell r="M351" t="str">
            <v>BUR</v>
          </cell>
        </row>
        <row r="352">
          <cell r="A352" t="str">
            <v>Matt Doherty</v>
          </cell>
          <cell r="B352" t="str">
            <v>Doherty</v>
          </cell>
          <cell r="M352" t="str">
            <v>WOL</v>
          </cell>
        </row>
        <row r="353">
          <cell r="A353" t="str">
            <v>Tariq Lamptey</v>
          </cell>
          <cell r="B353" t="str">
            <v>Lamptey</v>
          </cell>
          <cell r="M353" t="str">
            <v>BHA</v>
          </cell>
        </row>
        <row r="354">
          <cell r="A354" t="str">
            <v>Dango Ouattara</v>
          </cell>
          <cell r="B354" t="str">
            <v>O.Dango</v>
          </cell>
          <cell r="M354" t="str">
            <v>BOU</v>
          </cell>
        </row>
        <row r="355">
          <cell r="A355" t="str">
            <v>Anthony Martial</v>
          </cell>
          <cell r="B355" t="str">
            <v>Martial</v>
          </cell>
          <cell r="M355" t="str">
            <v>MUN</v>
          </cell>
        </row>
        <row r="356">
          <cell r="A356" t="str">
            <v>Aaron Ramsey</v>
          </cell>
          <cell r="B356" t="str">
            <v>A.Ramsey</v>
          </cell>
          <cell r="M356" t="str">
            <v>BUR</v>
          </cell>
        </row>
        <row r="357">
          <cell r="A357" t="str">
            <v>Pablo Fornals Malla</v>
          </cell>
          <cell r="B357" t="str">
            <v>P.Fornals</v>
          </cell>
          <cell r="C357" t="str">
            <v>Pablo Fornals</v>
          </cell>
          <cell r="M357" t="str">
            <v>WHU</v>
          </cell>
        </row>
        <row r="358">
          <cell r="A358" t="str">
            <v>Nathan Redmond</v>
          </cell>
          <cell r="B358" t="str">
            <v>Redmond</v>
          </cell>
          <cell r="M358" t="str">
            <v>BUR</v>
          </cell>
        </row>
        <row r="359">
          <cell r="A359" t="str">
            <v>Nathan Redmond</v>
          </cell>
          <cell r="B359" t="str">
            <v>Redmond</v>
          </cell>
          <cell r="M359" t="str">
            <v>BUR</v>
          </cell>
        </row>
        <row r="360">
          <cell r="A360" t="str">
            <v>Jakub Kiwior</v>
          </cell>
          <cell r="B360" t="str">
            <v>Kiwior</v>
          </cell>
          <cell r="M360" t="str">
            <v>ARS</v>
          </cell>
        </row>
        <row r="361">
          <cell r="A361" t="str">
            <v>Hugo Bueno López</v>
          </cell>
          <cell r="B361" t="str">
            <v>H.Bueno</v>
          </cell>
          <cell r="C361" t="str">
            <v>Hugo Bueno</v>
          </cell>
          <cell r="D361"/>
          <cell r="M361" t="str">
            <v>WOL</v>
          </cell>
        </row>
        <row r="362">
          <cell r="A362" t="str">
            <v>Youri Tielemans</v>
          </cell>
          <cell r="B362" t="str">
            <v>Tielemans</v>
          </cell>
          <cell r="M362" t="str">
            <v>AVL</v>
          </cell>
        </row>
        <row r="363">
          <cell r="A363" t="str">
            <v>Hannes Delcroix</v>
          </cell>
          <cell r="B363" t="str">
            <v>Delcroix</v>
          </cell>
          <cell r="M363" t="str">
            <v>BUR</v>
          </cell>
        </row>
        <row r="364">
          <cell r="A364" t="str">
            <v>Mikkel Damsgaard</v>
          </cell>
          <cell r="B364" t="str">
            <v>Damsgaard</v>
          </cell>
          <cell r="M364" t="str">
            <v>BRE</v>
          </cell>
        </row>
        <row r="365">
          <cell r="A365" t="str">
            <v>Konstantinos Tsimikas</v>
          </cell>
          <cell r="B365" t="str">
            <v>Tsimikas</v>
          </cell>
          <cell r="C365" t="str">
            <v>Kostas Tsimikas</v>
          </cell>
          <cell r="M365" t="str">
            <v>LIV</v>
          </cell>
        </row>
        <row r="366">
          <cell r="A366" t="str">
            <v>Carney Chukwuemeka</v>
          </cell>
          <cell r="B366" t="str">
            <v>Chukwuemeka</v>
          </cell>
          <cell r="M366" t="str">
            <v>CHE</v>
          </cell>
        </row>
        <row r="367">
          <cell r="A367" t="str">
            <v>Anass Zaroury</v>
          </cell>
          <cell r="B367" t="str">
            <v>Zaroury</v>
          </cell>
          <cell r="M367" t="str">
            <v>BUR</v>
          </cell>
        </row>
        <row r="368">
          <cell r="A368" t="str">
            <v>Albert Sambi Lokonga</v>
          </cell>
          <cell r="B368" t="str">
            <v>Sambi</v>
          </cell>
          <cell r="C368" t="str">
            <v>Lokonga</v>
          </cell>
          <cell r="M368" t="str">
            <v>LUT</v>
          </cell>
        </row>
        <row r="369">
          <cell r="A369" t="str">
            <v>Danny Ings</v>
          </cell>
          <cell r="B369" t="str">
            <v>Ings</v>
          </cell>
          <cell r="M369" t="str">
            <v>WHU</v>
          </cell>
        </row>
        <row r="370">
          <cell r="A370" t="str">
            <v>Cheikhou Kouyaté</v>
          </cell>
          <cell r="B370" t="str">
            <v>Kouyaté</v>
          </cell>
          <cell r="C370" t="str">
            <v>Kouyate</v>
          </cell>
          <cell r="M370" t="str">
            <v>NFO</v>
          </cell>
        </row>
        <row r="371">
          <cell r="A371" t="str">
            <v>Jean-Ricner Bellegarde</v>
          </cell>
          <cell r="B371" t="str">
            <v>Bellegarde</v>
          </cell>
          <cell r="M371" t="str">
            <v>WOL</v>
          </cell>
        </row>
        <row r="372">
          <cell r="A372" t="str">
            <v>Callum Hudson-Odoi</v>
          </cell>
          <cell r="B372" t="str">
            <v>Hudson-Odoi</v>
          </cell>
          <cell r="M372" t="str">
            <v>NFO</v>
          </cell>
        </row>
        <row r="373">
          <cell r="A373" t="str">
            <v>Jadon Sancho</v>
          </cell>
          <cell r="B373" t="str">
            <v>Sancho</v>
          </cell>
          <cell r="M373" t="str">
            <v>MUN</v>
          </cell>
        </row>
        <row r="374">
          <cell r="A374" t="str">
            <v>Davinson Sánchez</v>
          </cell>
          <cell r="B374" t="str">
            <v>Sánchez</v>
          </cell>
          <cell r="C374" t="str">
            <v>D Sanchez</v>
          </cell>
          <cell r="D374" t="str">
            <v>Davinson Sanchez</v>
          </cell>
          <cell r="M374" t="str">
            <v>TOT</v>
          </cell>
        </row>
        <row r="375">
          <cell r="A375" t="str">
            <v>William Osula</v>
          </cell>
          <cell r="B375" t="str">
            <v>Osula</v>
          </cell>
          <cell r="M375" t="str">
            <v>SHU</v>
          </cell>
        </row>
        <row r="376">
          <cell r="A376" t="str">
            <v>Igor Julio dos Santos de Paulo</v>
          </cell>
          <cell r="B376" t="str">
            <v>Igor</v>
          </cell>
          <cell r="M376" t="str">
            <v>BHA</v>
          </cell>
        </row>
        <row r="377">
          <cell r="A377" t="str">
            <v>Carlos Baleba</v>
          </cell>
          <cell r="B377" t="str">
            <v>Baleba</v>
          </cell>
          <cell r="M377" t="str">
            <v>BHA</v>
          </cell>
        </row>
        <row r="378">
          <cell r="A378" t="str">
            <v>Gonzalo Montiel</v>
          </cell>
          <cell r="B378" t="str">
            <v>G.Montiel</v>
          </cell>
          <cell r="M378" t="str">
            <v>NFO</v>
          </cell>
        </row>
        <row r="379">
          <cell r="A379" t="str">
            <v>Aaron Cresswell</v>
          </cell>
          <cell r="B379" t="str">
            <v>Cresswell</v>
          </cell>
          <cell r="M379" t="str">
            <v>WHU</v>
          </cell>
        </row>
        <row r="380">
          <cell r="A380" t="str">
            <v>Jack Hinshelwood</v>
          </cell>
          <cell r="B380" t="str">
            <v>Hinshelwood</v>
          </cell>
          <cell r="M380" t="str">
            <v>BHA</v>
          </cell>
        </row>
        <row r="381">
          <cell r="A381" t="str">
            <v>Kalvin Phillips</v>
          </cell>
          <cell r="B381" t="str">
            <v>Phillips</v>
          </cell>
          <cell r="C381" t="str">
            <v>K Phillips</v>
          </cell>
          <cell r="M381" t="str">
            <v>MCI</v>
          </cell>
        </row>
        <row r="382">
          <cell r="A382" t="str">
            <v>Sergio Reguilón</v>
          </cell>
          <cell r="B382" t="str">
            <v>Reguilón</v>
          </cell>
          <cell r="C382" t="str">
            <v>Reguilon</v>
          </cell>
          <cell r="M382" t="str">
            <v>MUN</v>
          </cell>
        </row>
        <row r="383">
          <cell r="A383" t="str">
            <v>Sergio Reguilón</v>
          </cell>
          <cell r="B383" t="str">
            <v>Reguilón</v>
          </cell>
          <cell r="M383" t="str">
            <v>MUN</v>
          </cell>
        </row>
        <row r="384">
          <cell r="A384" t="str">
            <v>Alex Scott</v>
          </cell>
          <cell r="B384" t="str">
            <v>Scott</v>
          </cell>
          <cell r="M384" t="str">
            <v>BOU</v>
          </cell>
        </row>
        <row r="385">
          <cell r="A385" t="str">
            <v>Adam Lallana</v>
          </cell>
          <cell r="B385" t="str">
            <v>Lallana</v>
          </cell>
          <cell r="M385" t="str">
            <v>BHA</v>
          </cell>
        </row>
        <row r="386">
          <cell r="A386" t="str">
            <v>Yasser Larouci</v>
          </cell>
          <cell r="B386" t="str">
            <v>Larouci</v>
          </cell>
          <cell r="M386" t="str">
            <v>SHU</v>
          </cell>
        </row>
        <row r="387">
          <cell r="A387" t="str">
            <v>Andros Townsend</v>
          </cell>
          <cell r="B387" t="str">
            <v>Townsend</v>
          </cell>
          <cell r="M387" t="str">
            <v>LUT</v>
          </cell>
        </row>
        <row r="388">
          <cell r="A388" t="str">
            <v>Lewis Dobbin</v>
          </cell>
          <cell r="B388" t="str">
            <v>Dobbin</v>
          </cell>
          <cell r="M388" t="str">
            <v>EVE</v>
          </cell>
        </row>
        <row r="389">
          <cell r="A389" t="str">
            <v>Ben Osborn</v>
          </cell>
          <cell r="B389" t="str">
            <v>Osborn</v>
          </cell>
          <cell r="M389" t="str">
            <v>SHU</v>
          </cell>
        </row>
        <row r="390">
          <cell r="A390" t="str">
            <v>Neco Williams</v>
          </cell>
          <cell r="B390" t="str">
            <v>Williams</v>
          </cell>
          <cell r="M390" t="str">
            <v>NFO</v>
          </cell>
        </row>
        <row r="391">
          <cell r="A391" t="str">
            <v>Thomas Partey</v>
          </cell>
          <cell r="B391" t="str">
            <v>Thomas</v>
          </cell>
          <cell r="M391" t="str">
            <v>ARS</v>
          </cell>
        </row>
        <row r="392">
          <cell r="A392" t="str">
            <v>Jaidon Anthony</v>
          </cell>
          <cell r="B392" t="str">
            <v>Anthony</v>
          </cell>
          <cell r="M392" t="str">
            <v>BOU</v>
          </cell>
        </row>
        <row r="393">
          <cell r="A393" t="str">
            <v>Ben Mee</v>
          </cell>
          <cell r="B393" t="str">
            <v>Mee</v>
          </cell>
          <cell r="M393" t="str">
            <v>BRE</v>
          </cell>
        </row>
        <row r="394">
          <cell r="A394" t="str">
            <v>Rhian Brewster</v>
          </cell>
          <cell r="B394" t="str">
            <v>Brewster</v>
          </cell>
          <cell r="M394" t="str">
            <v>SHU</v>
          </cell>
        </row>
        <row r="395">
          <cell r="A395" t="str">
            <v>Tommy Doyle</v>
          </cell>
          <cell r="B395" t="str">
            <v>Doyle</v>
          </cell>
          <cell r="M395" t="str">
            <v>WOL</v>
          </cell>
        </row>
        <row r="396">
          <cell r="A396" t="str">
            <v>Chris Mepham</v>
          </cell>
          <cell r="B396" t="str">
            <v>Mepham</v>
          </cell>
          <cell r="M396" t="str">
            <v>BOU</v>
          </cell>
        </row>
        <row r="397">
          <cell r="A397" t="str">
            <v>Oliver Skipp</v>
          </cell>
          <cell r="B397" t="str">
            <v>Skipp</v>
          </cell>
          <cell r="M397" t="str">
            <v>TOT</v>
          </cell>
        </row>
        <row r="398">
          <cell r="A398" t="str">
            <v>Emerson Leite de Souza Junior</v>
          </cell>
          <cell r="B398" t="str">
            <v>E.Royal</v>
          </cell>
          <cell r="C398" t="str">
            <v>Emerson R</v>
          </cell>
          <cell r="D398" t="str">
            <v>Emerson</v>
          </cell>
          <cell r="M398" t="str">
            <v>TOT</v>
          </cell>
        </row>
        <row r="399">
          <cell r="A399" t="str">
            <v>Rico Lewis</v>
          </cell>
          <cell r="B399" t="str">
            <v>R.Lewis</v>
          </cell>
          <cell r="C399" t="str">
            <v>R Lewis</v>
          </cell>
          <cell r="M399" t="str">
            <v>MCI</v>
          </cell>
        </row>
        <row r="400">
          <cell r="A400" t="str">
            <v>Fábio Ferreira Vieira</v>
          </cell>
          <cell r="B400" t="str">
            <v>Fábio Vieira</v>
          </cell>
          <cell r="C400" t="str">
            <v>Vieira</v>
          </cell>
          <cell r="M400" t="str">
            <v>ARS</v>
          </cell>
        </row>
        <row r="401">
          <cell r="A401" t="str">
            <v>Carlos Vinícius Alves Morais</v>
          </cell>
          <cell r="B401" t="str">
            <v>Vinícius</v>
          </cell>
          <cell r="M401" t="str">
            <v>FUL</v>
          </cell>
        </row>
        <row r="402">
          <cell r="A402" t="str">
            <v>Michael Keane</v>
          </cell>
          <cell r="B402" t="str">
            <v>Keane</v>
          </cell>
          <cell r="M402" t="str">
            <v>EVE</v>
          </cell>
        </row>
        <row r="403">
          <cell r="A403" t="str">
            <v>Ionuț Radu</v>
          </cell>
          <cell r="B403" t="str">
            <v>Radu</v>
          </cell>
          <cell r="M403" t="str">
            <v>BOU</v>
          </cell>
        </row>
        <row r="404">
          <cell r="A404" t="str">
            <v>Chris Richards</v>
          </cell>
          <cell r="B404" t="str">
            <v>C.Richards</v>
          </cell>
          <cell r="C404" t="str">
            <v>C Richards</v>
          </cell>
          <cell r="M404" t="str">
            <v>CRY</v>
          </cell>
        </row>
        <row r="405">
          <cell r="A405" t="str">
            <v>Angelo Ogbonna</v>
          </cell>
          <cell r="B405" t="str">
            <v>Ogbonna</v>
          </cell>
          <cell r="M405" t="str">
            <v>WHU</v>
          </cell>
        </row>
        <row r="406">
          <cell r="A406" t="str">
            <v>Robin Olsen</v>
          </cell>
          <cell r="B406" t="str">
            <v>Olsen</v>
          </cell>
          <cell r="M406" t="str">
            <v>AVL</v>
          </cell>
        </row>
        <row r="407">
          <cell r="A407" t="str">
            <v>Facundo Pellistri Rebollo</v>
          </cell>
          <cell r="B407" t="str">
            <v>Pellistri</v>
          </cell>
          <cell r="M407" t="str">
            <v>MUN</v>
          </cell>
        </row>
        <row r="408">
          <cell r="A408" t="str">
            <v>Nuno Varela Tavares</v>
          </cell>
          <cell r="B408" t="str">
            <v>Tavares</v>
          </cell>
          <cell r="M408" t="str">
            <v>NFO</v>
          </cell>
        </row>
        <row r="409">
          <cell r="A409" t="str">
            <v>Matt Targett</v>
          </cell>
          <cell r="B409" t="str">
            <v>Targett</v>
          </cell>
          <cell r="M409" t="str">
            <v>NEW</v>
          </cell>
        </row>
        <row r="410">
          <cell r="A410" t="str">
            <v>Manuel Benson Hedilazio</v>
          </cell>
          <cell r="B410" t="str">
            <v>Benson</v>
          </cell>
          <cell r="M410" t="str">
            <v>BUR</v>
          </cell>
        </row>
        <row r="411">
          <cell r="A411" t="str">
            <v>Daniel Castelo Podence</v>
          </cell>
          <cell r="B411" t="str">
            <v>Podence</v>
          </cell>
          <cell r="C411" t="str">
            <v>Daniel Podence</v>
          </cell>
          <cell r="D411"/>
          <cell r="M411" t="str">
            <v>WOL</v>
          </cell>
        </row>
        <row r="412">
          <cell r="A412" t="str">
            <v>Gonçalo Manuel Ganchinho Guedes</v>
          </cell>
          <cell r="B412" t="str">
            <v>Guedes</v>
          </cell>
          <cell r="C412" t="str">
            <v>Gonçalo Guedes</v>
          </cell>
          <cell r="M412" t="str">
            <v>WOL</v>
          </cell>
        </row>
        <row r="413">
          <cell r="A413" t="str">
            <v>Luke Cundle</v>
          </cell>
          <cell r="B413" t="str">
            <v>Cundle</v>
          </cell>
          <cell r="M413" t="str">
            <v>WOL</v>
          </cell>
        </row>
        <row r="414">
          <cell r="A414" t="str">
            <v>Francisco Jorge Tomás Oliveira</v>
          </cell>
          <cell r="B414" t="str">
            <v>Chiquinho</v>
          </cell>
          <cell r="M414" t="str">
            <v>WOL</v>
          </cell>
        </row>
        <row r="415">
          <cell r="A415" t="str">
            <v>Matija Šarkić</v>
          </cell>
          <cell r="B415" t="str">
            <v>Šarkić</v>
          </cell>
          <cell r="C415" t="str">
            <v>Sarkic</v>
          </cell>
          <cell r="M415" t="str">
            <v>WOL</v>
          </cell>
        </row>
        <row r="416">
          <cell r="A416" t="str">
            <v>Jonathan Castro Otto</v>
          </cell>
          <cell r="B416" t="str">
            <v>J.Otto</v>
          </cell>
          <cell r="C416" t="str">
            <v>Jonny Castro</v>
          </cell>
          <cell r="M416" t="str">
            <v>WOL</v>
          </cell>
        </row>
        <row r="417">
          <cell r="A417" t="str">
            <v>Maxwel Cornet</v>
          </cell>
          <cell r="B417" t="str">
            <v>Cornet</v>
          </cell>
          <cell r="M417" t="str">
            <v>WHU</v>
          </cell>
        </row>
        <row r="418">
          <cell r="A418" t="str">
            <v>Flynn Downes</v>
          </cell>
          <cell r="B418" t="str">
            <v>Downes</v>
          </cell>
          <cell r="M418" t="str">
            <v>WHU</v>
          </cell>
        </row>
        <row r="419">
          <cell r="A419" t="str">
            <v>Conor Coventry</v>
          </cell>
          <cell r="B419" t="str">
            <v>Coventry</v>
          </cell>
          <cell r="M419" t="str">
            <v>WHU</v>
          </cell>
        </row>
        <row r="420">
          <cell r="A420" t="str">
            <v>Lukasz Fabianski</v>
          </cell>
          <cell r="B420" t="str">
            <v>Fabianski</v>
          </cell>
          <cell r="C420" t="str">
            <v>Łukasz Fabiański</v>
          </cell>
          <cell r="M420" t="str">
            <v>WHU</v>
          </cell>
        </row>
        <row r="421">
          <cell r="A421" t="str">
            <v>Gianluca Scamacca</v>
          </cell>
          <cell r="B421" t="str">
            <v>Scamacca</v>
          </cell>
          <cell r="M421" t="str">
            <v>WHU</v>
          </cell>
        </row>
        <row r="422">
          <cell r="A422" t="str">
            <v>Divin Mubama</v>
          </cell>
          <cell r="B422" t="str">
            <v>Mubama</v>
          </cell>
          <cell r="M422" t="str">
            <v>WHU</v>
          </cell>
        </row>
        <row r="423">
          <cell r="A423" t="str">
            <v>Thilo Kehrer</v>
          </cell>
          <cell r="B423" t="str">
            <v>Kehrer</v>
          </cell>
          <cell r="M423" t="str">
            <v>WHU</v>
          </cell>
        </row>
        <row r="424">
          <cell r="A424" t="str">
            <v>Ben Johnson</v>
          </cell>
          <cell r="B424" t="str">
            <v>Johnson</v>
          </cell>
          <cell r="M424" t="str">
            <v>WHU</v>
          </cell>
        </row>
        <row r="425">
          <cell r="A425" t="str">
            <v>Bryan Gil Salvatierra</v>
          </cell>
          <cell r="B425" t="str">
            <v>Bryan</v>
          </cell>
          <cell r="M425" t="str">
            <v>TOT</v>
          </cell>
        </row>
        <row r="426">
          <cell r="A426" t="str">
            <v>Hugo Lloris</v>
          </cell>
          <cell r="B426" t="str">
            <v>Lloris</v>
          </cell>
          <cell r="M426" t="str">
            <v>TOT</v>
          </cell>
        </row>
        <row r="427">
          <cell r="A427" t="str">
            <v>Fraser Forster</v>
          </cell>
          <cell r="B427" t="str">
            <v>Forster</v>
          </cell>
          <cell r="M427" t="str">
            <v>TOT</v>
          </cell>
        </row>
        <row r="428">
          <cell r="A428" t="str">
            <v>Brandon Austin</v>
          </cell>
          <cell r="B428" t="str">
            <v>Austin</v>
          </cell>
          <cell r="M428" t="str">
            <v>TOT</v>
          </cell>
        </row>
        <row r="429">
          <cell r="A429" t="str">
            <v>Harry Kane</v>
          </cell>
          <cell r="B429" t="str">
            <v>Kane</v>
          </cell>
          <cell r="M429" t="str">
            <v>TOT</v>
          </cell>
        </row>
        <row r="430">
          <cell r="A430" t="str">
            <v>Ryan Sessegnon</v>
          </cell>
          <cell r="B430" t="str">
            <v>Sessegnon</v>
          </cell>
          <cell r="M430" t="str">
            <v>TOT</v>
          </cell>
        </row>
        <row r="431">
          <cell r="A431" t="str">
            <v>Eric Dier</v>
          </cell>
          <cell r="B431" t="str">
            <v>Dier</v>
          </cell>
          <cell r="M431" t="str">
            <v>TOT</v>
          </cell>
        </row>
        <row r="432">
          <cell r="A432" t="str">
            <v>Japhet Tanganga</v>
          </cell>
          <cell r="B432" t="str">
            <v>Tanganga</v>
          </cell>
          <cell r="M432" t="str">
            <v>TOT</v>
          </cell>
        </row>
        <row r="433">
          <cell r="A433" t="str">
            <v>Djed Spence</v>
          </cell>
          <cell r="B433" t="str">
            <v>Spence</v>
          </cell>
          <cell r="M433" t="str">
            <v>TOT</v>
          </cell>
        </row>
        <row r="434">
          <cell r="A434" t="str">
            <v>Joe Rodon</v>
          </cell>
          <cell r="B434" t="str">
            <v>Rodon</v>
          </cell>
          <cell r="M434" t="str">
            <v>TOT</v>
          </cell>
        </row>
        <row r="435">
          <cell r="A435" t="str">
            <v>Ismaila Coulibaly</v>
          </cell>
          <cell r="B435" t="str">
            <v>Coulibaly</v>
          </cell>
          <cell r="M435" t="str">
            <v>SHU</v>
          </cell>
        </row>
        <row r="436">
          <cell r="A436" t="str">
            <v>John Fleck</v>
          </cell>
          <cell r="B436" t="str">
            <v>Fleck</v>
          </cell>
          <cell r="M436" t="str">
            <v>SHU</v>
          </cell>
        </row>
        <row r="437">
          <cell r="A437" t="str">
            <v>Anis Slimane</v>
          </cell>
          <cell r="B437" t="str">
            <v>Slimane</v>
          </cell>
          <cell r="M437" t="str">
            <v>SHU</v>
          </cell>
        </row>
        <row r="438">
          <cell r="A438" t="str">
            <v>Jordan Amissah</v>
          </cell>
          <cell r="B438" t="str">
            <v>Amissah</v>
          </cell>
          <cell r="M438" t="str">
            <v>SHU</v>
          </cell>
        </row>
        <row r="439">
          <cell r="A439" t="str">
            <v>Adam Davies</v>
          </cell>
          <cell r="B439" t="str">
            <v>A.Davies</v>
          </cell>
          <cell r="C439"/>
          <cell r="M439" t="str">
            <v>SHU</v>
          </cell>
        </row>
        <row r="440">
          <cell r="A440" t="str">
            <v>Daniel Jebbison</v>
          </cell>
          <cell r="B440" t="str">
            <v>Jebbison</v>
          </cell>
          <cell r="D440"/>
          <cell r="M440" t="str">
            <v>SHU</v>
          </cell>
        </row>
        <row r="441">
          <cell r="A441" t="str">
            <v>Iliman Ndiaye</v>
          </cell>
          <cell r="B441" t="str">
            <v>Ndiaye</v>
          </cell>
          <cell r="M441" t="str">
            <v>SHU</v>
          </cell>
        </row>
        <row r="442">
          <cell r="A442" t="str">
            <v>Max Lowe</v>
          </cell>
          <cell r="B442" t="str">
            <v>Lowe</v>
          </cell>
          <cell r="M442" t="str">
            <v>SHU</v>
          </cell>
        </row>
        <row r="443">
          <cell r="A443" t="str">
            <v>Rhys Norrington-Davies</v>
          </cell>
          <cell r="B443" t="str">
            <v>Norrington-Davies</v>
          </cell>
          <cell r="M443" t="str">
            <v>SHU</v>
          </cell>
        </row>
        <row r="444">
          <cell r="A444" t="str">
            <v>Lewis O'Brien</v>
          </cell>
          <cell r="B444" t="str">
            <v>O'Brien</v>
          </cell>
          <cell r="M444" t="str">
            <v>NFO</v>
          </cell>
        </row>
        <row r="445">
          <cell r="A445" t="str">
            <v>Remo Freuler</v>
          </cell>
          <cell r="B445" t="str">
            <v>Freuler</v>
          </cell>
          <cell r="M445" t="str">
            <v>NFO</v>
          </cell>
        </row>
        <row r="446">
          <cell r="A446" t="str">
            <v>Jonjo Shelvey</v>
          </cell>
          <cell r="B446" t="str">
            <v>J.Shelvey</v>
          </cell>
          <cell r="M446" t="str">
            <v>NFO</v>
          </cell>
        </row>
        <row r="447">
          <cell r="A447" t="str">
            <v>Alex Mighten</v>
          </cell>
          <cell r="B447" t="str">
            <v>Mighten</v>
          </cell>
          <cell r="M447" t="str">
            <v>NFO</v>
          </cell>
        </row>
        <row r="448">
          <cell r="A448" t="str">
            <v>Harry Arter</v>
          </cell>
          <cell r="B448" t="str">
            <v>Arter</v>
          </cell>
          <cell r="M448" t="str">
            <v>NFO</v>
          </cell>
        </row>
        <row r="449">
          <cell r="A449" t="str">
            <v>Braian Ojeda Rodríguez</v>
          </cell>
          <cell r="B449" t="str">
            <v>Ojeda</v>
          </cell>
          <cell r="M449" t="str">
            <v>NFO</v>
          </cell>
        </row>
        <row r="450">
          <cell r="A450" t="str">
            <v>Wayne Hennessey</v>
          </cell>
          <cell r="B450" t="str">
            <v>Hennessey</v>
          </cell>
          <cell r="M450" t="str">
            <v>NFO</v>
          </cell>
        </row>
        <row r="451">
          <cell r="A451" t="str">
            <v>Sam Surridge</v>
          </cell>
          <cell r="B451" t="str">
            <v>Surridge</v>
          </cell>
          <cell r="M451" t="str">
            <v>NFO</v>
          </cell>
        </row>
        <row r="452">
          <cell r="A452" t="str">
            <v>Emmanuel Dennis</v>
          </cell>
          <cell r="B452" t="str">
            <v>Dennis</v>
          </cell>
          <cell r="C452" t="str">
            <v>E Dennis</v>
          </cell>
          <cell r="M452" t="str">
            <v>NFO</v>
          </cell>
        </row>
        <row r="453">
          <cell r="A453" t="str">
            <v>Steve Cook</v>
          </cell>
          <cell r="B453" t="str">
            <v>Cook</v>
          </cell>
          <cell r="C453" t="str">
            <v>S Cook</v>
          </cell>
          <cell r="M453" t="str">
            <v>NFO</v>
          </cell>
        </row>
        <row r="454">
          <cell r="A454" t="str">
            <v>Giulian Biancone</v>
          </cell>
          <cell r="B454" t="str">
            <v>Biancone</v>
          </cell>
          <cell r="M454" t="str">
            <v>NFO</v>
          </cell>
        </row>
        <row r="455">
          <cell r="A455" t="str">
            <v>Mohamed Dräger</v>
          </cell>
          <cell r="B455" t="str">
            <v>Dräger</v>
          </cell>
          <cell r="M455" t="str">
            <v>NFO</v>
          </cell>
        </row>
        <row r="456">
          <cell r="A456" t="str">
            <v>Jonathan Panzo</v>
          </cell>
          <cell r="B456" t="str">
            <v>Panzo</v>
          </cell>
          <cell r="M456" t="str">
            <v>NFO</v>
          </cell>
        </row>
        <row r="457">
          <cell r="A457" t="str">
            <v>Loïc Mbe Soh</v>
          </cell>
          <cell r="B457" t="str">
            <v>Mbe Soh</v>
          </cell>
          <cell r="M457" t="str">
            <v>NFO</v>
          </cell>
        </row>
        <row r="458">
          <cell r="A458" t="str">
            <v>Omar Richards</v>
          </cell>
          <cell r="B458" t="str">
            <v>O.Richards</v>
          </cell>
          <cell r="C458" t="str">
            <v>O Richards</v>
          </cell>
          <cell r="M458" t="str">
            <v>NFO</v>
          </cell>
        </row>
        <row r="459">
          <cell r="A459" t="str">
            <v>Richie Laryea</v>
          </cell>
          <cell r="B459" t="str">
            <v>Laryea</v>
          </cell>
          <cell r="M459" t="str">
            <v>NFO</v>
          </cell>
        </row>
        <row r="460">
          <cell r="A460" t="str">
            <v>Allan Saint-Maximin</v>
          </cell>
          <cell r="B460" t="str">
            <v>Saint-Maximin</v>
          </cell>
          <cell r="M460" t="str">
            <v>NEW</v>
          </cell>
        </row>
        <row r="461">
          <cell r="A461" t="str">
            <v>Ryan Fraser</v>
          </cell>
          <cell r="B461" t="str">
            <v>Fraser</v>
          </cell>
          <cell r="M461" t="str">
            <v>NEW</v>
          </cell>
        </row>
        <row r="462">
          <cell r="A462" t="str">
            <v>Matt Ritchie</v>
          </cell>
          <cell r="B462" t="str">
            <v>Ritchie</v>
          </cell>
          <cell r="M462" t="str">
            <v>NEW</v>
          </cell>
        </row>
        <row r="463">
          <cell r="A463" t="str">
            <v>Jeff Hendrick</v>
          </cell>
          <cell r="B463" t="str">
            <v>Hendrick</v>
          </cell>
          <cell r="M463" t="str">
            <v>NEW</v>
          </cell>
        </row>
        <row r="464">
          <cell r="A464" t="str">
            <v>Martin Dubravka</v>
          </cell>
          <cell r="B464" t="str">
            <v>Dubravka</v>
          </cell>
          <cell r="M464" t="str">
            <v>NEW</v>
          </cell>
        </row>
        <row r="465">
          <cell r="A465" t="str">
            <v>Karl Darlow</v>
          </cell>
          <cell r="B465" t="str">
            <v>Darlow</v>
          </cell>
          <cell r="M465" t="str">
            <v>NEW</v>
          </cell>
        </row>
        <row r="466">
          <cell r="A466" t="str">
            <v>Javier Manquillo Gaitán</v>
          </cell>
          <cell r="B466" t="str">
            <v>Manquillo</v>
          </cell>
          <cell r="M466" t="str">
            <v>NEW</v>
          </cell>
        </row>
        <row r="467">
          <cell r="A467" t="str">
            <v>Jamal Lewis</v>
          </cell>
          <cell r="B467" t="str">
            <v>J.Lewis</v>
          </cell>
          <cell r="C467" t="str">
            <v>J Lewis</v>
          </cell>
          <cell r="M467" t="str">
            <v>NEW</v>
          </cell>
        </row>
        <row r="468">
          <cell r="A468" t="str">
            <v>Emil Krafth</v>
          </cell>
          <cell r="B468" t="str">
            <v>Krafth</v>
          </cell>
          <cell r="M468" t="str">
            <v>NEW</v>
          </cell>
        </row>
        <row r="469">
          <cell r="A469" t="str">
            <v>Paul Dummett</v>
          </cell>
          <cell r="B469" t="str">
            <v>Dummett</v>
          </cell>
          <cell r="M469" t="str">
            <v>NEW</v>
          </cell>
        </row>
        <row r="470">
          <cell r="A470" t="str">
            <v>Harrison Ashby</v>
          </cell>
          <cell r="B470" t="str">
            <v>Ashby</v>
          </cell>
          <cell r="M470" t="str">
            <v>NEW</v>
          </cell>
        </row>
        <row r="471">
          <cell r="A471" t="str">
            <v>Frederico Rodrigues de Paula Santos</v>
          </cell>
          <cell r="B471" t="str">
            <v>Fred</v>
          </cell>
          <cell r="M471" t="str">
            <v>MUN</v>
          </cell>
        </row>
        <row r="472">
          <cell r="A472" t="str">
            <v>Amad Diallo</v>
          </cell>
          <cell r="B472" t="str">
            <v>Amad</v>
          </cell>
          <cell r="M472" t="str">
            <v>MUN</v>
          </cell>
        </row>
        <row r="473">
          <cell r="A473" t="str">
            <v>Tom Heaton</v>
          </cell>
          <cell r="B473" t="str">
            <v>Heaton</v>
          </cell>
          <cell r="M473" t="str">
            <v>MUN</v>
          </cell>
        </row>
        <row r="474">
          <cell r="A474" t="str">
            <v>Tyrell Malacia</v>
          </cell>
          <cell r="B474" t="str">
            <v>Malacia</v>
          </cell>
          <cell r="M474" t="str">
            <v>MUN</v>
          </cell>
        </row>
        <row r="475">
          <cell r="A475" t="str">
            <v>Brandon Williams</v>
          </cell>
          <cell r="B475" t="str">
            <v>B.Williams</v>
          </cell>
          <cell r="M475" t="str">
            <v>MUN</v>
          </cell>
        </row>
        <row r="476">
          <cell r="A476" t="str">
            <v>Eric Bailly</v>
          </cell>
          <cell r="B476" t="str">
            <v>Bailly</v>
          </cell>
          <cell r="M476" t="str">
            <v>MUN</v>
          </cell>
        </row>
        <row r="477">
          <cell r="A477" t="str">
            <v>Alex Telles</v>
          </cell>
          <cell r="B477" t="str">
            <v>Alex Telles</v>
          </cell>
          <cell r="M477" t="str">
            <v>MUN</v>
          </cell>
        </row>
        <row r="478">
          <cell r="A478" t="str">
            <v>Riyad Mahrez</v>
          </cell>
          <cell r="B478" t="str">
            <v>Mahrez</v>
          </cell>
          <cell r="C478"/>
          <cell r="D478"/>
          <cell r="M478" t="str">
            <v>MCI</v>
          </cell>
        </row>
        <row r="479">
          <cell r="A479" t="str">
            <v>Stefan Ortega Moreno</v>
          </cell>
          <cell r="B479" t="str">
            <v>Ortega Moreno</v>
          </cell>
          <cell r="M479" t="str">
            <v>MCI</v>
          </cell>
        </row>
        <row r="480">
          <cell r="A480" t="str">
            <v>Scott Carson</v>
          </cell>
          <cell r="B480" t="str">
            <v>Carson</v>
          </cell>
          <cell r="M480" t="str">
            <v>MCI</v>
          </cell>
        </row>
        <row r="481">
          <cell r="A481" t="str">
            <v>Zack Steffen</v>
          </cell>
          <cell r="B481" t="str">
            <v>Steffen</v>
          </cell>
          <cell r="M481" t="str">
            <v>MCI</v>
          </cell>
        </row>
        <row r="482">
          <cell r="A482" t="str">
            <v>Aymeric Laporte</v>
          </cell>
          <cell r="B482" t="str">
            <v>Laporte</v>
          </cell>
          <cell r="M482" t="str">
            <v>MCI</v>
          </cell>
        </row>
        <row r="483">
          <cell r="A483" t="str">
            <v>João Cancelo</v>
          </cell>
          <cell r="B483" t="str">
            <v>Cancelo</v>
          </cell>
          <cell r="C483" t="str">
            <v>Joao Cancelo</v>
          </cell>
          <cell r="M483" t="str">
            <v>MCI</v>
          </cell>
        </row>
        <row r="484">
          <cell r="A484" t="str">
            <v>Luke Berry</v>
          </cell>
          <cell r="B484" t="str">
            <v>Berry</v>
          </cell>
          <cell r="M484" t="str">
            <v>LUT</v>
          </cell>
        </row>
        <row r="485">
          <cell r="A485" t="str">
            <v>Allan Campbell</v>
          </cell>
          <cell r="B485" t="str">
            <v>Campbell</v>
          </cell>
          <cell r="M485" t="str">
            <v>LUT</v>
          </cell>
        </row>
        <row r="486">
          <cell r="A486" t="str">
            <v>Jordan Clark</v>
          </cell>
          <cell r="B486" t="str">
            <v>Clark</v>
          </cell>
          <cell r="M486" t="str">
            <v>LUT</v>
          </cell>
        </row>
        <row r="487">
          <cell r="A487" t="str">
            <v>Luke Freeman</v>
          </cell>
          <cell r="B487" t="str">
            <v>Freeman</v>
          </cell>
          <cell r="M487" t="str">
            <v>LUT</v>
          </cell>
        </row>
        <row r="488">
          <cell r="A488" t="str">
            <v>Carlos Mendes Gomes</v>
          </cell>
          <cell r="B488" t="str">
            <v>Mendes</v>
          </cell>
          <cell r="C488"/>
          <cell r="M488" t="str">
            <v>LUT</v>
          </cell>
        </row>
        <row r="489">
          <cell r="A489" t="str">
            <v>Fred Onyedinma</v>
          </cell>
          <cell r="B489" t="str">
            <v>Onyedinma</v>
          </cell>
          <cell r="M489" t="str">
            <v>LUT</v>
          </cell>
        </row>
        <row r="490">
          <cell r="A490" t="str">
            <v>Dion Pereira</v>
          </cell>
          <cell r="B490" t="str">
            <v>Pereira</v>
          </cell>
          <cell r="M490" t="str">
            <v>LUT</v>
          </cell>
        </row>
        <row r="491">
          <cell r="A491" t="str">
            <v>Glen Rea</v>
          </cell>
          <cell r="B491" t="str">
            <v>Rea</v>
          </cell>
          <cell r="M491" t="str">
            <v>LUT</v>
          </cell>
        </row>
        <row r="492">
          <cell r="A492" t="str">
            <v>Elliot Thorpe</v>
          </cell>
          <cell r="B492" t="str">
            <v>Thorpe</v>
          </cell>
          <cell r="M492" t="str">
            <v>LUT</v>
          </cell>
        </row>
        <row r="493">
          <cell r="A493" t="str">
            <v>Louie Watson</v>
          </cell>
          <cell r="B493" t="str">
            <v>Watson</v>
          </cell>
          <cell r="M493" t="str">
            <v>LUT</v>
          </cell>
        </row>
        <row r="494">
          <cell r="A494" t="str">
            <v>Matt Macey</v>
          </cell>
          <cell r="B494" t="str">
            <v>Macey</v>
          </cell>
          <cell r="M494" t="str">
            <v>LUT</v>
          </cell>
        </row>
        <row r="495">
          <cell r="A495" t="str">
            <v>James Shea</v>
          </cell>
          <cell r="B495" t="str">
            <v>Shea</v>
          </cell>
          <cell r="M495" t="str">
            <v>LUT</v>
          </cell>
        </row>
        <row r="496">
          <cell r="A496" t="str">
            <v>Jack Walton</v>
          </cell>
          <cell r="B496" t="str">
            <v>Walton</v>
          </cell>
          <cell r="M496" t="str">
            <v>LUT</v>
          </cell>
        </row>
        <row r="497">
          <cell r="A497" t="str">
            <v>John McAtee</v>
          </cell>
          <cell r="B497" t="str">
            <v>McAtee</v>
          </cell>
          <cell r="M497" t="str">
            <v>LUT</v>
          </cell>
        </row>
        <row r="498">
          <cell r="A498" t="str">
            <v>Admiral Muskwe</v>
          </cell>
          <cell r="B498" t="str">
            <v>Muskwe</v>
          </cell>
          <cell r="M498" t="str">
            <v>LUT</v>
          </cell>
        </row>
        <row r="499">
          <cell r="A499" t="str">
            <v>Aribim Pepple</v>
          </cell>
          <cell r="B499" t="str">
            <v>Pepple</v>
          </cell>
          <cell r="M499" t="str">
            <v>LUT</v>
          </cell>
        </row>
        <row r="500">
          <cell r="A500" t="str">
            <v>Joe Taylor</v>
          </cell>
          <cell r="B500" t="str">
            <v>Taylor</v>
          </cell>
          <cell r="M500" t="str">
            <v>LUT</v>
          </cell>
        </row>
        <row r="501">
          <cell r="A501" t="str">
            <v>Gabriel Osho</v>
          </cell>
          <cell r="B501" t="str">
            <v>Osho</v>
          </cell>
          <cell r="M501" t="str">
            <v>LUT</v>
          </cell>
        </row>
        <row r="502">
          <cell r="A502" t="str">
            <v>Dan Potts</v>
          </cell>
          <cell r="B502" t="str">
            <v>Potts</v>
          </cell>
          <cell r="M502" t="str">
            <v>LUT</v>
          </cell>
        </row>
        <row r="503">
          <cell r="A503" t="str">
            <v>Stefan Bajcetic</v>
          </cell>
          <cell r="B503" t="str">
            <v>Bajcetic</v>
          </cell>
          <cell r="M503" t="str">
            <v>LIV</v>
          </cell>
        </row>
        <row r="504">
          <cell r="A504" t="str">
            <v>Jordan Henderson</v>
          </cell>
          <cell r="B504" t="str">
            <v>Henderson</v>
          </cell>
          <cell r="C504" t="str">
            <v>J Henderson</v>
          </cell>
          <cell r="M504" t="str">
            <v>LIV</v>
          </cell>
        </row>
        <row r="505">
          <cell r="A505" t="str">
            <v>Thiago Alcántara do Nascimento</v>
          </cell>
          <cell r="B505" t="str">
            <v>Thiago</v>
          </cell>
          <cell r="C505" t="str">
            <v>Thiago Alcántara</v>
          </cell>
          <cell r="M505" t="str">
            <v>LIV</v>
          </cell>
        </row>
        <row r="506">
          <cell r="A506" t="str">
            <v>Fabio Henrique Tavares</v>
          </cell>
          <cell r="B506" t="str">
            <v>Fabinho</v>
          </cell>
          <cell r="M506" t="str">
            <v>LIV</v>
          </cell>
        </row>
        <row r="507">
          <cell r="A507" t="str">
            <v>Caoimhin Kelleher</v>
          </cell>
          <cell r="B507" t="str">
            <v>Kelleher</v>
          </cell>
          <cell r="M507" t="str">
            <v>LIV</v>
          </cell>
        </row>
        <row r="508">
          <cell r="A508" t="str">
            <v>Adrián San Miguel del Castillo</v>
          </cell>
          <cell r="B508" t="str">
            <v>Adrián</v>
          </cell>
          <cell r="C508" t="str">
            <v>Adrian</v>
          </cell>
          <cell r="M508" t="str">
            <v>LIV</v>
          </cell>
        </row>
        <row r="509">
          <cell r="A509" t="str">
            <v>Nathaniel Phillips</v>
          </cell>
          <cell r="B509" t="str">
            <v>Phillips</v>
          </cell>
          <cell r="C509" t="str">
            <v>N Phillips</v>
          </cell>
          <cell r="M509" t="str">
            <v>LIV</v>
          </cell>
        </row>
        <row r="510">
          <cell r="A510" t="str">
            <v>Sepp van den Berg</v>
          </cell>
          <cell r="B510" t="str">
            <v>Van den Berg</v>
          </cell>
          <cell r="M510" t="str">
            <v>LIV</v>
          </cell>
        </row>
        <row r="511">
          <cell r="A511" t="str">
            <v>Tyrese Francois</v>
          </cell>
          <cell r="B511" t="str">
            <v>Francois</v>
          </cell>
          <cell r="M511" t="str">
            <v>FUL</v>
          </cell>
        </row>
        <row r="512">
          <cell r="A512" t="str">
            <v>Anthony Knockaert</v>
          </cell>
          <cell r="B512" t="str">
            <v>Knockaert</v>
          </cell>
          <cell r="M512" t="str">
            <v>FUL</v>
          </cell>
        </row>
        <row r="513">
          <cell r="A513" t="str">
            <v>Ivan Neves Abreu Cavaleiro</v>
          </cell>
          <cell r="B513" t="str">
            <v>I.Cavaleiro</v>
          </cell>
          <cell r="M513" t="str">
            <v>FUL</v>
          </cell>
        </row>
        <row r="514">
          <cell r="A514" t="str">
            <v>Marek Rodák</v>
          </cell>
          <cell r="B514" t="str">
            <v>Rodák</v>
          </cell>
          <cell r="C514" t="str">
            <v>Rodak</v>
          </cell>
          <cell r="M514" t="str">
            <v>FUL</v>
          </cell>
        </row>
        <row r="515">
          <cell r="A515" t="str">
            <v>Rodrigo Muniz Carvalho</v>
          </cell>
          <cell r="B515" t="str">
            <v>Muniz</v>
          </cell>
          <cell r="M515" t="str">
            <v>FUL</v>
          </cell>
        </row>
        <row r="516">
          <cell r="A516" t="str">
            <v>Kevin Mbabu</v>
          </cell>
          <cell r="B516" t="str">
            <v>Mbabu</v>
          </cell>
          <cell r="M516" t="str">
            <v>FUL</v>
          </cell>
        </row>
        <row r="517">
          <cell r="A517" t="str">
            <v>Tosin Adarabioyo</v>
          </cell>
          <cell r="B517" t="str">
            <v>Tosin</v>
          </cell>
          <cell r="C517" t="str">
            <v>Adarabioyo</v>
          </cell>
          <cell r="M517" t="str">
            <v>FUL</v>
          </cell>
        </row>
        <row r="518">
          <cell r="A518" t="str">
            <v>Terence Kongolo</v>
          </cell>
          <cell r="B518" t="str">
            <v>Kongolo</v>
          </cell>
          <cell r="M518" t="str">
            <v>FUL</v>
          </cell>
        </row>
        <row r="519">
          <cell r="A519" t="str">
            <v>Demarai Gray</v>
          </cell>
          <cell r="B519" t="str">
            <v>Gray</v>
          </cell>
          <cell r="C519" t="str">
            <v>D Gray</v>
          </cell>
          <cell r="M519" t="str">
            <v>EVE</v>
          </cell>
        </row>
        <row r="520">
          <cell r="A520" t="str">
            <v>Dele Alli</v>
          </cell>
          <cell r="B520" t="str">
            <v>Dele</v>
          </cell>
          <cell r="M520" t="str">
            <v>EVE</v>
          </cell>
        </row>
        <row r="521">
          <cell r="A521" t="str">
            <v>André Tavares Gomes</v>
          </cell>
          <cell r="B521" t="str">
            <v>André Gomes</v>
          </cell>
          <cell r="C521" t="str">
            <v>Gomes</v>
          </cell>
          <cell r="M521" t="str">
            <v>EVE</v>
          </cell>
        </row>
        <row r="522">
          <cell r="A522" t="str">
            <v>Jean-Philippe Gbamin</v>
          </cell>
          <cell r="B522" t="str">
            <v>Gbamin</v>
          </cell>
          <cell r="M522" t="str">
            <v>EVE</v>
          </cell>
        </row>
        <row r="523">
          <cell r="A523" t="str">
            <v>Mason Holgate</v>
          </cell>
          <cell r="B523" t="str">
            <v>Holgate</v>
          </cell>
          <cell r="M523" t="str">
            <v>EVE</v>
          </cell>
        </row>
        <row r="524">
          <cell r="A524" t="str">
            <v>Seamus Coleman</v>
          </cell>
          <cell r="B524" t="str">
            <v>Coleman</v>
          </cell>
          <cell r="C524" t="str">
            <v>Séamus Coleman</v>
          </cell>
          <cell r="M524" t="str">
            <v>EVE</v>
          </cell>
        </row>
        <row r="525">
          <cell r="A525" t="str">
            <v>Ben Godfrey</v>
          </cell>
          <cell r="B525" t="str">
            <v>Godfrey</v>
          </cell>
          <cell r="M525" t="str">
            <v>EVE</v>
          </cell>
        </row>
        <row r="526">
          <cell r="A526" t="str">
            <v>Michael Olise</v>
          </cell>
          <cell r="B526" t="str">
            <v>Olise</v>
          </cell>
          <cell r="M526" t="str">
            <v>CRY</v>
          </cell>
        </row>
        <row r="527">
          <cell r="A527" t="str">
            <v>Jairo Riedewald</v>
          </cell>
          <cell r="B527" t="str">
            <v>Riedewald</v>
          </cell>
          <cell r="M527" t="str">
            <v>CRY</v>
          </cell>
        </row>
        <row r="528">
          <cell r="A528" t="str">
            <v>Malcolm Ebiowei</v>
          </cell>
          <cell r="B528" t="str">
            <v>Ebiowei</v>
          </cell>
          <cell r="M528" t="str">
            <v>CRY</v>
          </cell>
        </row>
        <row r="529">
          <cell r="A529" t="str">
            <v>Dean Henderson</v>
          </cell>
          <cell r="B529" t="str">
            <v>Henderson</v>
          </cell>
          <cell r="C529" t="str">
            <v>D Henderson</v>
          </cell>
          <cell r="M529" t="str">
            <v>CRY</v>
          </cell>
        </row>
        <row r="530">
          <cell r="A530" t="str">
            <v>Vicente Guaita</v>
          </cell>
          <cell r="B530" t="str">
            <v>Guaita</v>
          </cell>
          <cell r="M530" t="str">
            <v>CRY</v>
          </cell>
        </row>
        <row r="531">
          <cell r="A531" t="str">
            <v>Remi Matthews</v>
          </cell>
          <cell r="B531" t="str">
            <v>Matthews</v>
          </cell>
          <cell r="M531" t="str">
            <v>CRY</v>
          </cell>
        </row>
        <row r="532">
          <cell r="A532" t="str">
            <v>Luke Plange</v>
          </cell>
          <cell r="B532" t="str">
            <v>Plange</v>
          </cell>
          <cell r="M532" t="str">
            <v>CRY</v>
          </cell>
        </row>
        <row r="533">
          <cell r="A533" t="str">
            <v>Rob Holding</v>
          </cell>
          <cell r="B533" t="str">
            <v>Holding</v>
          </cell>
          <cell r="M533" t="str">
            <v>CRY</v>
          </cell>
        </row>
        <row r="534">
          <cell r="A534" t="str">
            <v>James Tomkins</v>
          </cell>
          <cell r="B534" t="str">
            <v>Tomkins</v>
          </cell>
          <cell r="M534" t="str">
            <v>CRY</v>
          </cell>
        </row>
        <row r="535">
          <cell r="A535" t="str">
            <v>Nathaniel Clyne</v>
          </cell>
          <cell r="B535" t="str">
            <v>Clyne</v>
          </cell>
          <cell r="M535" t="str">
            <v>CRY</v>
          </cell>
        </row>
        <row r="536">
          <cell r="A536" t="str">
            <v>Hakim Ziyech</v>
          </cell>
          <cell r="B536" t="str">
            <v>Ziyech</v>
          </cell>
          <cell r="M536" t="str">
            <v>CHE</v>
          </cell>
        </row>
        <row r="537">
          <cell r="A537" t="str">
            <v>Christian Pulisic</v>
          </cell>
          <cell r="B537" t="str">
            <v>Pulisic</v>
          </cell>
          <cell r="M537" t="str">
            <v>CHE</v>
          </cell>
        </row>
        <row r="538">
          <cell r="A538" t="str">
            <v>Kepa Arrizabalaga</v>
          </cell>
          <cell r="B538" t="str">
            <v>Arrizabalaga</v>
          </cell>
          <cell r="C538" t="str">
            <v>Kepa</v>
          </cell>
          <cell r="M538" t="str">
            <v>CHE</v>
          </cell>
        </row>
        <row r="539">
          <cell r="A539" t="str">
            <v>Christopher Nkunku</v>
          </cell>
          <cell r="B539"/>
          <cell r="M539" t="str">
            <v>CHE</v>
          </cell>
        </row>
        <row r="540">
          <cell r="A540" t="str">
            <v>Pierre-Emerick Aubameyang</v>
          </cell>
          <cell r="B540" t="str">
            <v>Aubameyang</v>
          </cell>
          <cell r="M540" t="str">
            <v>CHE</v>
          </cell>
        </row>
        <row r="541">
          <cell r="A541" t="str">
            <v>César Azpilicueta</v>
          </cell>
          <cell r="B541" t="str">
            <v>Azpilicueta</v>
          </cell>
          <cell r="C541" t="str">
            <v>Cesar Azpilicueta</v>
          </cell>
          <cell r="M541" t="str">
            <v>CHE</v>
          </cell>
        </row>
        <row r="542">
          <cell r="A542" t="str">
            <v>Trevoh Chalobah</v>
          </cell>
          <cell r="B542" t="str">
            <v>Chalobah</v>
          </cell>
          <cell r="M542" t="str">
            <v>CHE</v>
          </cell>
        </row>
        <row r="543">
          <cell r="A543" t="str">
            <v>Wesley Fofana</v>
          </cell>
          <cell r="B543" t="str">
            <v>W.Fofana</v>
          </cell>
          <cell r="M543" t="str">
            <v>CHE</v>
          </cell>
        </row>
        <row r="544">
          <cell r="A544" t="str">
            <v>Malang Sarr</v>
          </cell>
          <cell r="B544" t="str">
            <v>M.Sarr</v>
          </cell>
          <cell r="M544" t="str">
            <v>CHE</v>
          </cell>
        </row>
        <row r="545">
          <cell r="A545" t="str">
            <v>Ethan Ampadu</v>
          </cell>
          <cell r="B545" t="str">
            <v>Ampadu</v>
          </cell>
          <cell r="M545" t="str">
            <v>CHE</v>
          </cell>
        </row>
        <row r="546">
          <cell r="A546" t="str">
            <v>Enock Agyei</v>
          </cell>
          <cell r="B546" t="str">
            <v>Agyei</v>
          </cell>
          <cell r="C546"/>
          <cell r="D546"/>
          <cell r="M546" t="str">
            <v>BUR</v>
          </cell>
        </row>
        <row r="547">
          <cell r="A547" t="str">
            <v>Samuel Bastien</v>
          </cell>
          <cell r="B547" t="str">
            <v>Bastien</v>
          </cell>
          <cell r="M547" t="str">
            <v>BUR</v>
          </cell>
        </row>
        <row r="548">
          <cell r="A548" t="str">
            <v>Darko Churlinov</v>
          </cell>
          <cell r="B548" t="str">
            <v>Churlinov</v>
          </cell>
          <cell r="D548"/>
          <cell r="M548" t="str">
            <v>BUR</v>
          </cell>
        </row>
        <row r="549">
          <cell r="A549" t="str">
            <v>Jack Cork</v>
          </cell>
          <cell r="B549" t="str">
            <v>Cork</v>
          </cell>
          <cell r="M549" t="str">
            <v>BUR</v>
          </cell>
        </row>
        <row r="550">
          <cell r="A550" t="str">
            <v>Dara Costelloe</v>
          </cell>
          <cell r="B550" t="str">
            <v>Costelloe</v>
          </cell>
          <cell r="C550"/>
          <cell r="M550" t="str">
            <v>BUR</v>
          </cell>
        </row>
        <row r="551">
          <cell r="A551" t="str">
            <v>Scott Twine</v>
          </cell>
          <cell r="B551" t="str">
            <v>Twine</v>
          </cell>
          <cell r="M551" t="str">
            <v>BUR</v>
          </cell>
        </row>
        <row r="552">
          <cell r="A552" t="str">
            <v>Denis Franchi</v>
          </cell>
          <cell r="B552" t="str">
            <v>Franchi</v>
          </cell>
          <cell r="M552" t="str">
            <v>BUR</v>
          </cell>
        </row>
        <row r="553">
          <cell r="A553" t="str">
            <v>Arijanet Muric</v>
          </cell>
          <cell r="B553" t="str">
            <v>Muric</v>
          </cell>
          <cell r="M553" t="str">
            <v>BUR</v>
          </cell>
        </row>
        <row r="554">
          <cell r="A554" t="str">
            <v>Bailey Peacock-Farrell</v>
          </cell>
          <cell r="B554" t="str">
            <v>Peacock-Farrell</v>
          </cell>
          <cell r="M554" t="str">
            <v>BUR</v>
          </cell>
        </row>
        <row r="555">
          <cell r="A555" t="str">
            <v>Lawrence Vigouroux</v>
          </cell>
          <cell r="B555" t="str">
            <v>Vigouroux</v>
          </cell>
          <cell r="M555" t="str">
            <v>BUR</v>
          </cell>
        </row>
        <row r="556">
          <cell r="A556" t="str">
            <v>Wout Weghorst</v>
          </cell>
          <cell r="B556" t="str">
            <v>Weghorst</v>
          </cell>
          <cell r="M556" t="str">
            <v>BUR</v>
          </cell>
        </row>
        <row r="557">
          <cell r="A557" t="str">
            <v>Michael Obafemi</v>
          </cell>
          <cell r="B557" t="str">
            <v>Obafemi</v>
          </cell>
          <cell r="M557" t="str">
            <v>BUR</v>
          </cell>
        </row>
        <row r="558">
          <cell r="A558" t="str">
            <v>CJ Egan-Riley</v>
          </cell>
          <cell r="B558" t="str">
            <v>Egan-Riley</v>
          </cell>
          <cell r="M558" t="str">
            <v>BUR</v>
          </cell>
        </row>
        <row r="559">
          <cell r="A559" t="str">
            <v>Hjalmar Ekdal</v>
          </cell>
          <cell r="B559" t="str">
            <v>Ekdal</v>
          </cell>
          <cell r="M559" t="str">
            <v>BUR</v>
          </cell>
        </row>
        <row r="560">
          <cell r="A560" t="str">
            <v>Luke McNally</v>
          </cell>
          <cell r="B560" t="str">
            <v>McNally</v>
          </cell>
          <cell r="M560" t="str">
            <v>BUR</v>
          </cell>
        </row>
        <row r="561">
          <cell r="A561" t="str">
            <v>Bobby Thomas</v>
          </cell>
          <cell r="B561" t="str">
            <v>Thomas</v>
          </cell>
          <cell r="M561" t="str">
            <v>BUR</v>
          </cell>
        </row>
        <row r="562">
          <cell r="A562" t="str">
            <v>Shandon Baptiste</v>
          </cell>
          <cell r="B562" t="str">
            <v>Baptiste</v>
          </cell>
          <cell r="M562" t="str">
            <v>BRE</v>
          </cell>
        </row>
        <row r="563">
          <cell r="A563" t="str">
            <v>Josh Dasilva</v>
          </cell>
          <cell r="B563" t="str">
            <v>Dasilva</v>
          </cell>
          <cell r="C563" t="str">
            <v>Pelenda Joshua Da Silva</v>
          </cell>
          <cell r="M563" t="str">
            <v>BRE</v>
          </cell>
        </row>
        <row r="564">
          <cell r="A564" t="str">
            <v>Sergi Canós Tenés</v>
          </cell>
          <cell r="B564" t="str">
            <v>Canós</v>
          </cell>
          <cell r="C564" t="str">
            <v>Canos</v>
          </cell>
          <cell r="M564" t="str">
            <v>BRE</v>
          </cell>
        </row>
        <row r="565">
          <cell r="A565" t="str">
            <v>Mads Bidstrup</v>
          </cell>
          <cell r="B565" t="str">
            <v>Bidstrup</v>
          </cell>
          <cell r="M565" t="str">
            <v>BRE</v>
          </cell>
        </row>
        <row r="566">
          <cell r="A566" t="str">
            <v>Thomas Strakosha</v>
          </cell>
          <cell r="B566" t="str">
            <v>Strakosha</v>
          </cell>
          <cell r="M566" t="str">
            <v>BRE</v>
          </cell>
        </row>
        <row r="567">
          <cell r="A567" t="str">
            <v>Ellery Balcombe</v>
          </cell>
          <cell r="B567" t="str">
            <v>Balcombe</v>
          </cell>
          <cell r="M567" t="str">
            <v>BRE</v>
          </cell>
        </row>
        <row r="568">
          <cell r="A568" t="str">
            <v>Ivan Toney</v>
          </cell>
          <cell r="B568" t="str">
            <v>Toney</v>
          </cell>
          <cell r="M568" t="str">
            <v>BRE</v>
          </cell>
        </row>
        <row r="569">
          <cell r="A569" t="str">
            <v>Halil Dervişoğlu</v>
          </cell>
          <cell r="B569" t="str">
            <v>Dervişoğlu</v>
          </cell>
          <cell r="C569" t="str">
            <v>Dervisoglu</v>
          </cell>
          <cell r="M569" t="str">
            <v>BRE</v>
          </cell>
        </row>
        <row r="570">
          <cell r="A570" t="str">
            <v>Mathias Jorgensen</v>
          </cell>
          <cell r="B570" t="str">
            <v>Zanka</v>
          </cell>
          <cell r="M570" t="str">
            <v>BRE</v>
          </cell>
        </row>
        <row r="571">
          <cell r="A571" t="str">
            <v>Mads Bech Sørensen</v>
          </cell>
          <cell r="B571" t="str">
            <v>Bech</v>
          </cell>
          <cell r="C571" t="str">
            <v>Sorensen</v>
          </cell>
          <cell r="M571" t="str">
            <v>BRE</v>
          </cell>
        </row>
        <row r="572">
          <cell r="A572" t="str">
            <v>Charlie Goode</v>
          </cell>
          <cell r="B572" t="str">
            <v>Goode</v>
          </cell>
          <cell r="M572" t="str">
            <v>BRE</v>
          </cell>
        </row>
        <row r="573">
          <cell r="A573" t="str">
            <v>Ben Pearson</v>
          </cell>
          <cell r="B573" t="str">
            <v>Pearson</v>
          </cell>
          <cell r="M573" t="str">
            <v>BOU</v>
          </cell>
        </row>
        <row r="574">
          <cell r="A574" t="str">
            <v>Siriki Dembélé</v>
          </cell>
          <cell r="B574" t="str">
            <v>Siriki</v>
          </cell>
          <cell r="C574" t="str">
            <v>Dembele</v>
          </cell>
          <cell r="M574" t="str">
            <v>BOU</v>
          </cell>
        </row>
        <row r="575">
          <cell r="A575" t="str">
            <v>Jamal Lowe</v>
          </cell>
          <cell r="B575" t="str">
            <v>Lowe</v>
          </cell>
          <cell r="M575" t="str">
            <v>BOU</v>
          </cell>
        </row>
        <row r="576">
          <cell r="A576" t="str">
            <v>Emiliano Marcondes</v>
          </cell>
          <cell r="B576" t="str">
            <v>Marcondes</v>
          </cell>
          <cell r="M576" t="str">
            <v>BOU</v>
          </cell>
        </row>
        <row r="577">
          <cell r="A577" t="str">
            <v>Mark Travers</v>
          </cell>
          <cell r="B577" t="str">
            <v>Travers</v>
          </cell>
          <cell r="M577" t="str">
            <v>BOU</v>
          </cell>
        </row>
        <row r="578">
          <cell r="A578" t="str">
            <v>Darren Randolph</v>
          </cell>
          <cell r="B578" t="str">
            <v>Randolph</v>
          </cell>
          <cell r="M578" t="str">
            <v>BOU</v>
          </cell>
        </row>
        <row r="579">
          <cell r="A579" t="str">
            <v>James Hill</v>
          </cell>
          <cell r="B579" t="str">
            <v>Hill</v>
          </cell>
          <cell r="M579" t="str">
            <v>BOU</v>
          </cell>
        </row>
        <row r="580">
          <cell r="A580" t="str">
            <v>Adam Smith</v>
          </cell>
          <cell r="B580" t="str">
            <v>Smith</v>
          </cell>
          <cell r="C580" t="str">
            <v>A Smith</v>
          </cell>
          <cell r="M580" t="str">
            <v>BOU</v>
          </cell>
        </row>
        <row r="581">
          <cell r="A581" t="str">
            <v>Ryan Fredericks</v>
          </cell>
          <cell r="B581" t="str">
            <v>Fredericks</v>
          </cell>
          <cell r="M581" t="str">
            <v>BOU</v>
          </cell>
        </row>
        <row r="582">
          <cell r="A582" t="str">
            <v>Jeremy Sarmiento Morante</v>
          </cell>
          <cell r="B582" t="str">
            <v>Sarmiento</v>
          </cell>
          <cell r="M582" t="str">
            <v>BHA</v>
          </cell>
        </row>
        <row r="583">
          <cell r="A583" t="str">
            <v>Jakub Moder</v>
          </cell>
          <cell r="B583" t="str">
            <v>Moder</v>
          </cell>
          <cell r="M583" t="str">
            <v>BHA</v>
          </cell>
        </row>
        <row r="584">
          <cell r="A584" t="str">
            <v>Steven Alzate</v>
          </cell>
          <cell r="B584" t="str">
            <v>Alzate</v>
          </cell>
          <cell r="M584" t="str">
            <v>BHA</v>
          </cell>
        </row>
        <row r="585">
          <cell r="A585" t="str">
            <v>Kacper Kozłowski</v>
          </cell>
          <cell r="B585" t="str">
            <v>Kozłowski</v>
          </cell>
          <cell r="C585" t="str">
            <v>Kozlowski</v>
          </cell>
          <cell r="M585" t="str">
            <v>BHA</v>
          </cell>
        </row>
        <row r="586">
          <cell r="A586" t="str">
            <v>Kjell Scherpen</v>
          </cell>
          <cell r="B586" t="str">
            <v>Scherpen</v>
          </cell>
          <cell r="M586" t="str">
            <v>BHA</v>
          </cell>
        </row>
        <row r="587">
          <cell r="A587" t="str">
            <v>Deniz Undav</v>
          </cell>
          <cell r="B587" t="str">
            <v>Undav</v>
          </cell>
          <cell r="M587" t="str">
            <v>BHA</v>
          </cell>
        </row>
        <row r="588">
          <cell r="A588" t="str">
            <v>Emiliano Buendía Stati</v>
          </cell>
          <cell r="B588" t="str">
            <v>Buendia</v>
          </cell>
          <cell r="C588" t="str">
            <v>Emi Buendía</v>
          </cell>
          <cell r="D588" t="str">
            <v>Emiliano Buendia</v>
          </cell>
          <cell r="M588" t="str">
            <v>AVL</v>
          </cell>
        </row>
        <row r="589">
          <cell r="A589" t="str">
            <v>Bertrand Traoré</v>
          </cell>
          <cell r="B589" t="str">
            <v>Bertrand Traoré</v>
          </cell>
          <cell r="M589" t="str">
            <v>AVL</v>
          </cell>
        </row>
        <row r="590">
          <cell r="A590" t="str">
            <v>Leander Dendoncker</v>
          </cell>
          <cell r="B590" t="str">
            <v>Dendoncker</v>
          </cell>
          <cell r="M590" t="str">
            <v>AVL</v>
          </cell>
        </row>
        <row r="591">
          <cell r="A591" t="str">
            <v>Morgan Sanson</v>
          </cell>
          <cell r="B591" t="str">
            <v>Sanson</v>
          </cell>
          <cell r="M591" t="str">
            <v>AVL</v>
          </cell>
        </row>
        <row r="592">
          <cell r="A592" t="str">
            <v>Tim Iroegbunam</v>
          </cell>
          <cell r="B592" t="str">
            <v>Iroegbunam</v>
          </cell>
          <cell r="M592" t="str">
            <v>AVL</v>
          </cell>
        </row>
        <row r="593">
          <cell r="A593" t="str">
            <v>Jaden Philogene-Bidace</v>
          </cell>
          <cell r="B593" t="str">
            <v>Philogene</v>
          </cell>
          <cell r="M593" t="str">
            <v>AVL</v>
          </cell>
        </row>
        <row r="594">
          <cell r="A594" t="str">
            <v>Keinan Davis</v>
          </cell>
          <cell r="B594" t="str">
            <v>Davis</v>
          </cell>
          <cell r="M594" t="str">
            <v>AVL</v>
          </cell>
        </row>
        <row r="595">
          <cell r="A595" t="str">
            <v>Tyrone Mings</v>
          </cell>
          <cell r="B595" t="str">
            <v>Mings</v>
          </cell>
          <cell r="M595" t="str">
            <v>AVL</v>
          </cell>
        </row>
        <row r="596">
          <cell r="A596" t="str">
            <v>Calum Chambers</v>
          </cell>
          <cell r="B596" t="str">
            <v>Chambers</v>
          </cell>
          <cell r="C596" t="str">
            <v>C Chambers</v>
          </cell>
          <cell r="M596" t="str">
            <v>AVL</v>
          </cell>
        </row>
        <row r="597">
          <cell r="A597" t="str">
            <v>Alexandre Moreno Lopera</v>
          </cell>
          <cell r="B597" t="str">
            <v>Alex Moreno</v>
          </cell>
          <cell r="C597" t="str">
            <v>Álex Moreno</v>
          </cell>
          <cell r="M597" t="str">
            <v>AVL</v>
          </cell>
        </row>
        <row r="598">
          <cell r="A598" t="str">
            <v>Kortney Hause</v>
          </cell>
          <cell r="B598" t="str">
            <v>Hause</v>
          </cell>
          <cell r="M598" t="str">
            <v>AVL</v>
          </cell>
        </row>
        <row r="599">
          <cell r="A599" t="str">
            <v>Granit Xhaka</v>
          </cell>
          <cell r="B599" t="str">
            <v>Xhaka</v>
          </cell>
          <cell r="M599" t="str">
            <v>ARS</v>
          </cell>
        </row>
        <row r="600">
          <cell r="A600" t="str">
            <v>Mohamed Elneny</v>
          </cell>
          <cell r="B600" t="str">
            <v>M.Elneny</v>
          </cell>
          <cell r="M600" t="str">
            <v>ARS</v>
          </cell>
        </row>
        <row r="601">
          <cell r="A601" t="str">
            <v>Marcus Oliveira Alencar</v>
          </cell>
          <cell r="B601" t="str">
            <v>Marquinhos</v>
          </cell>
          <cell r="M601" t="str">
            <v>ARS</v>
          </cell>
        </row>
        <row r="602">
          <cell r="A602" t="str">
            <v>Nicolas Pépé</v>
          </cell>
          <cell r="B602" t="str">
            <v>Pepe</v>
          </cell>
          <cell r="C602" t="str">
            <v>Pepe</v>
          </cell>
          <cell r="M602" t="str">
            <v>ARS</v>
          </cell>
        </row>
        <row r="603">
          <cell r="A603" t="str">
            <v>Kieran Tierney</v>
          </cell>
          <cell r="B603" t="str">
            <v>Tierney</v>
          </cell>
          <cell r="M603" t="str">
            <v>ARS</v>
          </cell>
        </row>
        <row r="604">
          <cell r="A604" t="str">
            <v>Cédric Alves Soares</v>
          </cell>
          <cell r="B604" t="str">
            <v>Cédric</v>
          </cell>
          <cell r="C604" t="str">
            <v>Cedric</v>
          </cell>
          <cell r="M604" t="str">
            <v>ARS</v>
          </cell>
        </row>
        <row r="605">
          <cell r="A605" t="str">
            <v>Jurriën Timber</v>
          </cell>
          <cell r="B605" t="str">
            <v>J.Timber</v>
          </cell>
          <cell r="M605" t="str">
            <v>ARS</v>
          </cell>
        </row>
        <row r="606">
          <cell r="A606" t="str">
            <v>Rúnar Alex Rúnarsson</v>
          </cell>
          <cell r="B606" t="str">
            <v>Rúnarsson</v>
          </cell>
          <cell r="M606" t="str">
            <v>ARS</v>
          </cell>
        </row>
        <row r="607">
          <cell r="A607" t="str">
            <v>Karl Hein</v>
          </cell>
          <cell r="B607" t="str">
            <v>Hein</v>
          </cell>
          <cell r="M607" t="str">
            <v>ARS</v>
          </cell>
        </row>
        <row r="608">
          <cell r="A608" t="str">
            <v>Viljami Sinisalo</v>
          </cell>
          <cell r="B608" t="str">
            <v>Sinisalo</v>
          </cell>
          <cell r="M608" t="str">
            <v>AVL</v>
          </cell>
        </row>
        <row r="609">
          <cell r="A609" t="str">
            <v>Wesley Moraes Ferreira da Silva</v>
          </cell>
          <cell r="B609" t="str">
            <v>Wesley</v>
          </cell>
          <cell r="M609" t="str">
            <v>AVL</v>
          </cell>
        </row>
        <row r="610">
          <cell r="A610" t="str">
            <v>Omari Kellyman</v>
          </cell>
          <cell r="B610" t="str">
            <v>Kellyman</v>
          </cell>
          <cell r="M610" t="str">
            <v>AVL</v>
          </cell>
        </row>
        <row r="611">
          <cell r="A611" t="str">
            <v>Filip Marschall</v>
          </cell>
          <cell r="B611" t="str">
            <v>Marschall</v>
          </cell>
          <cell r="M611" t="str">
            <v>AVL</v>
          </cell>
        </row>
        <row r="612">
          <cell r="A612" t="str">
            <v>Oliwier Zych</v>
          </cell>
          <cell r="B612" t="str">
            <v>Zych</v>
          </cell>
          <cell r="M612" t="str">
            <v>AVL</v>
          </cell>
        </row>
        <row r="613">
          <cell r="A613" t="str">
            <v>Clément Lenglet</v>
          </cell>
          <cell r="B613" t="str">
            <v>Lenglet</v>
          </cell>
          <cell r="M613" t="str">
            <v>AVL</v>
          </cell>
        </row>
        <row r="614">
          <cell r="A614" t="str">
            <v>Gavin Kilkenny</v>
          </cell>
          <cell r="B614" t="str">
            <v>Kilkenny</v>
          </cell>
          <cell r="M614" t="str">
            <v>BOU</v>
          </cell>
        </row>
        <row r="615">
          <cell r="A615" t="str">
            <v>Hamed Traorè</v>
          </cell>
          <cell r="B615" t="str">
            <v>Hamed Traorè</v>
          </cell>
          <cell r="M615" t="str">
            <v>BOU</v>
          </cell>
        </row>
        <row r="616">
          <cell r="A616" t="str">
            <v>Ben Greenwood</v>
          </cell>
          <cell r="B616" t="str">
            <v>Greenwood</v>
          </cell>
          <cell r="M616" t="str">
            <v>BOU</v>
          </cell>
        </row>
        <row r="617">
          <cell r="A617" t="str">
            <v>Tyler Adams</v>
          </cell>
          <cell r="B617" t="str">
            <v>Adams</v>
          </cell>
          <cell r="M617" t="str">
            <v>BOU</v>
          </cell>
        </row>
        <row r="618">
          <cell r="A618" t="str">
            <v>Matthew Cox</v>
          </cell>
          <cell r="B618" t="str">
            <v>Cox</v>
          </cell>
          <cell r="M618" t="str">
            <v>BRE</v>
          </cell>
        </row>
        <row r="619">
          <cell r="A619" t="str">
            <v>Ryan Trevitt</v>
          </cell>
          <cell r="B619" t="str">
            <v>Trevitt</v>
          </cell>
          <cell r="M619" t="str">
            <v>BRE</v>
          </cell>
        </row>
        <row r="620">
          <cell r="A620" t="str">
            <v>Yegor Yarmolyuk</v>
          </cell>
          <cell r="B620" t="str">
            <v>Yarmolyuk</v>
          </cell>
          <cell r="M620" t="str">
            <v>BRE</v>
          </cell>
        </row>
        <row r="621">
          <cell r="A621" t="str">
            <v>Yasin Ayari</v>
          </cell>
          <cell r="B621" t="str">
            <v>Ayari</v>
          </cell>
          <cell r="M621" t="str">
            <v>BHA</v>
          </cell>
        </row>
        <row r="622">
          <cell r="A622" t="str">
            <v>Aaron Connolly</v>
          </cell>
          <cell r="B622" t="str">
            <v>Connolly</v>
          </cell>
          <cell r="M622" t="str">
            <v>BHA</v>
          </cell>
        </row>
        <row r="623">
          <cell r="A623" t="str">
            <v>Michał Karbownik</v>
          </cell>
          <cell r="B623" t="str">
            <v>Karbownik</v>
          </cell>
          <cell r="M623" t="str">
            <v>BHA</v>
          </cell>
        </row>
        <row r="624">
          <cell r="A624" t="str">
            <v>Mohamed Salah (2nd Half)</v>
          </cell>
          <cell r="B624" t="str">
            <v>Salah</v>
          </cell>
          <cell r="C624"/>
          <cell r="D624"/>
          <cell r="M624">
            <v>0</v>
          </cell>
        </row>
        <row r="625">
          <cell r="A625" t="str">
            <v>Erling Haaland (2nd Half (post last Hattrick))</v>
          </cell>
          <cell r="B625"/>
          <cell r="M625">
            <v>0</v>
          </cell>
        </row>
        <row r="626">
          <cell r="A626" t="str">
            <v>Eberechi Eze (Post Hodge)</v>
          </cell>
          <cell r="B626"/>
          <cell r="C626"/>
          <cell r="D626"/>
          <cell r="M626">
            <v>0</v>
          </cell>
        </row>
        <row r="627">
          <cell r="A627" t="str">
            <v>Ollie Watkins (Post Emery)</v>
          </cell>
          <cell r="B627"/>
          <cell r="C627"/>
          <cell r="D627"/>
          <cell r="M627">
            <v>0</v>
          </cell>
        </row>
        <row r="628">
          <cell r="A628" t="str">
            <v>Trent Alexander-Arnold (2nd Half)</v>
          </cell>
          <cell r="B628"/>
          <cell r="M628">
            <v>0</v>
          </cell>
        </row>
        <row r="629">
          <cell r="A629" t="str">
            <v>Bryan Mbeumo (More Mins)</v>
          </cell>
          <cell r="B629" t="str">
            <v>Mbeumo</v>
          </cell>
          <cell r="M629">
            <v>0</v>
          </cell>
        </row>
        <row r="630">
          <cell r="A630" t="str">
            <v>Yoane Wissa (More mins)</v>
          </cell>
          <cell r="B630"/>
          <cell r="M630">
            <v>0</v>
          </cell>
        </row>
        <row r="631">
          <cell r="A631" t="str">
            <v>Ethan Brierley</v>
          </cell>
          <cell r="B631" t="str">
            <v>Brierley</v>
          </cell>
          <cell r="M631" t="str">
            <v>BRE</v>
          </cell>
        </row>
        <row r="632">
          <cell r="A632" t="str">
            <v>Ji-Soo Kim</v>
          </cell>
          <cell r="B632" t="str">
            <v>Kim Ji-Soo</v>
          </cell>
          <cell r="M632" t="str">
            <v>BRE</v>
          </cell>
        </row>
        <row r="633">
          <cell r="A633" t="str">
            <v>Tom McGill</v>
          </cell>
          <cell r="B633" t="str">
            <v>McGill</v>
          </cell>
          <cell r="M633" t="str">
            <v>BHA</v>
          </cell>
        </row>
        <row r="634">
          <cell r="A634" t="str">
            <v>Andi Zeqiri</v>
          </cell>
          <cell r="B634" t="str">
            <v>Zeqiri</v>
          </cell>
          <cell r="M634" t="str">
            <v>BHA</v>
          </cell>
        </row>
        <row r="635">
          <cell r="A635" t="str">
            <v>Owen Dodgson</v>
          </cell>
          <cell r="B635" t="str">
            <v>Dodgson</v>
          </cell>
          <cell r="M635" t="str">
            <v>BUR</v>
          </cell>
        </row>
        <row r="636">
          <cell r="A636" t="str">
            <v>Han-Noah Massengo</v>
          </cell>
          <cell r="B636" t="str">
            <v>Massengo</v>
          </cell>
          <cell r="M636" t="str">
            <v>BUR</v>
          </cell>
        </row>
        <row r="637">
          <cell r="A637" t="str">
            <v>Abdul Rahman Baba</v>
          </cell>
          <cell r="B637" t="str">
            <v>Baba</v>
          </cell>
          <cell r="M637" t="str">
            <v>CHE</v>
          </cell>
        </row>
        <row r="638">
          <cell r="A638" t="str">
            <v>Benoît Badiashile</v>
          </cell>
          <cell r="B638" t="str">
            <v>B.Badiashile</v>
          </cell>
          <cell r="M638" t="str">
            <v>CHE</v>
          </cell>
        </row>
        <row r="639">
          <cell r="A639" t="str">
            <v>Marcus Bettinelli</v>
          </cell>
          <cell r="B639" t="str">
            <v>Bettinelli</v>
          </cell>
          <cell r="M639" t="str">
            <v>CHE</v>
          </cell>
        </row>
        <row r="640">
          <cell r="A640" t="str">
            <v>David Datro Fofana</v>
          </cell>
          <cell r="B640" t="str">
            <v>D.D.Fofana</v>
          </cell>
          <cell r="M640" t="str">
            <v>CHE</v>
          </cell>
        </row>
        <row r="641">
          <cell r="A641" t="str">
            <v>Romelu Lukaku Bolingoli</v>
          </cell>
          <cell r="B641" t="str">
            <v>Lukaku</v>
          </cell>
          <cell r="M641" t="str">
            <v>CHE</v>
          </cell>
        </row>
        <row r="642">
          <cell r="A642" t="str">
            <v>Gabriel Słonina</v>
          </cell>
          <cell r="B642" t="str">
            <v>Slonina</v>
          </cell>
          <cell r="M642" t="str">
            <v>CHE</v>
          </cell>
        </row>
        <row r="643">
          <cell r="A643" t="str">
            <v>Ângelo Gabriel Borges Damaceno</v>
          </cell>
          <cell r="B643" t="str">
            <v>Ângelo</v>
          </cell>
          <cell r="M643" t="str">
            <v>CHE</v>
          </cell>
        </row>
        <row r="644">
          <cell r="A644" t="str">
            <v>Lesley Ugochukwu</v>
          </cell>
          <cell r="B644" t="str">
            <v>Ugochukwu</v>
          </cell>
          <cell r="M644" t="str">
            <v>CHE</v>
          </cell>
        </row>
        <row r="645">
          <cell r="A645" t="str">
            <v>Mason Burstow</v>
          </cell>
          <cell r="B645" t="str">
            <v>Burstow</v>
          </cell>
          <cell r="M645" t="str">
            <v>CHE</v>
          </cell>
        </row>
        <row r="646">
          <cell r="A646" t="str">
            <v>Lucas Bergström</v>
          </cell>
          <cell r="B646" t="str">
            <v>Bergström</v>
          </cell>
          <cell r="M646" t="str">
            <v>CHE</v>
          </cell>
        </row>
        <row r="647">
          <cell r="A647" t="str">
            <v>Roméo Lavia</v>
          </cell>
          <cell r="B647" t="str">
            <v>Lavia</v>
          </cell>
          <cell r="M647" t="str">
            <v>CHE</v>
          </cell>
        </row>
        <row r="648">
          <cell r="A648" t="str">
            <v>Bashir Humphreys</v>
          </cell>
          <cell r="B648" t="str">
            <v>Humphreys</v>
          </cell>
          <cell r="M648" t="str">
            <v>CHE</v>
          </cell>
        </row>
        <row r="649">
          <cell r="A649" t="str">
            <v>Deivid Washington de Souza Eugênio</v>
          </cell>
          <cell r="B649" t="str">
            <v>Deivid</v>
          </cell>
          <cell r="M649" t="str">
            <v>CHE</v>
          </cell>
        </row>
        <row r="650">
          <cell r="A650" t="str">
            <v>Eddie Beach</v>
          </cell>
          <cell r="B650" t="str">
            <v>Beach</v>
          </cell>
          <cell r="M650" t="str">
            <v>CHE</v>
          </cell>
        </row>
        <row r="651">
          <cell r="A651" t="str">
            <v>Diego Manuel Jadon da Silva Moreira</v>
          </cell>
          <cell r="B651" t="str">
            <v>Diego Moreira</v>
          </cell>
          <cell r="M651" t="str">
            <v>CHE</v>
          </cell>
        </row>
        <row r="652">
          <cell r="A652" t="str">
            <v>Djordje Petrovic</v>
          </cell>
          <cell r="B652" t="str">
            <v>Petrovic</v>
          </cell>
          <cell r="M652" t="str">
            <v>CHE</v>
          </cell>
        </row>
        <row r="653">
          <cell r="A653" t="str">
            <v>Alfie Gilchrist</v>
          </cell>
          <cell r="B653" t="str">
            <v>Gilchrist</v>
          </cell>
          <cell r="M653" t="str">
            <v>CHE</v>
          </cell>
        </row>
        <row r="654">
          <cell r="A654" t="str">
            <v>Ronnie Stutter</v>
          </cell>
          <cell r="B654" t="str">
            <v>Stutter</v>
          </cell>
          <cell r="M654" t="str">
            <v>CHE</v>
          </cell>
        </row>
        <row r="655">
          <cell r="A655" t="str">
            <v>Alex Matos</v>
          </cell>
          <cell r="B655" t="str">
            <v>Matos</v>
          </cell>
          <cell r="M655" t="str">
            <v>CHE</v>
          </cell>
        </row>
        <row r="656">
          <cell r="A656" t="str">
            <v>Josh Brooking</v>
          </cell>
          <cell r="B656" t="str">
            <v>Brooking</v>
          </cell>
          <cell r="M656" t="str">
            <v>CHE</v>
          </cell>
        </row>
        <row r="657">
          <cell r="A657" t="str">
            <v>Naouirou Ahamada</v>
          </cell>
          <cell r="B657" t="str">
            <v>Ahamada</v>
          </cell>
          <cell r="M657" t="str">
            <v>CRY</v>
          </cell>
        </row>
        <row r="658">
          <cell r="A658" t="str">
            <v>Jake O'Brien</v>
          </cell>
          <cell r="B658" t="str">
            <v>O'Brien</v>
          </cell>
          <cell r="M658" t="str">
            <v>CRY</v>
          </cell>
        </row>
        <row r="659">
          <cell r="A659" t="str">
            <v>Joe Whitworth</v>
          </cell>
          <cell r="B659" t="str">
            <v>Whitworth</v>
          </cell>
          <cell r="M659" t="str">
            <v>CRY</v>
          </cell>
        </row>
        <row r="660">
          <cell r="A660" t="str">
            <v>Jesurun Rak-Sakyi</v>
          </cell>
          <cell r="B660" t="str">
            <v>Rak-Sakyi</v>
          </cell>
          <cell r="M660" t="str">
            <v>CRY</v>
          </cell>
        </row>
        <row r="661">
          <cell r="A661" t="str">
            <v>John-Kymani Gordon</v>
          </cell>
          <cell r="B661" t="str">
            <v>Gordon</v>
          </cell>
          <cell r="M661" t="str">
            <v>CRY</v>
          </cell>
        </row>
        <row r="662">
          <cell r="A662" t="str">
            <v>Ademola Ola-Adebomi</v>
          </cell>
          <cell r="B662" t="str">
            <v>Ola-Adebomi</v>
          </cell>
          <cell r="M662" t="str">
            <v>CRY</v>
          </cell>
        </row>
        <row r="663">
          <cell r="A663" t="str">
            <v>David Ozoh</v>
          </cell>
          <cell r="B663" t="str">
            <v>Ozoh</v>
          </cell>
          <cell r="M663" t="str">
            <v>CRY</v>
          </cell>
        </row>
        <row r="664">
          <cell r="A664" t="str">
            <v>Jadan Raymond</v>
          </cell>
          <cell r="B664" t="str">
            <v>Raymond</v>
          </cell>
          <cell r="M664" t="str">
            <v>CRY</v>
          </cell>
        </row>
        <row r="665">
          <cell r="A665" t="str">
            <v>Ellis Simms</v>
          </cell>
          <cell r="B665" t="str">
            <v>Simms</v>
          </cell>
          <cell r="M665" t="str">
            <v>EVE</v>
          </cell>
        </row>
        <row r="666">
          <cell r="A666" t="str">
            <v>João Neves Virgínia</v>
          </cell>
          <cell r="B666" t="str">
            <v>J.Virginia</v>
          </cell>
          <cell r="M666" t="str">
            <v>EVE</v>
          </cell>
        </row>
        <row r="667">
          <cell r="A667" t="str">
            <v>Andy Lonergan</v>
          </cell>
          <cell r="B667" t="str">
            <v>Lonergan</v>
          </cell>
          <cell r="M667" t="str">
            <v>EVE</v>
          </cell>
        </row>
        <row r="668">
          <cell r="A668" t="str">
            <v>Youssef Ramalho Chermiti</v>
          </cell>
          <cell r="B668" t="str">
            <v>Y. Chermiti</v>
          </cell>
          <cell r="M668" t="str">
            <v>EVE</v>
          </cell>
        </row>
        <row r="669">
          <cell r="A669" t="str">
            <v>Thomas Cannon</v>
          </cell>
          <cell r="B669" t="str">
            <v>Cannon</v>
          </cell>
          <cell r="M669" t="str">
            <v>EVE</v>
          </cell>
        </row>
        <row r="670">
          <cell r="A670" t="str">
            <v>Tyler Onyango</v>
          </cell>
          <cell r="B670" t="str">
            <v>Onyango</v>
          </cell>
          <cell r="M670" t="str">
            <v>EVE</v>
          </cell>
        </row>
        <row r="671">
          <cell r="A671" t="str">
            <v>Mackenzie Hunt</v>
          </cell>
          <cell r="B671" t="str">
            <v>Hunt</v>
          </cell>
          <cell r="M671" t="str">
            <v>EVE</v>
          </cell>
        </row>
        <row r="672">
          <cell r="A672" t="str">
            <v>Luc De Fougerolles</v>
          </cell>
          <cell r="B672" t="str">
            <v>De Fougerolles</v>
          </cell>
          <cell r="M672" t="str">
            <v>FUL</v>
          </cell>
        </row>
        <row r="673">
          <cell r="A673" t="str">
            <v>Jay Stansfield</v>
          </cell>
          <cell r="B673" t="str">
            <v>Stansfield</v>
          </cell>
          <cell r="M673" t="str">
            <v>FUL</v>
          </cell>
        </row>
        <row r="674">
          <cell r="A674" t="str">
            <v>Matthew Dibley-Dias</v>
          </cell>
          <cell r="B674" t="str">
            <v>Dibley-Dias</v>
          </cell>
          <cell r="M674" t="str">
            <v>FUL</v>
          </cell>
        </row>
        <row r="675">
          <cell r="A675" t="str">
            <v>Steven Benda</v>
          </cell>
          <cell r="B675" t="str">
            <v>Benda</v>
          </cell>
          <cell r="M675" t="str">
            <v>FUL</v>
          </cell>
        </row>
        <row r="676">
          <cell r="A676" t="str">
            <v>Fodé Ballo-Touré</v>
          </cell>
          <cell r="B676" t="str">
            <v>Ballo-Touré</v>
          </cell>
          <cell r="M676" t="str">
            <v>FUL</v>
          </cell>
        </row>
        <row r="677">
          <cell r="A677" t="str">
            <v>Devan Tanton</v>
          </cell>
          <cell r="B677" t="str">
            <v>Tanton</v>
          </cell>
          <cell r="M677" t="str">
            <v>FUL</v>
          </cell>
        </row>
        <row r="678">
          <cell r="A678" t="str">
            <v>Jarell Quansah</v>
          </cell>
          <cell r="B678" t="str">
            <v>Quansah</v>
          </cell>
          <cell r="M678" t="str">
            <v>LIV</v>
          </cell>
        </row>
        <row r="679">
          <cell r="A679" t="str">
            <v>Bobby Clark</v>
          </cell>
          <cell r="B679" t="str">
            <v>Clark</v>
          </cell>
          <cell r="M679" t="str">
            <v>LIV</v>
          </cell>
        </row>
        <row r="680">
          <cell r="A680" t="str">
            <v>Ben Doak</v>
          </cell>
          <cell r="B680" t="str">
            <v>Doak</v>
          </cell>
          <cell r="M680" t="str">
            <v>LIV</v>
          </cell>
        </row>
        <row r="681">
          <cell r="A681" t="str">
            <v>James McConnell</v>
          </cell>
          <cell r="B681" t="str">
            <v>McConnell</v>
          </cell>
          <cell r="C681"/>
          <cell r="D681"/>
          <cell r="M681" t="str">
            <v>LIV</v>
          </cell>
        </row>
        <row r="682">
          <cell r="A682" t="str">
            <v>Wataru Endo</v>
          </cell>
          <cell r="B682" t="str">
            <v>Endo</v>
          </cell>
          <cell r="M682" t="str">
            <v>LIV</v>
          </cell>
        </row>
        <row r="683">
          <cell r="A683" t="str">
            <v>Luke Chambers</v>
          </cell>
          <cell r="B683" t="str">
            <v>Chambers</v>
          </cell>
          <cell r="M683" t="str">
            <v>LIV</v>
          </cell>
        </row>
        <row r="684">
          <cell r="A684" t="str">
            <v>Callum Scanlon</v>
          </cell>
          <cell r="B684" t="str">
            <v>Scanlon</v>
          </cell>
          <cell r="M684" t="str">
            <v>LIV</v>
          </cell>
        </row>
        <row r="685">
          <cell r="A685" t="str">
            <v>Aidan Francis-Clarke</v>
          </cell>
          <cell r="B685" t="str">
            <v>Francis-Clarke</v>
          </cell>
          <cell r="M685" t="str">
            <v>LUT</v>
          </cell>
        </row>
        <row r="686">
          <cell r="A686" t="str">
            <v>Tim Krul</v>
          </cell>
          <cell r="B686" t="str">
            <v>Krul</v>
          </cell>
          <cell r="M686" t="str">
            <v>LUT</v>
          </cell>
        </row>
        <row r="687">
          <cell r="A687" t="str">
            <v>Joseph Johnson</v>
          </cell>
          <cell r="B687" t="str">
            <v>Johnson</v>
          </cell>
          <cell r="M687" t="str">
            <v>LUT</v>
          </cell>
        </row>
        <row r="688">
          <cell r="A688" t="str">
            <v>Jayden Luker</v>
          </cell>
          <cell r="B688" t="str">
            <v>Luker</v>
          </cell>
          <cell r="M688" t="str">
            <v>LUT</v>
          </cell>
        </row>
        <row r="689">
          <cell r="A689" t="str">
            <v>Shea Charles</v>
          </cell>
          <cell r="B689" t="str">
            <v>Charles</v>
          </cell>
          <cell r="M689" t="str">
            <v>MCI</v>
          </cell>
        </row>
        <row r="690">
          <cell r="A690" t="str">
            <v>Máximo Perrone</v>
          </cell>
          <cell r="B690" t="str">
            <v>Perrone</v>
          </cell>
          <cell r="M690" t="str">
            <v>MCI</v>
          </cell>
        </row>
        <row r="691">
          <cell r="A691" t="str">
            <v>Álvaro Fernández Carreras</v>
          </cell>
          <cell r="B691" t="str">
            <v>Fernandez</v>
          </cell>
          <cell r="M691" t="str">
            <v>MUN</v>
          </cell>
        </row>
        <row r="692">
          <cell r="A692" t="str">
            <v>Kobbie Mainoo</v>
          </cell>
          <cell r="B692" t="str">
            <v>Mainoo</v>
          </cell>
          <cell r="M692" t="str">
            <v>MUN</v>
          </cell>
        </row>
        <row r="693">
          <cell r="A693" t="str">
            <v>Shola Shoretire</v>
          </cell>
          <cell r="B693" t="str">
            <v>Shoretire</v>
          </cell>
          <cell r="M693" t="str">
            <v>MUN</v>
          </cell>
        </row>
        <row r="694">
          <cell r="A694" t="str">
            <v>Omari Forson</v>
          </cell>
          <cell r="B694" t="str">
            <v>Forson</v>
          </cell>
          <cell r="M694" t="str">
            <v>MUN</v>
          </cell>
        </row>
        <row r="695">
          <cell r="A695" t="str">
            <v>Radek Vítek</v>
          </cell>
          <cell r="B695" t="str">
            <v>Vítek</v>
          </cell>
          <cell r="M695" t="str">
            <v>MUN</v>
          </cell>
        </row>
        <row r="696">
          <cell r="A696" t="str">
            <v>Daniel Gore</v>
          </cell>
          <cell r="B696" t="str">
            <v>Gore</v>
          </cell>
          <cell r="M696" t="str">
            <v>MUN</v>
          </cell>
        </row>
        <row r="697">
          <cell r="A697" t="str">
            <v>Altay Bayindir</v>
          </cell>
          <cell r="B697" t="str">
            <v>Altay</v>
          </cell>
          <cell r="M697" t="str">
            <v>MUN</v>
          </cell>
        </row>
        <row r="698">
          <cell r="A698" t="str">
            <v>Lewis Hall</v>
          </cell>
          <cell r="B698" t="str">
            <v>Hall</v>
          </cell>
          <cell r="M698" t="str">
            <v>NEW</v>
          </cell>
        </row>
        <row r="699">
          <cell r="A699" t="str">
            <v>Mark Gillespie</v>
          </cell>
          <cell r="B699" t="str">
            <v>Gillespie</v>
          </cell>
          <cell r="M699" t="str">
            <v>NEW</v>
          </cell>
        </row>
        <row r="700">
          <cell r="A700" t="str">
            <v>Isaac Hayden</v>
          </cell>
          <cell r="B700" t="str">
            <v>Hayden</v>
          </cell>
          <cell r="M700" t="str">
            <v>NEW</v>
          </cell>
        </row>
        <row r="701">
          <cell r="A701" t="str">
            <v>Garang Kuol</v>
          </cell>
          <cell r="B701" t="str">
            <v>Kuol</v>
          </cell>
          <cell r="M701" t="str">
            <v>NEW</v>
          </cell>
        </row>
        <row r="702">
          <cell r="A702" t="str">
            <v>Kell Watts</v>
          </cell>
          <cell r="B702" t="str">
            <v>Watts</v>
          </cell>
          <cell r="M702" t="str">
            <v>NEW</v>
          </cell>
        </row>
        <row r="703">
          <cell r="A703" t="str">
            <v>Loris Karius</v>
          </cell>
          <cell r="B703" t="str">
            <v>Karius</v>
          </cell>
          <cell r="M703" t="str">
            <v>NEW</v>
          </cell>
        </row>
        <row r="704">
          <cell r="A704" t="str">
            <v>Tino Livramento</v>
          </cell>
          <cell r="B704" t="str">
            <v>Livramento</v>
          </cell>
          <cell r="M704" t="str">
            <v>NEW</v>
          </cell>
        </row>
        <row r="705">
          <cell r="A705" t="str">
            <v>Alex Murphy</v>
          </cell>
          <cell r="B705" t="str">
            <v>A.Murphy</v>
          </cell>
          <cell r="M705" t="str">
            <v>NEW</v>
          </cell>
        </row>
        <row r="706">
          <cell r="A706" t="str">
            <v>Lewis Miley</v>
          </cell>
          <cell r="B706" t="str">
            <v>Miley</v>
          </cell>
          <cell r="M706" t="str">
            <v>NEW</v>
          </cell>
        </row>
        <row r="707">
          <cell r="A707" t="str">
            <v>Andrey Nascimento dos Santos</v>
          </cell>
          <cell r="B707" t="str">
            <v>Andrey</v>
          </cell>
          <cell r="M707" t="str">
            <v>NFO</v>
          </cell>
        </row>
        <row r="708">
          <cell r="A708" t="str">
            <v>Brandon Aguilera Zamora</v>
          </cell>
          <cell r="B708" t="str">
            <v>B.Aguilera</v>
          </cell>
          <cell r="M708" t="str">
            <v>NFO</v>
          </cell>
        </row>
        <row r="709">
          <cell r="A709" t="str">
            <v>Josh Bowler</v>
          </cell>
          <cell r="B709" t="str">
            <v>Bowler</v>
          </cell>
          <cell r="M709" t="str">
            <v>NFO</v>
          </cell>
        </row>
        <row r="710">
          <cell r="A710" t="str">
            <v>Felipe Augusto de Almeida Monteiro</v>
          </cell>
          <cell r="B710" t="str">
            <v>Felipe</v>
          </cell>
          <cell r="M710" t="str">
            <v>NFO</v>
          </cell>
        </row>
        <row r="711">
          <cell r="A711" t="str">
            <v>Ethan Horvath</v>
          </cell>
          <cell r="B711" t="str">
            <v>Horvath</v>
          </cell>
          <cell r="M711" t="str">
            <v>NFO</v>
          </cell>
        </row>
        <row r="712">
          <cell r="A712" t="str">
            <v>Gustavo Henrique Furtado Scarpa</v>
          </cell>
          <cell r="B712" t="str">
            <v>G.Scarpa</v>
          </cell>
          <cell r="M712" t="str">
            <v>NFO</v>
          </cell>
        </row>
        <row r="713">
          <cell r="A713" t="str">
            <v>Hwang Ui-jo</v>
          </cell>
          <cell r="B713" t="str">
            <v>Ui-jo</v>
          </cell>
          <cell r="M713" t="str">
            <v>NFO</v>
          </cell>
        </row>
        <row r="714">
          <cell r="A714" t="str">
            <v>George Shelvey</v>
          </cell>
          <cell r="B714" t="str">
            <v>G.Shelvey</v>
          </cell>
          <cell r="M714" t="str">
            <v>NFO</v>
          </cell>
        </row>
        <row r="715">
          <cell r="A715" t="str">
            <v>Josh Powell</v>
          </cell>
          <cell r="B715" t="str">
            <v>Powell</v>
          </cell>
          <cell r="M715" t="str">
            <v>NFO</v>
          </cell>
        </row>
        <row r="716">
          <cell r="A716" t="str">
            <v>Odysseas Vlachodimos</v>
          </cell>
          <cell r="B716" t="str">
            <v>Odysseas</v>
          </cell>
          <cell r="M716" t="str">
            <v>NFO</v>
          </cell>
        </row>
        <row r="717">
          <cell r="A717" t="str">
            <v>Andrew Omobamidele</v>
          </cell>
          <cell r="B717" t="str">
            <v>Omobamidele</v>
          </cell>
          <cell r="M717" t="str">
            <v>NFO</v>
          </cell>
        </row>
        <row r="718">
          <cell r="A718" t="str">
            <v>Femi Seriki</v>
          </cell>
          <cell r="B718" t="str">
            <v>Seriki</v>
          </cell>
          <cell r="M718" t="str">
            <v>SHU</v>
          </cell>
        </row>
        <row r="719">
          <cell r="A719" t="str">
            <v>Louie Marsh</v>
          </cell>
          <cell r="B719" t="str">
            <v>Marsh</v>
          </cell>
          <cell r="M719" t="str">
            <v>SHU</v>
          </cell>
        </row>
        <row r="720">
          <cell r="A720" t="str">
            <v>Andre Brooks</v>
          </cell>
          <cell r="B720" t="str">
            <v>Brooks</v>
          </cell>
          <cell r="M720" t="str">
            <v>SHU</v>
          </cell>
        </row>
        <row r="721">
          <cell r="A721" t="str">
            <v>Antwoine Hackford</v>
          </cell>
          <cell r="B721" t="str">
            <v>Hackford</v>
          </cell>
          <cell r="M721" t="str">
            <v>SHU</v>
          </cell>
        </row>
        <row r="722">
          <cell r="A722" t="str">
            <v>Ryan Oné</v>
          </cell>
          <cell r="B722" t="str">
            <v>Oné</v>
          </cell>
          <cell r="M722" t="str">
            <v>SHU</v>
          </cell>
        </row>
        <row r="723">
          <cell r="A723" t="str">
            <v>Jili Buyabu</v>
          </cell>
          <cell r="B723" t="str">
            <v>Buyabu</v>
          </cell>
          <cell r="M723" t="str">
            <v>SHU</v>
          </cell>
        </row>
        <row r="724">
          <cell r="A724" t="str">
            <v>Giovani Lo Celso</v>
          </cell>
          <cell r="B724" t="str">
            <v>Lo Celso</v>
          </cell>
          <cell r="M724" t="str">
            <v>TOT</v>
          </cell>
        </row>
        <row r="725">
          <cell r="A725" t="str">
            <v>Tanguy Ndombélé Alvaro</v>
          </cell>
          <cell r="B725" t="str">
            <v>Ndombele</v>
          </cell>
          <cell r="M725" t="str">
            <v>TOT</v>
          </cell>
        </row>
        <row r="726">
          <cell r="A726" t="str">
            <v>Alfie Whiteman</v>
          </cell>
          <cell r="B726" t="str">
            <v>Whiteman</v>
          </cell>
          <cell r="M726" t="str">
            <v>TOT</v>
          </cell>
        </row>
        <row r="727">
          <cell r="A727" t="str">
            <v>Dane Scarlett</v>
          </cell>
          <cell r="B727" t="str">
            <v>Scarlett</v>
          </cell>
          <cell r="M727" t="str">
            <v>TOT</v>
          </cell>
        </row>
        <row r="728">
          <cell r="A728" t="str">
            <v>Alejo Véliz</v>
          </cell>
          <cell r="B728" t="str">
            <v>Veliz</v>
          </cell>
          <cell r="M728" t="str">
            <v>TOT</v>
          </cell>
        </row>
        <row r="729">
          <cell r="A729" t="str">
            <v>Ashley Phillips</v>
          </cell>
          <cell r="B729" t="str">
            <v>Phillips</v>
          </cell>
          <cell r="M729" t="str">
            <v>TOT</v>
          </cell>
        </row>
        <row r="730">
          <cell r="A730" t="str">
            <v>Jamie Donley</v>
          </cell>
          <cell r="B730" t="str">
            <v>Donley</v>
          </cell>
          <cell r="M730" t="str">
            <v>TOT</v>
          </cell>
        </row>
        <row r="731">
          <cell r="A731" t="str">
            <v>Nikola Vlašić</v>
          </cell>
          <cell r="B731" t="str">
            <v>Vlašić</v>
          </cell>
          <cell r="M731" t="str">
            <v>WHU</v>
          </cell>
        </row>
        <row r="732">
          <cell r="A732" t="str">
            <v>Joseph Anang</v>
          </cell>
          <cell r="B732" t="str">
            <v>Anang</v>
          </cell>
          <cell r="M732" t="str">
            <v>WHU</v>
          </cell>
        </row>
        <row r="733">
          <cell r="A733" t="str">
            <v>Konstantinos Mavropanos</v>
          </cell>
          <cell r="B733" t="str">
            <v>Mavropanos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B782"/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LIV</v>
          </cell>
          <cell r="F252">
            <v>2.2545454545454544</v>
          </cell>
          <cell r="G252">
            <v>2.4333333333333336</v>
          </cell>
          <cell r="H252">
            <v>0.17878787878787916</v>
          </cell>
          <cell r="I252">
            <v>1.1727272727272728</v>
          </cell>
          <cell r="J252">
            <v>1.1666666666666667</v>
          </cell>
          <cell r="K252">
            <v>-6.0606060606060996E-3</v>
          </cell>
          <cell r="L252">
            <v>2.2161257440476203</v>
          </cell>
          <cell r="M252">
            <v>-3.8419710497834103E-2</v>
          </cell>
          <cell r="N252">
            <v>1.2119479166666671</v>
          </cell>
          <cell r="O252">
            <v>3.9220643939394284E-2</v>
          </cell>
        </row>
        <row r="253">
          <cell r="E253" t="str">
            <v>NEW</v>
          </cell>
          <cell r="F253">
            <v>2.0818181818181816</v>
          </cell>
          <cell r="G253">
            <v>2.4333333333333331</v>
          </cell>
          <cell r="H253">
            <v>0.35151515151515156</v>
          </cell>
          <cell r="I253">
            <v>0.98181818181818192</v>
          </cell>
          <cell r="J253">
            <v>0.9</v>
          </cell>
          <cell r="K253">
            <v>-8.1818181818181901E-2</v>
          </cell>
          <cell r="L253">
            <v>2.215408779761904</v>
          </cell>
          <cell r="M253">
            <v>0.13359059794372241</v>
          </cell>
          <cell r="N253">
            <v>1.0090767857142859</v>
          </cell>
          <cell r="O253">
            <v>2.7258603896104017E-2</v>
          </cell>
        </row>
        <row r="254">
          <cell r="E254" t="str">
            <v>CHE</v>
          </cell>
          <cell r="F254">
            <v>2.0181818181818181</v>
          </cell>
          <cell r="G254">
            <v>2</v>
          </cell>
          <cell r="H254">
            <v>-1.8181818181818077E-2</v>
          </cell>
          <cell r="I254">
            <v>1.1090909090909091</v>
          </cell>
          <cell r="J254">
            <v>1.1499999999999999</v>
          </cell>
          <cell r="K254">
            <v>4.0909090909090784E-2</v>
          </cell>
          <cell r="L254">
            <v>2.1466517857142855</v>
          </cell>
          <cell r="M254">
            <v>0.12846996753246742</v>
          </cell>
          <cell r="N254">
            <v>1.1356968749999996</v>
          </cell>
          <cell r="O254">
            <v>2.6605965909090479E-2</v>
          </cell>
        </row>
        <row r="255">
          <cell r="E255" t="str">
            <v>TOT</v>
          </cell>
          <cell r="F255">
            <v>1.6909090909090911</v>
          </cell>
          <cell r="G255">
            <v>1.5333333333333334</v>
          </cell>
          <cell r="H255">
            <v>-0.1575757575757577</v>
          </cell>
          <cell r="I255">
            <v>1.4909090909090907</v>
          </cell>
          <cell r="J255">
            <v>1.583333333333333</v>
          </cell>
          <cell r="K255">
            <v>9.2424242424242298E-2</v>
          </cell>
          <cell r="L255">
            <v>1.7010690476190475</v>
          </cell>
          <cell r="M255">
            <v>1.0159956709956397E-2</v>
          </cell>
          <cell r="N255">
            <v>1.4856614583333332</v>
          </cell>
          <cell r="O255">
            <v>-5.2476325757575548E-3</v>
          </cell>
        </row>
        <row r="256">
          <cell r="E256" t="str">
            <v>BRE</v>
          </cell>
          <cell r="F256">
            <v>1.8636363636363635</v>
          </cell>
          <cell r="G256">
            <v>1.7166666666666668</v>
          </cell>
          <cell r="H256">
            <v>-0.14696969696969675</v>
          </cell>
          <cell r="I256">
            <v>1.3272727272727272</v>
          </cell>
          <cell r="J256">
            <v>1.4333333333333333</v>
          </cell>
          <cell r="K256">
            <v>0.10606060606060619</v>
          </cell>
          <cell r="L256">
            <v>1.6115284970238095</v>
          </cell>
          <cell r="M256">
            <v>-0.25210786661255402</v>
          </cell>
          <cell r="N256">
            <v>1.4999961309523813</v>
          </cell>
          <cell r="O256">
            <v>0.17272340367965411</v>
          </cell>
        </row>
        <row r="257">
          <cell r="E257" t="str">
            <v>BHA</v>
          </cell>
          <cell r="F257">
            <v>1.7454545454545454</v>
          </cell>
          <cell r="G257">
            <v>1.4166666666666667</v>
          </cell>
          <cell r="H257">
            <v>-0.32878787878787863</v>
          </cell>
          <cell r="I257">
            <v>1.4454545454545455</v>
          </cell>
          <cell r="J257">
            <v>1.2000000000000002</v>
          </cell>
          <cell r="K257">
            <v>-0.24545454545454537</v>
          </cell>
          <cell r="L257">
            <v>1.6003084077380951</v>
          </cell>
          <cell r="M257">
            <v>-0.14514613771645024</v>
          </cell>
          <cell r="N257">
            <v>1.1527607142857144</v>
          </cell>
          <cell r="O257">
            <v>-0.29269383116883119</v>
          </cell>
        </row>
        <row r="258">
          <cell r="E258" t="str">
            <v>ARS</v>
          </cell>
          <cell r="F258">
            <v>1.7454545454545454</v>
          </cell>
          <cell r="G258">
            <v>1.6499999999999997</v>
          </cell>
          <cell r="H258">
            <v>-9.5454545454545681E-2</v>
          </cell>
          <cell r="I258">
            <v>0.80909090909090908</v>
          </cell>
          <cell r="J258">
            <v>0.81666666666666676</v>
          </cell>
          <cell r="K258">
            <v>7.5757575757576801E-3</v>
          </cell>
          <cell r="L258">
            <v>1.5835948660714279</v>
          </cell>
          <cell r="M258">
            <v>-0.16185967938311752</v>
          </cell>
          <cell r="N258">
            <v>0.77446250000000061</v>
          </cell>
          <cell r="O258">
            <v>-3.4628409090908474E-2</v>
          </cell>
        </row>
        <row r="259">
          <cell r="E259" t="str">
            <v>MCI</v>
          </cell>
          <cell r="F259">
            <v>1.9545454545454546</v>
          </cell>
          <cell r="G259">
            <v>1.55</v>
          </cell>
          <cell r="H259">
            <v>-0.40454545454545454</v>
          </cell>
          <cell r="I259">
            <v>0.73636363636363633</v>
          </cell>
          <cell r="J259">
            <v>0.75</v>
          </cell>
          <cell r="K259">
            <v>1.3636363636363669E-2</v>
          </cell>
          <cell r="L259">
            <v>1.4687287946428569</v>
          </cell>
          <cell r="M259">
            <v>-0.4858166599025977</v>
          </cell>
          <cell r="N259">
            <v>0.82266294642857185</v>
          </cell>
          <cell r="O259">
            <v>8.6299310064935519E-2</v>
          </cell>
        </row>
        <row r="260">
          <cell r="E260" t="str">
            <v>AVL</v>
          </cell>
          <cell r="F260">
            <v>1.8636363636363635</v>
          </cell>
          <cell r="G260">
            <v>1.5999999999999999</v>
          </cell>
          <cell r="H260">
            <v>-0.26363636363636367</v>
          </cell>
          <cell r="I260">
            <v>1.3545454545454545</v>
          </cell>
          <cell r="J260">
            <v>1.0999999999999999</v>
          </cell>
          <cell r="K260">
            <v>-0.25454545454545463</v>
          </cell>
          <cell r="L260">
            <v>1.4462071428571415</v>
          </cell>
          <cell r="M260">
            <v>-0.41742922077922207</v>
          </cell>
          <cell r="N260">
            <v>1.1278535714285713</v>
          </cell>
          <cell r="O260">
            <v>-0.22669188311688315</v>
          </cell>
        </row>
        <row r="261">
          <cell r="E261" t="str">
            <v>WHU</v>
          </cell>
          <cell r="F261">
            <v>1.4363636363636365</v>
          </cell>
          <cell r="G261">
            <v>1.3166666666666667</v>
          </cell>
          <cell r="H261">
            <v>-0.11969696969696986</v>
          </cell>
          <cell r="I261">
            <v>1.8727272727272728</v>
          </cell>
          <cell r="J261">
            <v>1.7333333333333336</v>
          </cell>
          <cell r="K261">
            <v>-0.13939393939393918</v>
          </cell>
          <cell r="L261">
            <v>1.4016798363095233</v>
          </cell>
          <cell r="M261">
            <v>-3.4683800054113201E-2</v>
          </cell>
          <cell r="N261">
            <v>1.4703154761904764</v>
          </cell>
          <cell r="O261">
            <v>-0.40241179653679637</v>
          </cell>
        </row>
        <row r="262">
          <cell r="E262" t="str">
            <v>EVE</v>
          </cell>
          <cell r="F262">
            <v>1.4909090909090907</v>
          </cell>
          <cell r="G262">
            <v>1.4833333333333332</v>
          </cell>
          <cell r="H262">
            <v>-7.575757575757569E-3</v>
          </cell>
          <cell r="I262">
            <v>1.2363636363636363</v>
          </cell>
          <cell r="J262">
            <v>0.98333333333333328</v>
          </cell>
          <cell r="K262">
            <v>-0.25303030303030305</v>
          </cell>
          <cell r="L262">
            <v>1.2521717261904759</v>
          </cell>
          <cell r="M262">
            <v>-0.23873736471861484</v>
          </cell>
          <cell r="N262">
            <v>0.95925044642857127</v>
          </cell>
          <cell r="O262">
            <v>-0.27711318993506506</v>
          </cell>
        </row>
        <row r="263">
          <cell r="E263" t="str">
            <v>LUT</v>
          </cell>
          <cell r="F263">
            <v>1.1363636363636365</v>
          </cell>
          <cell r="G263">
            <v>1.157142857142857</v>
          </cell>
          <cell r="H263">
            <v>2.0779220779220564E-2</v>
          </cell>
          <cell r="I263">
            <v>2.0454545454545454</v>
          </cell>
          <cell r="J263">
            <v>2.0428571428571431</v>
          </cell>
          <cell r="K263">
            <v>-2.5974025974022652E-3</v>
          </cell>
          <cell r="L263">
            <v>1.1427614827806118</v>
          </cell>
          <cell r="M263">
            <v>6.3978464169753835E-3</v>
          </cell>
          <cell r="N263">
            <v>2.0042270790816326</v>
          </cell>
          <cell r="O263">
            <v>-4.1227466372912858E-2</v>
          </cell>
        </row>
        <row r="264">
          <cell r="E264" t="str">
            <v>WOL</v>
          </cell>
          <cell r="F264">
            <v>1.3</v>
          </cell>
          <cell r="G264">
            <v>1.2000000000000002</v>
          </cell>
          <cell r="H264">
            <v>-9.9999999999999867E-2</v>
          </cell>
          <cell r="I264">
            <v>1.7090909090909092</v>
          </cell>
          <cell r="J264">
            <v>1.4166666666666667</v>
          </cell>
          <cell r="K264">
            <v>-0.29242424242424248</v>
          </cell>
          <cell r="L264">
            <v>1.1232589285714285</v>
          </cell>
          <cell r="M264">
            <v>-0.17674107142857154</v>
          </cell>
          <cell r="N264">
            <v>1.4042708333333331</v>
          </cell>
          <cell r="O264">
            <v>-0.30482007575757608</v>
          </cell>
        </row>
        <row r="265">
          <cell r="E265" t="str">
            <v>NFO</v>
          </cell>
          <cell r="F265">
            <v>1.0454545454545454</v>
          </cell>
          <cell r="G265">
            <v>1.0333333333333334</v>
          </cell>
          <cell r="H265">
            <v>-1.2121212121211977E-2</v>
          </cell>
          <cell r="I265">
            <v>1.5363636363636362</v>
          </cell>
          <cell r="J265">
            <v>1.6499999999999997</v>
          </cell>
          <cell r="K265">
            <v>0.11363636363636354</v>
          </cell>
          <cell r="L265">
            <v>1.0987931547619045</v>
          </cell>
          <cell r="M265">
            <v>5.3338609307359119E-2</v>
          </cell>
          <cell r="N265">
            <v>1.5454459821428581</v>
          </cell>
          <cell r="O265">
            <v>9.0823457792219564E-3</v>
          </cell>
        </row>
        <row r="266">
          <cell r="E266" t="str">
            <v>MUN</v>
          </cell>
          <cell r="F266">
            <v>1.3909090909090909</v>
          </cell>
          <cell r="G266">
            <v>1.05</v>
          </cell>
          <cell r="H266">
            <v>-0.34090909090909083</v>
          </cell>
          <cell r="I266">
            <v>1.6818181818181819</v>
          </cell>
          <cell r="J266">
            <v>1.5666666666666667</v>
          </cell>
          <cell r="K266">
            <v>-0.11515151515151523</v>
          </cell>
          <cell r="L266">
            <v>1.0474546874999999</v>
          </cell>
          <cell r="M266">
            <v>-0.34345440340909095</v>
          </cell>
          <cell r="N266">
            <v>1.7283270833333337</v>
          </cell>
          <cell r="O266">
            <v>4.6508901515151857E-2</v>
          </cell>
        </row>
        <row r="267">
          <cell r="E267" t="str">
            <v>FUL</v>
          </cell>
          <cell r="F267">
            <v>1.0363636363636364</v>
          </cell>
          <cell r="G267">
            <v>1.0833333333333333</v>
          </cell>
          <cell r="H267">
            <v>4.6969696969696884E-2</v>
          </cell>
          <cell r="I267">
            <v>1.718181818181818</v>
          </cell>
          <cell r="J267">
            <v>1.0166666666666664</v>
          </cell>
          <cell r="K267">
            <v>-0.70151515151515165</v>
          </cell>
          <cell r="L267">
            <v>1.0080465029761903</v>
          </cell>
          <cell r="M267">
            <v>-2.8317133387446125E-2</v>
          </cell>
          <cell r="N267">
            <v>1.0730372023809527</v>
          </cell>
          <cell r="O267">
            <v>-0.64514461580086535</v>
          </cell>
        </row>
        <row r="268">
          <cell r="E268" t="str">
            <v>BOU</v>
          </cell>
          <cell r="F268">
            <v>1.0363636363636364</v>
          </cell>
          <cell r="G268">
            <v>0.83333333333333337</v>
          </cell>
          <cell r="H268">
            <v>-0.20303030303030301</v>
          </cell>
          <cell r="I268">
            <v>2.1545454545454543</v>
          </cell>
          <cell r="J268">
            <v>2.1333333333333333</v>
          </cell>
          <cell r="K268">
            <v>-2.1212121212121016E-2</v>
          </cell>
          <cell r="L268">
            <v>0.95752976190476169</v>
          </cell>
          <cell r="M268">
            <v>-7.8833874458874686E-2</v>
          </cell>
          <cell r="N268">
            <v>2.1684190476190475</v>
          </cell>
          <cell r="O268">
            <v>1.3873593073593149E-2</v>
          </cell>
        </row>
        <row r="269">
          <cell r="E269" t="str">
            <v>SHU</v>
          </cell>
          <cell r="F269">
            <v>0.78181818181818175</v>
          </cell>
          <cell r="G269">
            <v>0.85</v>
          </cell>
          <cell r="H269">
            <v>6.8181818181818232E-2</v>
          </cell>
          <cell r="I269">
            <v>2.2363636363636363</v>
          </cell>
          <cell r="J269">
            <v>2.2000000000000002</v>
          </cell>
          <cell r="K269">
            <v>-3.6363636363636154E-2</v>
          </cell>
          <cell r="L269">
            <v>0.93707566964285705</v>
          </cell>
          <cell r="M269">
            <v>0.1552574878246753</v>
          </cell>
          <cell r="N269">
            <v>2.147082142857144</v>
          </cell>
          <cell r="O269">
            <v>-8.9281493506492282E-2</v>
          </cell>
        </row>
        <row r="270">
          <cell r="E270" t="str">
            <v>BUR</v>
          </cell>
          <cell r="F270">
            <v>0.87272727272727268</v>
          </cell>
          <cell r="G270">
            <v>0.95714285714285707</v>
          </cell>
          <cell r="H270">
            <v>8.4415584415584388E-2</v>
          </cell>
          <cell r="I270">
            <v>1.8363636363636362</v>
          </cell>
          <cell r="J270">
            <v>1.8285714285714285</v>
          </cell>
          <cell r="K270">
            <v>-7.7922077922076838E-3</v>
          </cell>
          <cell r="L270">
            <v>0.89950897002551045</v>
          </cell>
          <cell r="M270">
            <v>2.6781697298237761E-2</v>
          </cell>
          <cell r="N270">
            <v>1.7855330612244911</v>
          </cell>
          <cell r="O270">
            <v>-5.0830575139145129E-2</v>
          </cell>
        </row>
        <row r="271">
          <cell r="E271" t="str">
            <v>CRY</v>
          </cell>
          <cell r="F271">
            <v>1.0909090909090908</v>
          </cell>
          <cell r="G271">
            <v>0.85</v>
          </cell>
          <cell r="H271">
            <v>-0.24090909090909085</v>
          </cell>
          <cell r="I271">
            <v>1.3818181818181818</v>
          </cell>
          <cell r="J271">
            <v>1.2499999999999998</v>
          </cell>
          <cell r="K271">
            <v>-0.13181818181818206</v>
          </cell>
          <cell r="L271">
            <v>0.83407388392857118</v>
          </cell>
          <cell r="M271">
            <v>-0.25683520698051965</v>
          </cell>
          <cell r="N271">
            <v>1.2868749999999998</v>
          </cell>
          <cell r="O271">
            <v>-9.4943181818182065E-2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BEL/Belgium-Football" TargetMode="External"/><Relationship Id="rId1827" Type="http://schemas.openxmlformats.org/officeDocument/2006/relationships/hyperlink" Target="https://fbref.com/en/squads/d07537b9/Brighton-and-Hove-Albion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TUN/Tunisia-Football" TargetMode="External"/><Relationship Id="rId268" Type="http://schemas.openxmlformats.org/officeDocument/2006/relationships/hyperlink" Target="https://fbref.com/en/players/468a7a91/matchlogs/2023-2024/summary/Facundo-Buonanotte-Match-Logs" TargetMode="External"/><Relationship Id="rId475" Type="http://schemas.openxmlformats.org/officeDocument/2006/relationships/hyperlink" Target="https://fbref.com/en/squads/822bd0ba/Liverpool-Stats" TargetMode="External"/><Relationship Id="rId682" Type="http://schemas.openxmlformats.org/officeDocument/2006/relationships/hyperlink" Target="https://fbref.com/en/country/GER/Germany-Football" TargetMode="External"/><Relationship Id="rId128" Type="http://schemas.openxmlformats.org/officeDocument/2006/relationships/hyperlink" Target="https://fbref.com/en/players/3a233281/matchlogs/2023-2024/summary/Leon-Bailey-Match-Logs" TargetMode="External"/><Relationship Id="rId335" Type="http://schemas.openxmlformats.org/officeDocument/2006/relationships/hyperlink" Target="https://fbref.com/en/squads/4ba7cbea/Bournemouth-Stats" TargetMode="External"/><Relationship Id="rId542" Type="http://schemas.openxmlformats.org/officeDocument/2006/relationships/hyperlink" Target="https://fbref.com/en/country/EGY/Egypt-Football" TargetMode="External"/><Relationship Id="rId987" Type="http://schemas.openxmlformats.org/officeDocument/2006/relationships/hyperlink" Target="https://fbref.com/en/squads/361ca564/Tottenham-Hotspur-Stats" TargetMode="External"/><Relationship Id="rId1172" Type="http://schemas.openxmlformats.org/officeDocument/2006/relationships/hyperlink" Target="https://fbref.com/en/players/01ce9e70/matchlogs/2023-2024/summary/Kieffer-Moore-Match-Logs" TargetMode="External"/><Relationship Id="rId402" Type="http://schemas.openxmlformats.org/officeDocument/2006/relationships/hyperlink" Target="https://fbref.com/en/country/POR/Portugal-Football" TargetMode="External"/><Relationship Id="rId847" Type="http://schemas.openxmlformats.org/officeDocument/2006/relationships/hyperlink" Target="https://fbref.com/en/squads/18bb7c10/Arsenal-Stats" TargetMode="External"/><Relationship Id="rId1032" Type="http://schemas.openxmlformats.org/officeDocument/2006/relationships/hyperlink" Target="https://fbref.com/en/players/a572e291/matchlogs/2023-2024/summary/Orel-Mangala-Match-Logs" TargetMode="External"/><Relationship Id="rId1477" Type="http://schemas.openxmlformats.org/officeDocument/2006/relationships/hyperlink" Target="https://fbref.com/en/players/7399c7a8/Jack-Robinson" TargetMode="External"/><Relationship Id="rId1684" Type="http://schemas.openxmlformats.org/officeDocument/2006/relationships/hyperlink" Target="https://fbref.com/en/players/a105d46a/matchlogs/2023-2024/summary/Harry-Toffolo-Match-Logs" TargetMode="External"/><Relationship Id="rId1891" Type="http://schemas.openxmlformats.org/officeDocument/2006/relationships/hyperlink" Target="https://fbref.com/en/squads/943e8050/Burnley-Stats" TargetMode="External"/><Relationship Id="rId707" Type="http://schemas.openxmlformats.org/officeDocument/2006/relationships/hyperlink" Target="https://fbref.com/en/squads/1df6b87e/Sheffield-United-Stats" TargetMode="External"/><Relationship Id="rId914" Type="http://schemas.openxmlformats.org/officeDocument/2006/relationships/hyperlink" Target="https://fbref.com/en/country/FRA/France-Football" TargetMode="External"/><Relationship Id="rId1337" Type="http://schemas.openxmlformats.org/officeDocument/2006/relationships/hyperlink" Target="https://fbref.com/en/players/e0bc6fdc/Emerson-Palmieri" TargetMode="External"/><Relationship Id="rId1544" Type="http://schemas.openxmlformats.org/officeDocument/2006/relationships/hyperlink" Target="https://fbref.com/en/players/dd745366/matchlogs/2023-2024/summary/Andrey-Santos-Match-Logs" TargetMode="External"/><Relationship Id="rId1751" Type="http://schemas.openxmlformats.org/officeDocument/2006/relationships/hyperlink" Target="https://fbref.com/en/squads/cff3d9bb/Chelsea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45685411/matchlogs/2023-2024/summary/Jesuran-Rak-Sakyi-Match-Logs" TargetMode="External"/><Relationship Id="rId1611" Type="http://schemas.openxmlformats.org/officeDocument/2006/relationships/hyperlink" Target="https://fbref.com/en/squads/4ba7cbea/Bournemouth-Stats" TargetMode="External"/><Relationship Id="rId1849" Type="http://schemas.openxmlformats.org/officeDocument/2006/relationships/hyperlink" Target="https://fbref.com/en/players/c6dc9ecd/Harry-Wilson" TargetMode="External"/><Relationship Id="rId192" Type="http://schemas.openxmlformats.org/officeDocument/2006/relationships/hyperlink" Target="https://fbref.com/en/players/2aaadf33/matchlogs/2023-2024/summary/Luke-Berry-Match-Logs" TargetMode="External"/><Relationship Id="rId1709" Type="http://schemas.openxmlformats.org/officeDocument/2006/relationships/hyperlink" Target="https://fbref.com/en/players/9a28eba4/Adama-Traore" TargetMode="External"/><Relationship Id="rId497" Type="http://schemas.openxmlformats.org/officeDocument/2006/relationships/hyperlink" Target="https://fbref.com/en/players/02b29014/Abdoulaye-Doucoure" TargetMode="External"/><Relationship Id="rId357" Type="http://schemas.openxmlformats.org/officeDocument/2006/relationships/hyperlink" Target="https://fbref.com/en/players/2afc7272/Lewis-Cook" TargetMode="External"/><Relationship Id="rId1194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a4ac4b8f/Willy-Boly" TargetMode="External"/><Relationship Id="rId564" Type="http://schemas.openxmlformats.org/officeDocument/2006/relationships/hyperlink" Target="https://fbref.com/en/players/f8fcd2a5/matchlogs/2023-2024/summary/Jonny-Evans-Match-Logs" TargetMode="External"/><Relationship Id="rId771" Type="http://schemas.openxmlformats.org/officeDocument/2006/relationships/hyperlink" Target="https://fbref.com/en/squads/19538871/Manchester-United-Stats" TargetMode="External"/><Relationship Id="rId869" Type="http://schemas.openxmlformats.org/officeDocument/2006/relationships/hyperlink" Target="https://fbref.com/en/players/15f24fe7/Sasa-Kalajdzic" TargetMode="External"/><Relationship Id="rId1499" Type="http://schemas.openxmlformats.org/officeDocument/2006/relationships/hyperlink" Target="https://fbref.com/en/squads/4ba7cbea/Bournemouth-Stats" TargetMode="External"/><Relationship Id="rId424" Type="http://schemas.openxmlformats.org/officeDocument/2006/relationships/hyperlink" Target="https://fbref.com/en/players/44781702/matchlogs/2023-2024/summary/Ben-Davies-Match-Logs" TargetMode="External"/><Relationship Id="rId631" Type="http://schemas.openxmlformats.org/officeDocument/2006/relationships/hyperlink" Target="https://fbref.com/en/squads/d3fd31cc/Everton-Stats" TargetMode="External"/><Relationship Id="rId729" Type="http://schemas.openxmlformats.org/officeDocument/2006/relationships/hyperlink" Target="https://fbref.com/en/players/4fd08daa/Jan-Paul-van-Hecke" TargetMode="External"/><Relationship Id="rId1054" Type="http://schemas.openxmlformats.org/officeDocument/2006/relationships/hyperlink" Target="https://fbref.com/en/country/ARG/Argentina-Football" TargetMode="External"/><Relationship Id="rId1261" Type="http://schemas.openxmlformats.org/officeDocument/2006/relationships/hyperlink" Target="https://fbref.com/en/players/74b2cd7e/Angelo-Ogbonna" TargetMode="External"/><Relationship Id="rId1359" Type="http://schemas.openxmlformats.org/officeDocument/2006/relationships/hyperlink" Target="https://fbref.com/en/squads/19538871/Manchester-United-Stats" TargetMode="External"/><Relationship Id="rId936" Type="http://schemas.openxmlformats.org/officeDocument/2006/relationships/hyperlink" Target="https://fbref.com/en/players/df3cda47/matchlogs/2023-2024/summary/Dejan-Kulusevski-Match-Logs" TargetMode="External"/><Relationship Id="rId1121" Type="http://schemas.openxmlformats.org/officeDocument/2006/relationships/hyperlink" Target="https://fbref.com/en/players/8df7a2fb/Ben-Mee" TargetMode="External"/><Relationship Id="rId1219" Type="http://schemas.openxmlformats.org/officeDocument/2006/relationships/hyperlink" Target="https://fbref.com/en/squads/e4a775cb/Nottingham-Forest-Stats" TargetMode="External"/><Relationship Id="rId1566" Type="http://schemas.openxmlformats.org/officeDocument/2006/relationships/hyperlink" Target="https://fbref.com/en/country/POR/Portugal-Football" TargetMode="External"/><Relationship Id="rId1773" Type="http://schemas.openxmlformats.org/officeDocument/2006/relationships/hyperlink" Target="https://fbref.com/en/players/cf134113/Bart-Verbruggen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USA/United-States-Football" TargetMode="External"/><Relationship Id="rId1633" Type="http://schemas.openxmlformats.org/officeDocument/2006/relationships/hyperlink" Target="https://fbref.com/en/players/5eecec3d/John-Stones" TargetMode="External"/><Relationship Id="rId1840" Type="http://schemas.openxmlformats.org/officeDocument/2006/relationships/hyperlink" Target="https://fbref.com/en/players/8b9ebd03/matchlogs/2023-2024/summary/Willian-Match-Logs" TargetMode="External"/><Relationship Id="rId1700" Type="http://schemas.openxmlformats.org/officeDocument/2006/relationships/hyperlink" Target="https://fbref.com/en/players/532e1e4f/matchlogs/2023-2024/summary/Pau-Torres-Match-Logs" TargetMode="External"/><Relationship Id="rId281" Type="http://schemas.openxmlformats.org/officeDocument/2006/relationships/hyperlink" Target="https://fbref.com/en/players/16264a81/Moises-Caicedo" TargetMode="External"/><Relationship Id="rId141" Type="http://schemas.openxmlformats.org/officeDocument/2006/relationships/hyperlink" Target="https://fbref.com/en/players/3a24769f/Ross-Barkley" TargetMode="External"/><Relationship Id="rId379" Type="http://schemas.openxmlformats.org/officeDocument/2006/relationships/hyperlink" Target="https://fbref.com/en/squads/7c21e445/West-Ham-United-Stats" TargetMode="External"/><Relationship Id="rId586" Type="http://schemas.openxmlformats.org/officeDocument/2006/relationships/hyperlink" Target="https://fbref.com/en/country/SCO/Scotland-Football" TargetMode="External"/><Relationship Id="rId793" Type="http://schemas.openxmlformats.org/officeDocument/2006/relationships/hyperlink" Target="https://fbref.com/en/players/9c36ed83/Nicolas-Jackson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ff3d9bb/Chelsea-Stats" TargetMode="External"/><Relationship Id="rId446" Type="http://schemas.openxmlformats.org/officeDocument/2006/relationships/hyperlink" Target="https://fbref.com/en/country/FRA/France-Football" TargetMode="External"/><Relationship Id="rId653" Type="http://schemas.openxmlformats.org/officeDocument/2006/relationships/hyperlink" Target="https://fbref.com/en/players/8b57ad2c/Joao-Gomes" TargetMode="External"/><Relationship Id="rId1076" Type="http://schemas.openxmlformats.org/officeDocument/2006/relationships/hyperlink" Target="https://fbref.com/en/players/4bcf39f6/matchlogs/2023-2024/summary/Neal-Maupay-Match-Logs" TargetMode="External"/><Relationship Id="rId1283" Type="http://schemas.openxmlformats.org/officeDocument/2006/relationships/hyperlink" Target="https://fbref.com/en/squads/19538871/Manchester-United-Stats" TargetMode="External"/><Relationship Id="rId1490" Type="http://schemas.openxmlformats.org/officeDocument/2006/relationships/hyperlink" Target="https://fbref.com/en/country/DEN/Denmark-Football" TargetMode="External"/><Relationship Id="rId306" Type="http://schemas.openxmlformats.org/officeDocument/2006/relationships/hyperlink" Target="https://fbref.com/en/country/POL/Poland-Football" TargetMode="External"/><Relationship Id="rId860" Type="http://schemas.openxmlformats.org/officeDocument/2006/relationships/hyperlink" Target="https://fbref.com/en/players/570bb4b9/matchlogs/2023-2024/summary/Hamed-Junior-Traore-Match-Logs" TargetMode="External"/><Relationship Id="rId958" Type="http://schemas.openxmlformats.org/officeDocument/2006/relationships/hyperlink" Target="https://fbref.com/en/country/GAB/Gabon-Football" TargetMode="External"/><Relationship Id="rId1143" Type="http://schemas.openxmlformats.org/officeDocument/2006/relationships/hyperlink" Target="https://fbref.com/en/squads/d07537b9/Brighton-and-Hove-Albion-Stats" TargetMode="External"/><Relationship Id="rId1588" Type="http://schemas.openxmlformats.org/officeDocument/2006/relationships/hyperlink" Target="https://fbref.com/en/players/e7aa9d7c/matchlogs/2023-2024/summary/Fabio-Silva-Match-Logs" TargetMode="External"/><Relationship Id="rId1795" Type="http://schemas.openxmlformats.org/officeDocument/2006/relationships/hyperlink" Target="https://fbref.com/en/squads/e4a775cb/Nottingham-Forest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282f75f3/Lewis-Dunk" TargetMode="External"/><Relationship Id="rId720" Type="http://schemas.openxmlformats.org/officeDocument/2006/relationships/hyperlink" Target="https://fbref.com/en/players/8c3078cd/matchlogs/2023-2024/summary/Luke-Harris-Match-Logs" TargetMode="External"/><Relationship Id="rId818" Type="http://schemas.openxmlformats.org/officeDocument/2006/relationships/hyperlink" Target="https://fbref.com/en/country/BRA/Brazil-Football" TargetMode="External"/><Relationship Id="rId1350" Type="http://schemas.openxmlformats.org/officeDocument/2006/relationships/hyperlink" Target="https://fbref.com/en/country/GHA/Ghana-Football" TargetMode="External"/><Relationship Id="rId1448" Type="http://schemas.openxmlformats.org/officeDocument/2006/relationships/hyperlink" Target="https://fbref.com/en/players/1c7012b8/matchlogs/2023-2024/summary/Declan-Rice-Match-Logs" TargetMode="External"/><Relationship Id="rId1655" Type="http://schemas.openxmlformats.org/officeDocument/2006/relationships/hyperlink" Target="https://fbref.com/en/squads/e4a775cb/Nottingham-Forest-Stats" TargetMode="External"/><Relationship Id="rId1003" Type="http://schemas.openxmlformats.org/officeDocument/2006/relationships/hyperlink" Target="https://fbref.com/en/squads/8602292d/Aston-Villa-Stats" TargetMode="External"/><Relationship Id="rId1210" Type="http://schemas.openxmlformats.org/officeDocument/2006/relationships/hyperlink" Target="https://fbref.com/en/country/BRA/Brazil-Football" TargetMode="External"/><Relationship Id="rId1308" Type="http://schemas.openxmlformats.org/officeDocument/2006/relationships/hyperlink" Target="https://fbref.com/en/players/79bc4c45/matchlogs/2023-2024/summary/Ben-Osborn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822bd0ba/Liverpool-Stats" TargetMode="External"/><Relationship Id="rId1722" Type="http://schemas.openxmlformats.org/officeDocument/2006/relationships/hyperlink" Target="https://fbref.com/en/country/BEL/Belgium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CZE/Czech-Republic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a712ca2b/matchlogs/2023-2024/summary/Issa-Diop-Match-Logs" TargetMode="External"/><Relationship Id="rId675" Type="http://schemas.openxmlformats.org/officeDocument/2006/relationships/hyperlink" Target="https://fbref.com/en/squads/822bd0ba/Liverpool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SCO/Scotland-Football" TargetMode="External"/><Relationship Id="rId328" Type="http://schemas.openxmlformats.org/officeDocument/2006/relationships/hyperlink" Target="https://fbref.com/en/players/d2424d1b/matchlogs/2023-2024/summary/Ben-Chilwell-Match-Logs" TargetMode="External"/><Relationship Id="rId535" Type="http://schemas.openxmlformats.org/officeDocument/2006/relationships/hyperlink" Target="https://fbref.com/en/squads/e4a775cb/Nottingham-Forest-Stats" TargetMode="External"/><Relationship Id="rId742" Type="http://schemas.openxmlformats.org/officeDocument/2006/relationships/hyperlink" Target="https://fbref.com/en/country/KOR/Korea-Republic-Football" TargetMode="External"/><Relationship Id="rId1165" Type="http://schemas.openxmlformats.org/officeDocument/2006/relationships/hyperlink" Target="https://fbref.com/en/players/374d5158/Gonzalo-Montiel" TargetMode="External"/><Relationship Id="rId1372" Type="http://schemas.openxmlformats.org/officeDocument/2006/relationships/hyperlink" Target="https://fbref.com/en/players/4f565d77/matchlogs/2023-2024/summary/Kalvin-Phillips-Match-Logs" TargetMode="External"/><Relationship Id="rId602" Type="http://schemas.openxmlformats.org/officeDocument/2006/relationships/hyperlink" Target="https://fbref.com/en/country/ESP/Spain-Football" TargetMode="External"/><Relationship Id="rId1025" Type="http://schemas.openxmlformats.org/officeDocument/2006/relationships/hyperlink" Target="https://fbref.com/en/players/d8931174/Harry-Maguire" TargetMode="External"/><Relationship Id="rId1232" Type="http://schemas.openxmlformats.org/officeDocument/2006/relationships/hyperlink" Target="https://fbref.com/en/players/e6af02e0/matchlogs/2023-2024/summary/Matheus-Nunes-Match-Logs" TargetMode="External"/><Relationship Id="rId1677" Type="http://schemas.openxmlformats.org/officeDocument/2006/relationships/hyperlink" Target="https://fbref.com/en/players/41034650/Jurrien-Timber" TargetMode="External"/><Relationship Id="rId1884" Type="http://schemas.openxmlformats.org/officeDocument/2006/relationships/hyperlink" Target="https://fbref.com/en/players/88968486/matchlogs/2023-2024/summary/Illia-Zabarnyi-Match-Logs" TargetMode="External"/><Relationship Id="rId907" Type="http://schemas.openxmlformats.org/officeDocument/2006/relationships/hyperlink" Target="https://fbref.com/en/squads/4ba7cbea/Bournemouth-Stats" TargetMode="External"/><Relationship Id="rId1537" Type="http://schemas.openxmlformats.org/officeDocument/2006/relationships/hyperlink" Target="https://fbref.com/en/players/bced0375/Ibrahim-Sangare" TargetMode="External"/><Relationship Id="rId1744" Type="http://schemas.openxmlformats.org/officeDocument/2006/relationships/hyperlink" Target="https://fbref.com/en/players/4a51ba65/matchlogs/2023-2024/summary/Matt-Turner-Match-Log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20b104bc/matchlogs/2023-2024/summary/Adam-Smith-Match-Logs" TargetMode="External"/><Relationship Id="rId185" Type="http://schemas.openxmlformats.org/officeDocument/2006/relationships/hyperlink" Target="https://fbref.com/en/players/d0b6129f/Sander-Berge" TargetMode="External"/><Relationship Id="rId1811" Type="http://schemas.openxmlformats.org/officeDocument/2006/relationships/hyperlink" Target="https://fbref.com/en/squads/7c21e445/West-Ham-United-Stats" TargetMode="External"/><Relationship Id="rId392" Type="http://schemas.openxmlformats.org/officeDocument/2006/relationships/hyperlink" Target="https://fbref.com/en/players/dc62b55d/matchlogs/2023-2024/summary/Matheus-Cunha-Match-Logs" TargetMode="External"/><Relationship Id="rId697" Type="http://schemas.openxmlformats.org/officeDocument/2006/relationships/hyperlink" Target="https://fbref.com/en/players/5ad50391/Josko-Gvardiol" TargetMode="External"/><Relationship Id="rId252" Type="http://schemas.openxmlformats.org/officeDocument/2006/relationships/hyperlink" Target="https://fbref.com/en/players/ca18c8f1/matchlogs/2023-2024/summary/Jacob-Brown-Match-Logs" TargetMode="External"/><Relationship Id="rId1187" Type="http://schemas.openxmlformats.org/officeDocument/2006/relationships/hyperlink" Target="https://fbref.com/en/squads/fd962109/Fulham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d38fdf53/Pervis-Estupinan" TargetMode="External"/><Relationship Id="rId764" Type="http://schemas.openxmlformats.org/officeDocument/2006/relationships/hyperlink" Target="https://fbref.com/en/players/a0666d3e/matchlogs/2023-2024/summary/Will-Hughes-Match-Logs" TargetMode="External"/><Relationship Id="rId971" Type="http://schemas.openxmlformats.org/officeDocument/2006/relationships/hyperlink" Target="https://fbref.com/en/squads/b8fd03ef/Manchester-City-Stats" TargetMode="External"/><Relationship Id="rId1394" Type="http://schemas.openxmlformats.org/officeDocument/2006/relationships/hyperlink" Target="https://fbref.com/en/country/ENG/England-Football" TargetMode="External"/><Relationship Id="rId1699" Type="http://schemas.openxmlformats.org/officeDocument/2006/relationships/hyperlink" Target="https://fbref.com/en/squads/8602292d/Aston-Villa-Stats" TargetMode="External"/><Relationship Id="rId417" Type="http://schemas.openxmlformats.org/officeDocument/2006/relationships/hyperlink" Target="https://fbref.com/en/players/60344e4f/Josh-Dasilva" TargetMode="External"/><Relationship Id="rId624" Type="http://schemas.openxmlformats.org/officeDocument/2006/relationships/hyperlink" Target="https://fbref.com/en/players/72c812f3/matchlogs/2023-2024/summary/Idrissa-Gana-Gueye-Match-Logs" TargetMode="External"/><Relationship Id="rId831" Type="http://schemas.openxmlformats.org/officeDocument/2006/relationships/hyperlink" Target="https://fbref.com/en/squads/361ca564/Tottenham-Hotspur-Stats" TargetMode="External"/><Relationship Id="rId1047" Type="http://schemas.openxmlformats.org/officeDocument/2006/relationships/hyperlink" Target="https://fbref.com/en/squads/18bb7c10/Arsenal-Stats" TargetMode="External"/><Relationship Id="rId1254" Type="http://schemas.openxmlformats.org/officeDocument/2006/relationships/hyperlink" Target="https://fbref.com/en/country/FRA/France-Football" TargetMode="External"/><Relationship Id="rId1461" Type="http://schemas.openxmlformats.org/officeDocument/2006/relationships/hyperlink" Target="https://fbref.com/en/players/71ef519e/Matt-Ritchie" TargetMode="External"/><Relationship Id="rId929" Type="http://schemas.openxmlformats.org/officeDocument/2006/relationships/hyperlink" Target="https://fbref.com/en/players/77cf6852/Emil-Krafth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d00d45ab/David-Ozoh" TargetMode="External"/><Relationship Id="rId1559" Type="http://schemas.openxmlformats.org/officeDocument/2006/relationships/hyperlink" Target="https://fbref.com/en/squads/47c64c55/Crystal-Palace-Stats" TargetMode="External"/><Relationship Id="rId1766" Type="http://schemas.openxmlformats.org/officeDocument/2006/relationships/hyperlink" Target="https://fbref.com/en/country/NED/Netherlands-Football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19538871/Manchester-United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dd323728/Neco-Williams" TargetMode="External"/><Relationship Id="rId1900" Type="http://schemas.openxmlformats.org/officeDocument/2006/relationships/hyperlink" Target="https://fbref.com/en/players/ce4246f5/matchlogs/2023-2024/summary/Kurt-Zouma-Match-Log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d557d734/Matt-Doherty" TargetMode="External"/><Relationship Id="rId134" Type="http://schemas.openxmlformats.org/officeDocument/2006/relationships/hyperlink" Target="https://fbref.com/en/country/CMR/Cameroon-Football" TargetMode="External"/><Relationship Id="rId579" Type="http://schemas.openxmlformats.org/officeDocument/2006/relationships/hyperlink" Target="https://fbref.com/en/squads/19538871/Manchester-United-Stats" TargetMode="External"/><Relationship Id="rId786" Type="http://schemas.openxmlformats.org/officeDocument/2006/relationships/hyperlink" Target="https://fbref.com/en/country/NGA/Nigeria-Football" TargetMode="External"/><Relationship Id="rId993" Type="http://schemas.openxmlformats.org/officeDocument/2006/relationships/hyperlink" Target="https://fbref.com/en/players/a2b105e0/Sean-Longstaff" TargetMode="External"/><Relationship Id="rId341" Type="http://schemas.openxmlformats.org/officeDocument/2006/relationships/hyperlink" Target="https://fbref.com/en/players/7c5fa6cf/Jordan-Clark" TargetMode="External"/><Relationship Id="rId439" Type="http://schemas.openxmlformats.org/officeDocument/2006/relationships/hyperlink" Target="https://fbref.com/en/squads/943e8050/Burnley-Stats" TargetMode="External"/><Relationship Id="rId646" Type="http://schemas.openxmlformats.org/officeDocument/2006/relationships/hyperlink" Target="https://fbref.com/en/country/SCO/Scotland-Football" TargetMode="External"/><Relationship Id="rId1069" Type="http://schemas.openxmlformats.org/officeDocument/2006/relationships/hyperlink" Target="https://fbref.com/en/players/ed383e43/Alex-Matos" TargetMode="External"/><Relationship Id="rId1276" Type="http://schemas.openxmlformats.org/officeDocument/2006/relationships/hyperlink" Target="https://fbref.com/en/players/e7ee38c3/matchlogs/2023-2024/summary/Robin-Olsen-Match-Logs" TargetMode="External"/><Relationship Id="rId1483" Type="http://schemas.openxmlformats.org/officeDocument/2006/relationships/hyperlink" Target="https://fbref.com/en/squads/b8fd03ef/Manchester-City-Stats" TargetMode="External"/><Relationship Id="rId201" Type="http://schemas.openxmlformats.org/officeDocument/2006/relationships/hyperlink" Target="https://fbref.com/en/players/d328a254/Philip-Billing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f098c03e/Mads-Juel-Andersen" TargetMode="External"/><Relationship Id="rId1136" Type="http://schemas.openxmlformats.org/officeDocument/2006/relationships/hyperlink" Target="https://fbref.com/en/players/fed96827/matchlogs/2023-2024/summary/Chris-Mepham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8b529245/matchlogs/2023-2024/summary/Carlos-Vinicius-Match-Logs" TargetMode="External"/><Relationship Id="rId713" Type="http://schemas.openxmlformats.org/officeDocument/2006/relationships/hyperlink" Target="https://fbref.com/en/players/eebacc07/Gustavo-Hamer" TargetMode="External"/><Relationship Id="rId920" Type="http://schemas.openxmlformats.org/officeDocument/2006/relationships/hyperlink" Target="https://fbref.com/en/players/0313a347/matchlogs/2023-2024/summary/Ezri-Konsa-Match-Logs" TargetMode="External"/><Relationship Id="rId1343" Type="http://schemas.openxmlformats.org/officeDocument/2006/relationships/hyperlink" Target="https://fbref.com/en/squads/7c21e445/West-Ham-United-Stats" TargetMode="External"/><Relationship Id="rId1550" Type="http://schemas.openxmlformats.org/officeDocument/2006/relationships/hyperlink" Target="https://fbref.com/en/country/GER/Germany-Football" TargetMode="External"/><Relationship Id="rId1648" Type="http://schemas.openxmlformats.org/officeDocument/2006/relationships/hyperlink" Target="https://fbref.com/en/players/e514ab62/matchlogs/2023-2024/summary/Matt-Targett-Match-Logs" TargetMode="External"/><Relationship Id="rId1203" Type="http://schemas.openxmlformats.org/officeDocument/2006/relationships/hyperlink" Target="https://fbref.com/en/squads/e297cd13/Luton-Town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903b6e8b/matchlogs/2023-2024/summary/Jose-Sa-Match-Logs" TargetMode="External"/><Relationship Id="rId1855" Type="http://schemas.openxmlformats.org/officeDocument/2006/relationships/hyperlink" Target="https://fbref.com/en/squads/cd051869/Brentford-Stats" TargetMode="External"/><Relationship Id="rId1715" Type="http://schemas.openxmlformats.org/officeDocument/2006/relationships/hyperlink" Target="https://fbref.com/en/squads/8602292d/Aston-Villa-Stats" TargetMode="External"/><Relationship Id="rId296" Type="http://schemas.openxmlformats.org/officeDocument/2006/relationships/hyperlink" Target="https://fbref.com/en/players/4506aec5/matchlogs/2023-2024/summary/Thomas-Cannon-Match-Logs" TargetMode="External"/><Relationship Id="rId156" Type="http://schemas.openxmlformats.org/officeDocument/2006/relationships/hyperlink" Target="https://fbref.com/en/players/a36524bf/matchlogs/2023-2024/summary/Calvin-Bassey-Match-Logs" TargetMode="External"/><Relationship Id="rId363" Type="http://schemas.openxmlformats.org/officeDocument/2006/relationships/hyperlink" Target="https://fbref.com/en/squads/943e8050/Burnley-Stats" TargetMode="External"/><Relationship Id="rId570" Type="http://schemas.openxmlformats.org/officeDocument/2006/relationships/hyperlink" Target="https://fbref.com/en/country/ESP/Spain-Football" TargetMode="External"/><Relationship Id="rId223" Type="http://schemas.openxmlformats.org/officeDocument/2006/relationships/hyperlink" Target="https://fbref.com/en/squads/b2b47a98/Newcastle-United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01e5f06e/matchlogs/2023-2024/summary/Sergio-Gomez-Match-Logs" TargetMode="External"/><Relationship Id="rId875" Type="http://schemas.openxmlformats.org/officeDocument/2006/relationships/hyperlink" Target="https://fbref.com/en/squads/8602292d/Aston-Villa-Stats" TargetMode="External"/><Relationship Id="rId1060" Type="http://schemas.openxmlformats.org/officeDocument/2006/relationships/hyperlink" Target="https://fbref.com/en/players/feb5d972/matchlogs/2023-2024/summary/Pape-Matar-Sarr-Match-Logs" TargetMode="External"/><Relationship Id="rId1298" Type="http://schemas.openxmlformats.org/officeDocument/2006/relationships/hyperlink" Target="https://fbref.com/en/country/BEL/Belgium-Football" TargetMode="External"/><Relationship Id="rId528" Type="http://schemas.openxmlformats.org/officeDocument/2006/relationships/hyperlink" Target="https://fbref.com/en/players/0562b7f1/matchlogs/2023-2024/summary/Odsonne-Edouard-Match-Logs" TargetMode="External"/><Relationship Id="rId735" Type="http://schemas.openxmlformats.org/officeDocument/2006/relationships/hyperlink" Target="https://fbref.com/en/squads/8cec06e1/Wolverhampton-Wanderers-Stats" TargetMode="External"/><Relationship Id="rId942" Type="http://schemas.openxmlformats.org/officeDocument/2006/relationships/hyperlink" Target="https://fbref.com/en/country/GHA/Ghana-Football" TargetMode="External"/><Relationship Id="rId1158" Type="http://schemas.openxmlformats.org/officeDocument/2006/relationships/hyperlink" Target="https://fbref.com/en/country/SRB/Serbia-Football" TargetMode="External"/><Relationship Id="rId1365" Type="http://schemas.openxmlformats.org/officeDocument/2006/relationships/hyperlink" Target="https://fbref.com/en/players/6fe90922/Ivan-Perisic" TargetMode="External"/><Relationship Id="rId1572" Type="http://schemas.openxmlformats.org/officeDocument/2006/relationships/hyperlink" Target="https://fbref.com/en/players/efd2ec23/matchlogs/2023-2024/summary/Antoine-Semenyo-Match-Logs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43439614/Oliver-Norwood" TargetMode="External"/><Relationship Id="rId1432" Type="http://schemas.openxmlformats.org/officeDocument/2006/relationships/hyperlink" Target="https://fbref.com/en/players/ab651565/matchlogs/2023-2024/summary/Nathan-Redmond-Match-Logs" TargetMode="External"/><Relationship Id="rId1877" Type="http://schemas.openxmlformats.org/officeDocument/2006/relationships/hyperlink" Target="https://fbref.com/en/players/be927d03/Ashley-Young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GER/Germany-Football" TargetMode="External"/><Relationship Id="rId1737" Type="http://schemas.openxmlformats.org/officeDocument/2006/relationships/hyperlink" Target="https://fbref.com/en/players/f315ca93/Kostas-Tsimikas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URU/Uruguay-Football" TargetMode="External"/><Relationship Id="rId1804" Type="http://schemas.openxmlformats.org/officeDocument/2006/relationships/hyperlink" Target="https://fbref.com/en/players/9e525177/matchlogs/2023-2024/summary/Aaron-Wan-Bissaka-Match-Logs" TargetMode="External"/><Relationship Id="rId385" Type="http://schemas.openxmlformats.org/officeDocument/2006/relationships/hyperlink" Target="https://fbref.com/en/players/f6d7d690/Josh-Cullen" TargetMode="External"/><Relationship Id="rId592" Type="http://schemas.openxmlformats.org/officeDocument/2006/relationships/hyperlink" Target="https://fbref.com/en/players/a92ab7be/matchlogs/2023-2024/summary/Mark-Flekken-Match-Logs" TargetMode="External"/><Relationship Id="rId245" Type="http://schemas.openxmlformats.org/officeDocument/2006/relationships/hyperlink" Target="https://fbref.com/en/players/dc4cae05/David-Brooks" TargetMode="External"/><Relationship Id="rId452" Type="http://schemas.openxmlformats.org/officeDocument/2006/relationships/hyperlink" Target="https://fbref.com/en/players/31c69ef1/matchlogs/2023-2024/summary/Ruben-Dias-Match-Logs" TargetMode="External"/><Relationship Id="rId897" Type="http://schemas.openxmlformats.org/officeDocument/2006/relationships/hyperlink" Target="https://fbref.com/en/players/d0f72bf1/Max-Kilman" TargetMode="External"/><Relationship Id="rId1082" Type="http://schemas.openxmlformats.org/officeDocument/2006/relationships/hyperlink" Target="https://fbref.com/en/country/GRE/Greece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197640fd/matchlogs/2023-2024/summary/Timothy-Castagne-Match-Logs" TargetMode="External"/><Relationship Id="rId757" Type="http://schemas.openxmlformats.org/officeDocument/2006/relationships/hyperlink" Target="https://fbref.com/en/players/15f3ec41/Callum-Hudson-Odoi" TargetMode="External"/><Relationship Id="rId964" Type="http://schemas.openxmlformats.org/officeDocument/2006/relationships/hyperlink" Target="https://fbref.com/en/players/2628fd2b/matchlogs/2023-2024/summary/Bernd-Leno-Match-Logs" TargetMode="External"/><Relationship Id="rId1387" Type="http://schemas.openxmlformats.org/officeDocument/2006/relationships/hyperlink" Target="https://fbref.com/en/squads/b2b47a98/Newcastle-United-Stats" TargetMode="External"/><Relationship Id="rId1594" Type="http://schemas.openxmlformats.org/officeDocument/2006/relationships/hyperlink" Target="https://fbref.com/en/country/COL/Colombia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c2731c10/Conor-Gallagher" TargetMode="External"/><Relationship Id="rId824" Type="http://schemas.openxmlformats.org/officeDocument/2006/relationships/hyperlink" Target="https://fbref.com/en/players/c17bfb65/matchlogs/2023-2024/summary/Joelinton-Match-Logs" TargetMode="External"/><Relationship Id="rId1247" Type="http://schemas.openxmlformats.org/officeDocument/2006/relationships/hyperlink" Target="https://fbref.com/en/squads/943e8050/Burnley-Stats" TargetMode="External"/><Relationship Id="rId1454" Type="http://schemas.openxmlformats.org/officeDocument/2006/relationships/hyperlink" Target="https://fbref.com/en/country/BRA/Brazil-Football" TargetMode="External"/><Relationship Id="rId1661" Type="http://schemas.openxmlformats.org/officeDocument/2006/relationships/hyperlink" Target="https://fbref.com/en/players/cc2d7ad5/Charlie-Taylor" TargetMode="External"/><Relationship Id="rId1899" Type="http://schemas.openxmlformats.org/officeDocument/2006/relationships/hyperlink" Target="https://fbref.com/en/squads/7c21e445/West-Ham-United-Stats" TargetMode="External"/><Relationship Id="rId1107" Type="http://schemas.openxmlformats.org/officeDocument/2006/relationships/hyperlink" Target="https://fbref.com/en/squads/8602292d/Aston-Villa-Stats" TargetMode="External"/><Relationship Id="rId1314" Type="http://schemas.openxmlformats.org/officeDocument/2006/relationships/hyperlink" Target="https://fbref.com/en/country/DEN/Denmark-Football" TargetMode="External"/><Relationship Id="rId1521" Type="http://schemas.openxmlformats.org/officeDocument/2006/relationships/hyperlink" Target="https://fbref.com/en/players/1b4f1169/Albert-Sambi-Lokonga" TargetMode="External"/><Relationship Id="rId1759" Type="http://schemas.openxmlformats.org/officeDocument/2006/relationships/hyperlink" Target="https://fbref.com/en/squads/19538871/Manchester-United-Stats" TargetMode="External"/><Relationship Id="rId1619" Type="http://schemas.openxmlformats.org/officeDocument/2006/relationships/hyperlink" Target="https://fbref.com/en/squads/7c21e445/West-Ham-United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d07537b9/Brighton-and-Hove-Albion-Stats" TargetMode="External"/><Relationship Id="rId474" Type="http://schemas.openxmlformats.org/officeDocument/2006/relationships/hyperlink" Target="https://fbref.com/en/country/SCO/Scotland-Football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8aec0537/Pascal-Gross" TargetMode="External"/><Relationship Id="rId779" Type="http://schemas.openxmlformats.org/officeDocument/2006/relationships/hyperlink" Target="https://fbref.com/en/squads/7c21e445/West-Ham-United-Stats" TargetMode="External"/><Relationship Id="rId986" Type="http://schemas.openxmlformats.org/officeDocument/2006/relationships/hyperlink" Target="https://fbref.com/en/country/ARG/Argentina-Football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47a34c4f/Mohamed-Elneny" TargetMode="External"/><Relationship Id="rId639" Type="http://schemas.openxmlformats.org/officeDocument/2006/relationships/hyperlink" Target="https://fbref.com/en/squads/e4a775cb/Nottingham-Forest-Stats" TargetMode="External"/><Relationship Id="rId1171" Type="http://schemas.openxmlformats.org/officeDocument/2006/relationships/hyperlink" Target="https://fbref.com/en/squads/4ba7cbea/Bournemouth-Stats" TargetMode="External"/><Relationship Id="rId1269" Type="http://schemas.openxmlformats.org/officeDocument/2006/relationships/hyperlink" Target="https://fbref.com/en/players/c4486bac/Michael-Olise" TargetMode="External"/><Relationship Id="rId1476" Type="http://schemas.openxmlformats.org/officeDocument/2006/relationships/hyperlink" Target="https://fbref.com/en/players/289601e6/matchlogs/2023-2024/summary/Antonee-Robinson-Match-Logs" TargetMode="External"/><Relationship Id="rId180" Type="http://schemas.openxmlformats.org/officeDocument/2006/relationships/hyperlink" Target="https://fbref.com/en/players/3b8674e6/matchlogs/2023-2024/summary/Rodrigo-Bentancur-Match-Logs" TargetMode="External"/><Relationship Id="rId278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d9565625/Diogo-Dalot" TargetMode="External"/><Relationship Id="rId846" Type="http://schemas.openxmlformats.org/officeDocument/2006/relationships/hyperlink" Target="https://fbref.com/en/country/ITA/Italy-Football" TargetMode="External"/><Relationship Id="rId1031" Type="http://schemas.openxmlformats.org/officeDocument/2006/relationships/hyperlink" Target="https://fbref.com/en/squads/e4a775cb/Nottingham-Forest-Stats" TargetMode="External"/><Relationship Id="rId1129" Type="http://schemas.openxmlformats.org/officeDocument/2006/relationships/hyperlink" Target="https://fbref.com/en/players/91748070/Teden-Mengi" TargetMode="External"/><Relationship Id="rId1683" Type="http://schemas.openxmlformats.org/officeDocument/2006/relationships/hyperlink" Target="https://fbref.com/en/squads/e4a775cb/Nottingham-Forest-Stats" TargetMode="External"/><Relationship Id="rId1890" Type="http://schemas.openxmlformats.org/officeDocument/2006/relationships/hyperlink" Target="https://fbref.com/en/country/MAR/Morocco-Football" TargetMode="External"/><Relationship Id="rId1904" Type="http://schemas.openxmlformats.org/officeDocument/2006/relationships/hyperlink" Target="https://fbref.com/en/players/79300479/matchlogs/2023-2024/summary/Martin-Odegaard-Match-Logs" TargetMode="External"/><Relationship Id="rId485" Type="http://schemas.openxmlformats.org/officeDocument/2006/relationships/hyperlink" Target="https://fbref.com/en/players/fffea3e5/Jeremy-Doku" TargetMode="External"/><Relationship Id="rId692" Type="http://schemas.openxmlformats.org/officeDocument/2006/relationships/hyperlink" Target="https://fbref.com/en/players/82518f62/matchlogs/2023-2024/summary/Bruno-Guimaraes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5ed9b537/Ibrahima-Konate" TargetMode="External"/><Relationship Id="rId1336" Type="http://schemas.openxmlformats.org/officeDocument/2006/relationships/hyperlink" Target="https://fbref.com/en/players/dc7f8a28/matchlogs/2023-2024/summary/Cole-Palmer-Match-Logs" TargetMode="External"/><Relationship Id="rId1543" Type="http://schemas.openxmlformats.org/officeDocument/2006/relationships/hyperlink" Target="https://fbref.com/en/squads/e4a775cb/Nottingham-Forest-Stats" TargetMode="External"/><Relationship Id="rId1750" Type="http://schemas.openxmlformats.org/officeDocument/2006/relationships/hyperlink" Target="https://fbref.com/en/country/FRA/France-Football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GRN/Grenada-Football" TargetMode="External"/><Relationship Id="rId345" Type="http://schemas.openxmlformats.org/officeDocument/2006/relationships/hyperlink" Target="https://fbref.com/en/players/0442183b/Nathaniel-Clyne" TargetMode="External"/><Relationship Id="rId552" Type="http://schemas.openxmlformats.org/officeDocument/2006/relationships/hyperlink" Target="https://fbref.com/en/players/c149016b/matchlogs/2023-2024/summary/Wataru-Endo-Match-Logs" TargetMode="External"/><Relationship Id="rId997" Type="http://schemas.openxmlformats.org/officeDocument/2006/relationships/hyperlink" Target="https://fbref.com/en/players/7af88b33/Max-Lowe" TargetMode="External"/><Relationship Id="rId1182" Type="http://schemas.openxmlformats.org/officeDocument/2006/relationships/hyperlink" Target="https://fbref.com/en/country/UKR/Ukraine-Football" TargetMode="External"/><Relationship Id="rId1403" Type="http://schemas.openxmlformats.org/officeDocument/2006/relationships/hyperlink" Target="https://fbref.com/en/squads/47c64c55/Crystal-Palace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c596fcb0/matchlogs/2023-2024/summary/Callum-Wilson-Match-Logs" TargetMode="External"/><Relationship Id="rId191" Type="http://schemas.openxmlformats.org/officeDocument/2006/relationships/hyperlink" Target="https://fbref.com/en/squads/e297cd13/Luton-Town-Stats" TargetMode="External"/><Relationship Id="rId205" Type="http://schemas.openxmlformats.org/officeDocument/2006/relationships/hyperlink" Target="https://fbref.com/en/players/6c203af0/Yves-Bissouma" TargetMode="External"/><Relationship Id="rId412" Type="http://schemas.openxmlformats.org/officeDocument/2006/relationships/hyperlink" Target="https://fbref.com/en/players/a816dbfb/matchlogs/2023-2024/summary/Danilo-Match-Logs" TargetMode="External"/><Relationship Id="rId857" Type="http://schemas.openxmlformats.org/officeDocument/2006/relationships/hyperlink" Target="https://fbref.com/en/players/570bb4b9/Hamed-Junior-Traore" TargetMode="External"/><Relationship Id="rId1042" Type="http://schemas.openxmlformats.org/officeDocument/2006/relationships/hyperlink" Target="https://fbref.com/en/country/FRA/France-Football" TargetMode="External"/><Relationship Id="rId1487" Type="http://schemas.openxmlformats.org/officeDocument/2006/relationships/hyperlink" Target="https://fbref.com/en/squads/943e8050/Burnley-Stats" TargetMode="External"/><Relationship Id="rId1694" Type="http://schemas.openxmlformats.org/officeDocument/2006/relationships/hyperlink" Target="https://fbref.com/en/country/ITA/Italy-Football" TargetMode="External"/><Relationship Id="rId1708" Type="http://schemas.openxmlformats.org/officeDocument/2006/relationships/hyperlink" Target="https://fbref.com/en/players/259fea27/matchlogs/2023-2024/summary/James-Trafford-Match-Logs" TargetMode="External"/><Relationship Id="rId289" Type="http://schemas.openxmlformats.org/officeDocument/2006/relationships/hyperlink" Target="https://fbref.com/en/players/59e6e5bf/Dominic-Calvert-Lewin" TargetMode="External"/><Relationship Id="rId496" Type="http://schemas.openxmlformats.org/officeDocument/2006/relationships/hyperlink" Target="https://fbref.com/en/players/67ac5bb8/matchlogs/2023-2024/summary/Gabriel-Dos-Santos-Match-Logs" TargetMode="External"/><Relationship Id="rId717" Type="http://schemas.openxmlformats.org/officeDocument/2006/relationships/hyperlink" Target="https://fbref.com/en/players/8c3078cd/Luke-Harris" TargetMode="External"/><Relationship Id="rId924" Type="http://schemas.openxmlformats.org/officeDocument/2006/relationships/hyperlink" Target="https://fbref.com/en/players/8d3c902d/matchlogs/2023-2024/summary/Cheikhou-Kouyate-Match-Logs" TargetMode="External"/><Relationship Id="rId1347" Type="http://schemas.openxmlformats.org/officeDocument/2006/relationships/hyperlink" Target="https://fbref.com/en/squads/b2b47a98/Newcastle-United-Stats" TargetMode="External"/><Relationship Id="rId1554" Type="http://schemas.openxmlformats.org/officeDocument/2006/relationships/hyperlink" Target="https://fbref.com/en/country/SUI/Switzerland-Football" TargetMode="External"/><Relationship Id="rId1761" Type="http://schemas.openxmlformats.org/officeDocument/2006/relationships/hyperlink" Target="https://fbref.com/en/players/3f7bafbe/Alejo-Veliz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1aa84968/Chris-Basham" TargetMode="External"/><Relationship Id="rId356" Type="http://schemas.openxmlformats.org/officeDocument/2006/relationships/hyperlink" Target="https://fbref.com/en/players/700783e7/matchlogs/2023-2024/summary/Levi-Colwill-Match-Logs" TargetMode="External"/><Relationship Id="rId563" Type="http://schemas.openxmlformats.org/officeDocument/2006/relationships/hyperlink" Target="https://fbref.com/en/squads/19538871/Manchester-United-Stats" TargetMode="External"/><Relationship Id="rId770" Type="http://schemas.openxmlformats.org/officeDocument/2006/relationships/hyperlink" Target="https://fbref.com/en/country/DEN/Denmark-Football" TargetMode="External"/><Relationship Id="rId1193" Type="http://schemas.openxmlformats.org/officeDocument/2006/relationships/hyperlink" Target="https://fbref.com/en/players/de112b84/Jacob-Murphy" TargetMode="External"/><Relationship Id="rId1207" Type="http://schemas.openxmlformats.org/officeDocument/2006/relationships/hyperlink" Target="https://fbref.com/en/squads/18bb7c10/Arsenal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6a8a7af8/Vinicius-Souza" TargetMode="External"/><Relationship Id="rId1859" Type="http://schemas.openxmlformats.org/officeDocument/2006/relationships/hyperlink" Target="https://fbref.com/en/squads/e4a775cb/Nottingham-Forest-Stats" TargetMode="External"/><Relationship Id="rId216" Type="http://schemas.openxmlformats.org/officeDocument/2006/relationships/hyperlink" Target="https://fbref.com/en/players/ae5019e6/matchlogs/2023-2024/summary/Jayden-Bogle-Match-Logs" TargetMode="External"/><Relationship Id="rId423" Type="http://schemas.openxmlformats.org/officeDocument/2006/relationships/hyperlink" Target="https://fbref.com/en/squads/361ca564/Tottenham-Hotspur-Stats" TargetMode="External"/><Relationship Id="rId868" Type="http://schemas.openxmlformats.org/officeDocument/2006/relationships/hyperlink" Target="https://fbref.com/en/players/c066d1a5/matchlogs/2023-2024/summary/Issa-Kabore-Match-Logs" TargetMode="External"/><Relationship Id="rId1053" Type="http://schemas.openxmlformats.org/officeDocument/2006/relationships/hyperlink" Target="https://fbref.com/en/players/bac46a10/Lisandro-Martinez" TargetMode="External"/><Relationship Id="rId1260" Type="http://schemas.openxmlformats.org/officeDocument/2006/relationships/hyperlink" Target="https://fbref.com/en/players/788c0277/matchlogs/2023-2024/summary/Chiedozie-Ogbene-Match-Logs" TargetMode="External"/><Relationship Id="rId1498" Type="http://schemas.openxmlformats.org/officeDocument/2006/relationships/hyperlink" Target="https://fbref.com/en/country/ENG/England-Football" TargetMode="External"/><Relationship Id="rId1719" Type="http://schemas.openxmlformats.org/officeDocument/2006/relationships/hyperlink" Target="https://fbref.com/en/squads/8cec06e1/Wolverhampton-Wanderers-Stat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fed7cb61/matchlogs/2023-2024/summary/Kai-Havertz-Match-Logs" TargetMode="External"/><Relationship Id="rId935" Type="http://schemas.openxmlformats.org/officeDocument/2006/relationships/hyperlink" Target="https://fbref.com/en/squads/361ca564/Tottenham-Hotspur-Stats" TargetMode="External"/><Relationship Id="rId1358" Type="http://schemas.openxmlformats.org/officeDocument/2006/relationships/hyperlink" Target="https://fbref.com/en/country/URU/Uruguay-Football" TargetMode="External"/><Relationship Id="rId1565" Type="http://schemas.openxmlformats.org/officeDocument/2006/relationships/hyperlink" Target="https://fbref.com/en/players/d04b94db/Nelson-Semedo" TargetMode="External"/><Relationship Id="rId1772" Type="http://schemas.openxmlformats.org/officeDocument/2006/relationships/hyperlink" Target="https://fbref.com/en/players/8fe2a392/matchlogs/2023-2024/summary/Micky-van-de-Ven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7c21e445/West-Ham-United-Stats" TargetMode="External"/><Relationship Id="rId574" Type="http://schemas.openxmlformats.org/officeDocument/2006/relationships/hyperlink" Target="https://fbref.com/en/country/IRL/Republic-of-Ireland-Football" TargetMode="External"/><Relationship Id="rId1120" Type="http://schemas.openxmlformats.org/officeDocument/2006/relationships/hyperlink" Target="https://fbref.com/en/players/d93c2511/matchlogs/2023-2024/summary/Scott-McTominay-Match-Logs" TargetMode="External"/><Relationship Id="rId1218" Type="http://schemas.openxmlformats.org/officeDocument/2006/relationships/hyperlink" Target="https://fbref.com/en/country/SEN/Senegal-Football" TargetMode="External"/><Relationship Id="rId1425" Type="http://schemas.openxmlformats.org/officeDocument/2006/relationships/hyperlink" Target="https://fbref.com/en/players/28b40c9c/Tim-Ream" TargetMode="External"/><Relationship Id="rId227" Type="http://schemas.openxmlformats.org/officeDocument/2006/relationships/hyperlink" Target="https://fbref.com/en/squads/7c21e445/West-Ham-United-Stats" TargetMode="External"/><Relationship Id="rId781" Type="http://schemas.openxmlformats.org/officeDocument/2006/relationships/hyperlink" Target="https://fbref.com/en/players/8e92be30/Alexander-Isak" TargetMode="External"/><Relationship Id="rId879" Type="http://schemas.openxmlformats.org/officeDocument/2006/relationships/hyperlink" Target="https://fbref.com/en/squads/e297cd13/Luton-Town-Stats" TargetMode="External"/><Relationship Id="rId1632" Type="http://schemas.openxmlformats.org/officeDocument/2006/relationships/hyperlink" Target="https://fbref.com/en/players/b400bde0/matchlogs/2023-2024/summary/Raheem-Sterling-Match-Logs" TargetMode="External"/><Relationship Id="rId434" Type="http://schemas.openxmlformats.org/officeDocument/2006/relationships/hyperlink" Target="https://fbref.com/en/country/BEL/Belgium-Football" TargetMode="External"/><Relationship Id="rId641" Type="http://schemas.openxmlformats.org/officeDocument/2006/relationships/hyperlink" Target="https://fbref.com/en/players/7b5ab7f2/Bryan-Gil" TargetMode="External"/><Relationship Id="rId739" Type="http://schemas.openxmlformats.org/officeDocument/2006/relationships/hyperlink" Target="https://fbref.com/en/squads/cd051869/Brentford-Stats" TargetMode="External"/><Relationship Id="rId1064" Type="http://schemas.openxmlformats.org/officeDocument/2006/relationships/hyperlink" Target="https://fbref.com/en/players/50e6dc35/matchlogs/2023-2024/summary/Jean-Philippe-Mateta-Match-Logs" TargetMode="External"/><Relationship Id="rId1271" Type="http://schemas.openxmlformats.org/officeDocument/2006/relationships/hyperlink" Target="https://fbref.com/en/squads/47c64c55/Crystal-Palace-Stats" TargetMode="External"/><Relationship Id="rId1369" Type="http://schemas.openxmlformats.org/officeDocument/2006/relationships/hyperlink" Target="https://fbref.com/en/players/4f565d77/Kalvin-Phillips" TargetMode="External"/><Relationship Id="rId1576" Type="http://schemas.openxmlformats.org/officeDocument/2006/relationships/hyperlink" Target="https://fbref.com/en/players/35141f4c/matchlogs/2023-2024/summary/Marcos-Senesi-Match-Logs" TargetMode="External"/><Relationship Id="rId280" Type="http://schemas.openxmlformats.org/officeDocument/2006/relationships/hyperlink" Target="https://fbref.com/en/players/dab84ad2/matchlogs/2023-2024/summary/Mason-Burstow-Match-Logs" TargetMode="External"/><Relationship Id="rId501" Type="http://schemas.openxmlformats.org/officeDocument/2006/relationships/hyperlink" Target="https://fbref.com/en/players/ce4f40c7/Cheick-Doucoure" TargetMode="External"/><Relationship Id="rId946" Type="http://schemas.openxmlformats.org/officeDocument/2006/relationships/hyperlink" Target="https://fbref.com/en/country/ESP/Spain-Football" TargetMode="External"/><Relationship Id="rId1131" Type="http://schemas.openxmlformats.org/officeDocument/2006/relationships/hyperlink" Target="https://fbref.com/en/squads/e297cd13/Luton-Town-Stats" TargetMode="External"/><Relationship Id="rId1229" Type="http://schemas.openxmlformats.org/officeDocument/2006/relationships/hyperlink" Target="https://fbref.com/en/players/e6af02e0/Matheus-Nunes" TargetMode="External"/><Relationship Id="rId1783" Type="http://schemas.openxmlformats.org/officeDocument/2006/relationships/hyperlink" Target="https://fbref.com/en/squads/18bb7c10/Arsenal-Stats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2886c9b5/matchlogs/2023-2024/summary/Shandon-Baptiste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b63e789d/John-Fleck" TargetMode="External"/><Relationship Id="rId792" Type="http://schemas.openxmlformats.org/officeDocument/2006/relationships/hyperlink" Target="https://fbref.com/en/players/6ca5ec4b/matchlogs/2023-2024/summary/Alex-Iwobi-Match-Logs" TargetMode="External"/><Relationship Id="rId806" Type="http://schemas.openxmlformats.org/officeDocument/2006/relationships/hyperlink" Target="https://fbref.com/en/country/DEN/Denmark-Football" TargetMode="External"/><Relationship Id="rId1436" Type="http://schemas.openxmlformats.org/officeDocument/2006/relationships/hyperlink" Target="https://fbref.com/en/players/803ae100/matchlogs/2023-2024/summary/Harrison-Reed-Match-Logs" TargetMode="External"/><Relationship Id="rId1643" Type="http://schemas.openxmlformats.org/officeDocument/2006/relationships/hyperlink" Target="https://fbref.com/en/squads/822bd0ba/Liverpool-Stats" TargetMode="External"/><Relationship Id="rId1850" Type="http://schemas.openxmlformats.org/officeDocument/2006/relationships/hyperlink" Target="https://fbref.com/en/country/WAL/Wales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ALB/Albania-Football" TargetMode="External"/><Relationship Id="rId445" Type="http://schemas.openxmlformats.org/officeDocument/2006/relationships/hyperlink" Target="https://fbref.com/en/players/aeed5c06/Moussa-Diaby" TargetMode="External"/><Relationship Id="rId652" Type="http://schemas.openxmlformats.org/officeDocument/2006/relationships/hyperlink" Target="https://fbref.com/en/players/9f7c837d/matchlogs/2023-2024/summary/Ben-Godfrey-Match-Logs" TargetMode="External"/><Relationship Id="rId1075" Type="http://schemas.openxmlformats.org/officeDocument/2006/relationships/hyperlink" Target="https://fbref.com/en/squads/cd051869/Brentford-Stats" TargetMode="External"/><Relationship Id="rId1282" Type="http://schemas.openxmlformats.org/officeDocument/2006/relationships/hyperlink" Target="https://fbref.com/en/country/CMR/Cameroon-Football" TargetMode="External"/><Relationship Id="rId1503" Type="http://schemas.openxmlformats.org/officeDocument/2006/relationships/hyperlink" Target="https://fbref.com/en/squads/e297cd13/Luton-Town-Stats" TargetMode="External"/><Relationship Id="rId1710" Type="http://schemas.openxmlformats.org/officeDocument/2006/relationships/hyperlink" Target="https://fbref.com/en/country/ESP/Spain-Football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2389cdc2/Matty-Cash" TargetMode="External"/><Relationship Id="rId512" Type="http://schemas.openxmlformats.org/officeDocument/2006/relationships/hyperlink" Target="https://fbref.com/en/players/5526deb1/matchlogs/2023-2024/summary/Tommy-Doyle-Match-Logs" TargetMode="External"/><Relationship Id="rId957" Type="http://schemas.openxmlformats.org/officeDocument/2006/relationships/hyperlink" Target="https://fbref.com/en/players/2b471f99/Mario-Lemina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8cec06e1/Wolverhampton-Wanderers-Stats" TargetMode="External"/><Relationship Id="rId1794" Type="http://schemas.openxmlformats.org/officeDocument/2006/relationships/hyperlink" Target="https://fbref.com/en/country/GRE/Greece-Football" TargetMode="External"/><Relationship Id="rId1808" Type="http://schemas.openxmlformats.org/officeDocument/2006/relationships/hyperlink" Target="https://fbref.com/en/players/8a7ff278/matchlogs/2023-2024/summary/Joel-Ward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dc62b55d/Matheus-Cunha" TargetMode="External"/><Relationship Id="rId596" Type="http://schemas.openxmlformats.org/officeDocument/2006/relationships/hyperlink" Target="https://fbref.com/en/players/ed1e53f3/matchlogs/2023-2024/summary/Phil-Foden-Match-Logs" TargetMode="External"/><Relationship Id="rId817" Type="http://schemas.openxmlformats.org/officeDocument/2006/relationships/hyperlink" Target="https://fbref.com/en/players/e8832875/Joao-Pedro" TargetMode="External"/><Relationship Id="rId1002" Type="http://schemas.openxmlformats.org/officeDocument/2006/relationships/hyperlink" Target="https://fbref.com/en/country/BRA/Brazil-Football" TargetMode="External"/><Relationship Id="rId1447" Type="http://schemas.openxmlformats.org/officeDocument/2006/relationships/hyperlink" Target="https://fbref.com/en/squads/18bb7c10/Arsenal-Stats" TargetMode="External"/><Relationship Id="rId1654" Type="http://schemas.openxmlformats.org/officeDocument/2006/relationships/hyperlink" Target="https://fbref.com/en/country/POR/Portugal-Football" TargetMode="External"/><Relationship Id="rId1861" Type="http://schemas.openxmlformats.org/officeDocument/2006/relationships/hyperlink" Target="https://fbref.com/en/players/d3085b49/Cauley-Woodrow" TargetMode="External"/><Relationship Id="rId249" Type="http://schemas.openxmlformats.org/officeDocument/2006/relationships/hyperlink" Target="https://fbref.com/en/players/ca18c8f1/Jacob-Brown" TargetMode="External"/><Relationship Id="rId456" Type="http://schemas.openxmlformats.org/officeDocument/2006/relationships/hyperlink" Target="https://fbref.com/en/players/4a1a9578/matchlogs/2023-2024/summary/Luis-Diaz-Match-Logs" TargetMode="External"/><Relationship Id="rId663" Type="http://schemas.openxmlformats.org/officeDocument/2006/relationships/hyperlink" Target="https://fbref.com/en/squads/822bd0ba/Liverpool-Stats" TargetMode="External"/><Relationship Id="rId870" Type="http://schemas.openxmlformats.org/officeDocument/2006/relationships/hyperlink" Target="https://fbref.com/en/country/AUT/Austria-Football" TargetMode="External"/><Relationship Id="rId1086" Type="http://schemas.openxmlformats.org/officeDocument/2006/relationships/hyperlink" Target="https://fbref.com/en/country/CMR/Cameroon-Football" TargetMode="External"/><Relationship Id="rId1293" Type="http://schemas.openxmlformats.org/officeDocument/2006/relationships/hyperlink" Target="https://fbref.com/en/players/2944f86f/Frank-Onyeka" TargetMode="External"/><Relationship Id="rId1307" Type="http://schemas.openxmlformats.org/officeDocument/2006/relationships/hyperlink" Target="https://fbref.com/en/squads/1df6b87e/Sheffield-United-Stats" TargetMode="External"/><Relationship Id="rId1514" Type="http://schemas.openxmlformats.org/officeDocument/2006/relationships/hyperlink" Target="https://fbref.com/en/country/EGY/Egypt-Football" TargetMode="External"/><Relationship Id="rId1721" Type="http://schemas.openxmlformats.org/officeDocument/2006/relationships/hyperlink" Target="https://fbref.com/en/players/b2a81fc6/Mike-Tresor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e28868f3/matchlogs/2023-2024/summary/Jonny-Castro-Match-Logs" TargetMode="External"/><Relationship Id="rId523" Type="http://schemas.openxmlformats.org/officeDocument/2006/relationships/hyperlink" Target="https://fbref.com/en/squads/b8fd03ef/Manchester-City-Stats" TargetMode="External"/><Relationship Id="rId968" Type="http://schemas.openxmlformats.org/officeDocument/2006/relationships/hyperlink" Target="https://fbref.com/en/players/9b5ce51a/matchlogs/2023-2024/summary/Jefferson-Lerma-Match-Logs" TargetMode="External"/><Relationship Id="rId1153" Type="http://schemas.openxmlformats.org/officeDocument/2006/relationships/hyperlink" Target="https://fbref.com/en/players/74618572/Kaoru-Mitoma" TargetMode="External"/><Relationship Id="rId1598" Type="http://schemas.openxmlformats.org/officeDocument/2006/relationships/hyperlink" Target="https://fbref.com/en/country/ENG/England-Football" TargetMode="External"/><Relationship Id="rId1819" Type="http://schemas.openxmlformats.org/officeDocument/2006/relationships/hyperlink" Target="https://fbref.com/en/squads/8602292d/Aston-Villa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NED/Netherlands-Football" TargetMode="External"/><Relationship Id="rId828" Type="http://schemas.openxmlformats.org/officeDocument/2006/relationships/hyperlink" Target="https://fbref.com/en/players/73b1d65b/matchlogs/2023-2024/summary/Ryan-John-Giles-Match-Logs" TargetMode="External"/><Relationship Id="rId1013" Type="http://schemas.openxmlformats.org/officeDocument/2006/relationships/hyperlink" Target="https://fbref.com/en/players/83d074ff/Alexis-Mac-Allister" TargetMode="External"/><Relationship Id="rId1360" Type="http://schemas.openxmlformats.org/officeDocument/2006/relationships/hyperlink" Target="https://fbref.com/en/players/ac7e7b1c/matchlogs/2023-2024/summary/Facundo-Pellistri-Match-Logs" TargetMode="External"/><Relationship Id="rId1458" Type="http://schemas.openxmlformats.org/officeDocument/2006/relationships/hyperlink" Target="https://fbref.com/en/country/NED/Netherlands-Football" TargetMode="External"/><Relationship Id="rId1665" Type="http://schemas.openxmlformats.org/officeDocument/2006/relationships/hyperlink" Target="https://fbref.com/en/players/77d7c96f/Kenny-Tete" TargetMode="External"/><Relationship Id="rId1872" Type="http://schemas.openxmlformats.org/officeDocument/2006/relationships/hyperlink" Target="https://fbref.com/en/players/907a5d7c/matchlogs/2023-2024/summary/Yehor-Yarmoliuk-Match-Logs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fd962109/Fulham-Stats" TargetMode="External"/><Relationship Id="rId1097" Type="http://schemas.openxmlformats.org/officeDocument/2006/relationships/hyperlink" Target="https://fbref.com/en/players/78b8ac63/Oliver-McBurnie" TargetMode="External"/><Relationship Id="rId1220" Type="http://schemas.openxmlformats.org/officeDocument/2006/relationships/hyperlink" Target="https://fbref.com/en/players/00242715/matchlogs/2023-2024/summary/Moussa-Niakhate-Match-Logs" TargetMode="External"/><Relationship Id="rId1318" Type="http://schemas.openxmlformats.org/officeDocument/2006/relationships/hyperlink" Target="https://fbref.com/en/country/BFA/Burkina-Faso-Football" TargetMode="External"/><Relationship Id="rId1525" Type="http://schemas.openxmlformats.org/officeDocument/2006/relationships/hyperlink" Target="https://fbref.com/en/players/da7b447d/Davinson-Sanchez" TargetMode="External"/><Relationship Id="rId674" Type="http://schemas.openxmlformats.org/officeDocument/2006/relationships/hyperlink" Target="https://fbref.com/en/country/NED/Netherlands-Football" TargetMode="External"/><Relationship Id="rId881" Type="http://schemas.openxmlformats.org/officeDocument/2006/relationships/hyperlink" Target="https://fbref.com/en/players/c5b7c315/Michael-Keane" TargetMode="External"/><Relationship Id="rId979" Type="http://schemas.openxmlformats.org/officeDocument/2006/relationships/hyperlink" Target="https://fbref.com/en/squads/19538871/Manchester-United-Stats" TargetMode="External"/><Relationship Id="rId1732" Type="http://schemas.openxmlformats.org/officeDocument/2006/relationships/hyperlink" Target="https://fbref.com/en/players/38ceb24a/matchlogs/2023-2024/summary/Leandro-Trossard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cff3d9bb/Chelsea-Stats" TargetMode="External"/><Relationship Id="rId534" Type="http://schemas.openxmlformats.org/officeDocument/2006/relationships/hyperlink" Target="https://fbref.com/en/country/SWE/Sweden-Football" TargetMode="External"/><Relationship Id="rId741" Type="http://schemas.openxmlformats.org/officeDocument/2006/relationships/hyperlink" Target="https://fbref.com/en/players/92e7e919/Son-Heung-min" TargetMode="External"/><Relationship Id="rId839" Type="http://schemas.openxmlformats.org/officeDocument/2006/relationships/hyperlink" Target="https://fbref.com/en/squads/47c64c55/Crystal-Palace-Stats" TargetMode="External"/><Relationship Id="rId1164" Type="http://schemas.openxmlformats.org/officeDocument/2006/relationships/hyperlink" Target="https://fbref.com/en/players/b62878a5/matchlogs/2023-2024/summary/Kudus-Mohammed-Match-Logs" TargetMode="External"/><Relationship Id="rId1371" Type="http://schemas.openxmlformats.org/officeDocument/2006/relationships/hyperlink" Target="https://fbref.com/en/squads/b8fd03ef/Manchester-City-Stats" TargetMode="External"/><Relationship Id="rId1469" Type="http://schemas.openxmlformats.org/officeDocument/2006/relationships/hyperlink" Target="https://fbref.com/en/players/2e4f5f03/Andrew-Robertson" TargetMode="External"/><Relationship Id="rId173" Type="http://schemas.openxmlformats.org/officeDocument/2006/relationships/hyperlink" Target="https://fbref.com/en/players/5a04fd92/Said-Benrahma" TargetMode="External"/><Relationship Id="rId380" Type="http://schemas.openxmlformats.org/officeDocument/2006/relationships/hyperlink" Target="https://fbref.com/en/players/4f974391/matchlogs/2023-2024/summary/Aaron-Cresswell-Match-Logs" TargetMode="External"/><Relationship Id="rId601" Type="http://schemas.openxmlformats.org/officeDocument/2006/relationships/hyperlink" Target="https://fbref.com/en/players/82927de4/Pablo-Fornals" TargetMode="External"/><Relationship Id="rId1024" Type="http://schemas.openxmlformats.org/officeDocument/2006/relationships/hyperlink" Target="https://fbref.com/en/players/bf34eebd/matchlogs/2023-2024/summary/Noni-Madueke-Match-Logs" TargetMode="External"/><Relationship Id="rId1231" Type="http://schemas.openxmlformats.org/officeDocument/2006/relationships/hyperlink" Target="https://fbref.com/en/squads/8cec06e1/Wolverhampton-Wanderers-Stats" TargetMode="External"/><Relationship Id="rId1676" Type="http://schemas.openxmlformats.org/officeDocument/2006/relationships/hyperlink" Target="https://fbref.com/en/players/56f7a928/matchlogs/2023-2024/summary/Youri-Tielemans-Match-Logs" TargetMode="External"/><Relationship Id="rId1883" Type="http://schemas.openxmlformats.org/officeDocument/2006/relationships/hyperlink" Target="https://fbref.com/en/squads/4ba7cbea/Bournemouth-Stats" TargetMode="External"/><Relationship Id="rId240" Type="http://schemas.openxmlformats.org/officeDocument/2006/relationships/hyperlink" Target="https://fbref.com/en/players/97220da2/matchlogs/2023-2024/summary/Armando-Broja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d0706b27/Marc-Guehi" TargetMode="External"/><Relationship Id="rId892" Type="http://schemas.openxmlformats.org/officeDocument/2006/relationships/hyperlink" Target="https://fbref.com/en/players/f31def1e/matchlogs/2023-2024/summary/Lloyd-Kelly-Match-Logs" TargetMode="External"/><Relationship Id="rId906" Type="http://schemas.openxmlformats.org/officeDocument/2006/relationships/hyperlink" Target="https://fbref.com/en/country/NED/Netherlands-Football" TargetMode="External"/><Relationship Id="rId1329" Type="http://schemas.openxmlformats.org/officeDocument/2006/relationships/hyperlink" Target="https://fbref.com/en/players/dc7f8a28/Cole-Palmer" TargetMode="External"/><Relationship Id="rId1536" Type="http://schemas.openxmlformats.org/officeDocument/2006/relationships/hyperlink" Target="https://fbref.com/en/players/dbf053da/matchlogs/2023-2024/summary/Jadon-Sancho-Match-Logs" TargetMode="External"/><Relationship Id="rId1743" Type="http://schemas.openxmlformats.org/officeDocument/2006/relationships/hyperlink" Target="https://fbref.com/en/squads/e4a775cb/Nottingham-Forest-Stat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df8b52a5/Emerson" TargetMode="External"/><Relationship Id="rId752" Type="http://schemas.openxmlformats.org/officeDocument/2006/relationships/hyperlink" Target="https://fbref.com/en/players/69942fb3/matchlogs/2023-2024/summary/James-Hill-Match-Logs" TargetMode="External"/><Relationship Id="rId1175" Type="http://schemas.openxmlformats.org/officeDocument/2006/relationships/hyperlink" Target="https://fbref.com/en/squads/e297cd13/Luton-Town-Stats" TargetMode="External"/><Relationship Id="rId1382" Type="http://schemas.openxmlformats.org/officeDocument/2006/relationships/hyperlink" Target="https://fbref.com/en/country/JAM/Jamaica-Football" TargetMode="External"/><Relationship Id="rId1603" Type="http://schemas.openxmlformats.org/officeDocument/2006/relationships/hyperlink" Target="https://fbref.com/en/squads/4ba7cbea/Bournemouth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f72293fc/matchlogs/2023-2024/summary/Johann-Berg-Gudmundsson-Match-Logs" TargetMode="External"/><Relationship Id="rId391" Type="http://schemas.openxmlformats.org/officeDocument/2006/relationships/hyperlink" Target="https://fbref.com/en/squads/8cec06e1/Wolverhampton-Wanderers-Stats" TargetMode="External"/><Relationship Id="rId405" Type="http://schemas.openxmlformats.org/officeDocument/2006/relationships/hyperlink" Target="https://fbref.com/en/players/215f3907/Mikkel-Damsgaard" TargetMode="External"/><Relationship Id="rId612" Type="http://schemas.openxmlformats.org/officeDocument/2006/relationships/hyperlink" Target="https://fbref.com/en/players/077faf72/matchlogs/2023-2024/summary/Matheus-Franca-Match-Logs" TargetMode="External"/><Relationship Id="rId1035" Type="http://schemas.openxmlformats.org/officeDocument/2006/relationships/hyperlink" Target="https://fbref.com/en/squads/943e8050/Burnley-Stats" TargetMode="External"/><Relationship Id="rId1242" Type="http://schemas.openxmlformats.org/officeDocument/2006/relationships/hyperlink" Target="https://fbref.com/en/country/DEN/Denmark-Football" TargetMode="External"/><Relationship Id="rId1687" Type="http://schemas.openxmlformats.org/officeDocument/2006/relationships/hyperlink" Target="https://fbref.com/en/squads/18bb7c10/Arsenal-Stats" TargetMode="External"/><Relationship Id="rId1894" Type="http://schemas.openxmlformats.org/officeDocument/2006/relationships/hyperlink" Target="https://fbref.com/en/country/UKR/Ukraine-Football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20b3a502/Nicolas-Dominguez" TargetMode="External"/><Relationship Id="rId696" Type="http://schemas.openxmlformats.org/officeDocument/2006/relationships/hyperlink" Target="https://fbref.com/en/players/d56b9520/matchlogs/2023-2024/summary/Malo-Gusto-Match-Logs" TargetMode="External"/><Relationship Id="rId917" Type="http://schemas.openxmlformats.org/officeDocument/2006/relationships/hyperlink" Target="https://fbref.com/en/players/0313a347/Ezri-Konsa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8cec06e1/Wolverhampton-Wanderers-Stats" TargetMode="External"/><Relationship Id="rId1754" Type="http://schemas.openxmlformats.org/officeDocument/2006/relationships/hyperlink" Target="https://fbref.com/en/country/NED/Netherlands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a8c19eb8/Nathan-Collins" TargetMode="External"/><Relationship Id="rId556" Type="http://schemas.openxmlformats.org/officeDocument/2006/relationships/hyperlink" Target="https://fbref.com/en/players/980522ec/matchlogs/2023-2024/summary/Christian-Eriksen-Match-Logs" TargetMode="External"/><Relationship Id="rId763" Type="http://schemas.openxmlformats.org/officeDocument/2006/relationships/hyperlink" Target="https://fbref.com/en/squads/47c64c55/Crystal-Palace-Stats" TargetMode="External"/><Relationship Id="rId1186" Type="http://schemas.openxmlformats.org/officeDocument/2006/relationships/hyperlink" Target="https://fbref.com/en/country/BRA/Brazil-Football" TargetMode="External"/><Relationship Id="rId1393" Type="http://schemas.openxmlformats.org/officeDocument/2006/relationships/hyperlink" Target="https://fbref.com/en/players/4125cb98/Jarrell-Quansah" TargetMode="External"/><Relationship Id="rId1407" Type="http://schemas.openxmlformats.org/officeDocument/2006/relationships/hyperlink" Target="https://fbref.com/en/squads/18bb7c10/Arsenal-Stats" TargetMode="External"/><Relationship Id="rId1614" Type="http://schemas.openxmlformats.org/officeDocument/2006/relationships/hyperlink" Target="https://fbref.com/en/country/ISR/Israel-Football" TargetMode="External"/><Relationship Id="rId1821" Type="http://schemas.openxmlformats.org/officeDocument/2006/relationships/hyperlink" Target="https://fbref.com/en/players/c40b6180/Adam-Webster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d3fd31cc/Everton-Stats" TargetMode="External"/><Relationship Id="rId209" Type="http://schemas.openxmlformats.org/officeDocument/2006/relationships/hyperlink" Target="https://fbref.com/en/players/eed2427e/Oscar-Bobb" TargetMode="External"/><Relationship Id="rId416" Type="http://schemas.openxmlformats.org/officeDocument/2006/relationships/hyperlink" Target="https://fbref.com/en/players/f08490a6/matchlogs/2023-2024/summary/Arnaut-Danjuma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BRA/Brazil-Football" TargetMode="External"/><Relationship Id="rId1253" Type="http://schemas.openxmlformats.org/officeDocument/2006/relationships/hyperlink" Target="https://fbref.com/en/players/35516eac/Wilson-Odobert" TargetMode="External"/><Relationship Id="rId1698" Type="http://schemas.openxmlformats.org/officeDocument/2006/relationships/hyperlink" Target="https://fbref.com/en/country/ESP/Spain-Football" TargetMode="External"/><Relationship Id="rId623" Type="http://schemas.openxmlformats.org/officeDocument/2006/relationships/hyperlink" Target="https://fbref.com/en/squads/d3fd31cc/Everton-Stats" TargetMode="External"/><Relationship Id="rId830" Type="http://schemas.openxmlformats.org/officeDocument/2006/relationships/hyperlink" Target="https://fbref.com/en/country/WAL/Wales-Football" TargetMode="External"/><Relationship Id="rId928" Type="http://schemas.openxmlformats.org/officeDocument/2006/relationships/hyperlink" Target="https://fbref.com/en/players/79c0821a/matchlogs/2023-2024/summary/Mateo-Kovacic-Match-Logs" TargetMode="External"/><Relationship Id="rId1460" Type="http://schemas.openxmlformats.org/officeDocument/2006/relationships/hyperlink" Target="https://fbref.com/en/players/7a1f2c08/matchlogs/2023-2024/summary/Jairo-Riedewald-Match-Logs" TargetMode="External"/><Relationship Id="rId1558" Type="http://schemas.openxmlformats.org/officeDocument/2006/relationships/hyperlink" Target="https://fbref.com/en/country/GHA/Ghana-Football" TargetMode="External"/><Relationship Id="rId1765" Type="http://schemas.openxmlformats.org/officeDocument/2006/relationships/hyperlink" Target="https://fbref.com/en/players/dad4b285/Joel-Veltman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ESP/Spain-Football" TargetMode="External"/><Relationship Id="rId567" Type="http://schemas.openxmlformats.org/officeDocument/2006/relationships/hyperlink" Target="https://fbref.com/en/squads/47c64c55/Crystal-Palace-Stats" TargetMode="External"/><Relationship Id="rId1113" Type="http://schemas.openxmlformats.org/officeDocument/2006/relationships/hyperlink" Target="https://fbref.com/en/players/fc15fb84/Dwight-McNeil" TargetMode="External"/><Relationship Id="rId1197" Type="http://schemas.openxmlformats.org/officeDocument/2006/relationships/hyperlink" Target="https://fbref.com/en/players/30d4a2e5/Vitaliy-Mykolenko" TargetMode="External"/><Relationship Id="rId1320" Type="http://schemas.openxmlformats.org/officeDocument/2006/relationships/hyperlink" Target="https://fbref.com/en/players/2f9e4435/matchlogs/2023-2024/summary/Dango-Ouattara-Match-Logs" TargetMode="External"/><Relationship Id="rId1418" Type="http://schemas.openxmlformats.org/officeDocument/2006/relationships/hyperlink" Target="https://fbref.com/en/country/ENG/England-Football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BRA/Brazil-Football" TargetMode="External"/><Relationship Id="rId981" Type="http://schemas.openxmlformats.org/officeDocument/2006/relationships/hyperlink" Target="https://fbref.com/en/players/afed6722/Valentino-Livramento" TargetMode="External"/><Relationship Id="rId1057" Type="http://schemas.openxmlformats.org/officeDocument/2006/relationships/hyperlink" Target="https://fbref.com/en/players/feb5d972/Pape-Matar-Sarr" TargetMode="External"/><Relationship Id="rId1625" Type="http://schemas.openxmlformats.org/officeDocument/2006/relationships/hyperlink" Target="https://fbref.com/en/players/28300a16/Jason-Steele" TargetMode="External"/><Relationship Id="rId1832" Type="http://schemas.openxmlformats.org/officeDocument/2006/relationships/hyperlink" Target="https://fbref.com/en/players/35e413f1/matchlogs/2023-2024/summary/Ben-White-Match-Logs" TargetMode="External"/><Relationship Id="rId427" Type="http://schemas.openxmlformats.org/officeDocument/2006/relationships/hyperlink" Target="https://fbref.com/en/squads/1df6b87e/Sheffield-United-Stats" TargetMode="External"/><Relationship Id="rId634" Type="http://schemas.openxmlformats.org/officeDocument/2006/relationships/hyperlink" Target="https://fbref.com/en/country/IRN/Iran-Football" TargetMode="External"/><Relationship Id="rId841" Type="http://schemas.openxmlformats.org/officeDocument/2006/relationships/hyperlink" Target="https://fbref.com/en/players/4fb9c88f/Curtis-Jones" TargetMode="External"/><Relationship Id="rId1264" Type="http://schemas.openxmlformats.org/officeDocument/2006/relationships/hyperlink" Target="https://fbref.com/en/players/74b2cd7e/matchlogs/2023-2024/summary/Angelo-Ogbonna-Match-Logs" TargetMode="External"/><Relationship Id="rId1471" Type="http://schemas.openxmlformats.org/officeDocument/2006/relationships/hyperlink" Target="https://fbref.com/en/squads/822bd0ba/Liverpool-Stats" TargetMode="External"/><Relationship Id="rId1569" Type="http://schemas.openxmlformats.org/officeDocument/2006/relationships/hyperlink" Target="https://fbref.com/en/players/efd2ec23/Antoine-Semenyo" TargetMode="External"/><Relationship Id="rId273" Type="http://schemas.openxmlformats.org/officeDocument/2006/relationships/hyperlink" Target="https://fbref.com/en/players/b2d31e83/Dan-Burn" TargetMode="External"/><Relationship Id="rId480" Type="http://schemas.openxmlformats.org/officeDocument/2006/relationships/hyperlink" Target="https://fbref.com/en/players/e814e1cf/matchlogs/2023-2024/summary/Lewis-Dobbin-Match-Logs" TargetMode="External"/><Relationship Id="rId701" Type="http://schemas.openxmlformats.org/officeDocument/2006/relationships/hyperlink" Target="https://fbref.com/en/players/1f44ac21/Erling-Haaland" TargetMode="External"/><Relationship Id="rId939" Type="http://schemas.openxmlformats.org/officeDocument/2006/relationships/hyperlink" Target="https://fbref.com/en/squads/d07537b9/Brighton-and-Hove-Albion-Stats" TargetMode="External"/><Relationship Id="rId1124" Type="http://schemas.openxmlformats.org/officeDocument/2006/relationships/hyperlink" Target="https://fbref.com/en/players/8df7a2fb/matchlogs/2023-2024/summary/Ben-Mee-Match-Logs" TargetMode="External"/><Relationship Id="rId1331" Type="http://schemas.openxmlformats.org/officeDocument/2006/relationships/hyperlink" Target="https://fbref.com/en/squads/b8fd03ef/Manchester-City-Stats" TargetMode="External"/><Relationship Id="rId1776" Type="http://schemas.openxmlformats.org/officeDocument/2006/relationships/hyperlink" Target="https://fbref.com/en/players/cf134113/matchlogs/2023-2024/summary/Bart-Verbruggen-Match-Log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a1390d2f/Carlos-Baleba" TargetMode="External"/><Relationship Id="rId340" Type="http://schemas.openxmlformats.org/officeDocument/2006/relationships/hyperlink" Target="https://fbref.com/en/players/b2f9c73e/matchlogs/2023-2024/summary/Carney-Chukwuemeka-Match-Logs" TargetMode="External"/><Relationship Id="rId578" Type="http://schemas.openxmlformats.org/officeDocument/2006/relationships/hyperlink" Target="https://fbref.com/en/country/POR/Portugal-Football" TargetMode="External"/><Relationship Id="rId785" Type="http://schemas.openxmlformats.org/officeDocument/2006/relationships/hyperlink" Target="https://fbref.com/en/players/6ca5ec4b/Alex-Iwobi" TargetMode="External"/><Relationship Id="rId992" Type="http://schemas.openxmlformats.org/officeDocument/2006/relationships/hyperlink" Target="https://fbref.com/en/players/37118440/matchlogs/2023-2024/summary/Tom-Lockyer-Match-Logs" TargetMode="External"/><Relationship Id="rId1429" Type="http://schemas.openxmlformats.org/officeDocument/2006/relationships/hyperlink" Target="https://fbref.com/en/players/ab651565/Nathan-Redmond" TargetMode="External"/><Relationship Id="rId1636" Type="http://schemas.openxmlformats.org/officeDocument/2006/relationships/hyperlink" Target="https://fbref.com/en/players/5eecec3d/matchlogs/2023-2024/summary/John-Stones-Match-Logs" TargetMode="External"/><Relationship Id="rId1843" Type="http://schemas.openxmlformats.org/officeDocument/2006/relationships/hyperlink" Target="https://fbref.com/en/squads/b2b47a98/Newcastle-United-Stats" TargetMode="External"/><Relationship Id="rId200" Type="http://schemas.openxmlformats.org/officeDocument/2006/relationships/hyperlink" Target="https://fbref.com/en/players/9af1f9ff/matchlogs/2023-2024/summary/Jordan-Beyer-Match-Logs" TargetMode="External"/><Relationship Id="rId438" Type="http://schemas.openxmlformats.org/officeDocument/2006/relationships/hyperlink" Target="https://fbref.com/en/country/BEL/Belgium-Football" TargetMode="External"/><Relationship Id="rId645" Type="http://schemas.openxmlformats.org/officeDocument/2006/relationships/hyperlink" Target="https://fbref.com/en/players/df10e27c/Billy-Gilmour" TargetMode="External"/><Relationship Id="rId852" Type="http://schemas.openxmlformats.org/officeDocument/2006/relationships/hyperlink" Target="https://fbref.com/en/players/178ae8f8/matchlogs/2023-2024/summary/Diogo-Jota-Match-Logs" TargetMode="External"/><Relationship Id="rId1068" Type="http://schemas.openxmlformats.org/officeDocument/2006/relationships/hyperlink" Target="https://fbref.com/en/players/b217ef29/matchlogs/2023-2024/summary/Joel-Matip-Match-Logs" TargetMode="External"/><Relationship Id="rId1275" Type="http://schemas.openxmlformats.org/officeDocument/2006/relationships/hyperlink" Target="https://fbref.com/en/squads/8602292d/Aston-Villa-Stats" TargetMode="External"/><Relationship Id="rId1482" Type="http://schemas.openxmlformats.org/officeDocument/2006/relationships/hyperlink" Target="https://fbref.com/en/country/ESP/Spain-Football" TargetMode="External"/><Relationship Id="rId1703" Type="http://schemas.openxmlformats.org/officeDocument/2006/relationships/hyperlink" Target="https://fbref.com/en/squads/e297cd13/Luton-Town-Stats" TargetMode="External"/><Relationship Id="rId284" Type="http://schemas.openxmlformats.org/officeDocument/2006/relationships/hyperlink" Target="https://fbref.com/en/players/16264a81/matchlogs/2023-2024/summary/Moises-Caicedo-Match-Logs" TargetMode="External"/><Relationship Id="rId491" Type="http://schemas.openxmlformats.org/officeDocument/2006/relationships/hyperlink" Target="https://fbref.com/en/squads/e4a775cb/Nottingham-Forest-Stats" TargetMode="External"/><Relationship Id="rId505" Type="http://schemas.openxmlformats.org/officeDocument/2006/relationships/hyperlink" Target="https://fbref.com/en/players/bf33b257/Alfie-Doughty" TargetMode="External"/><Relationship Id="rId712" Type="http://schemas.openxmlformats.org/officeDocument/2006/relationships/hyperlink" Target="https://fbref.com/en/players/da011f18/matchlogs/2023-2024/summary/Lewis-Hall-Match-Logs" TargetMode="External"/><Relationship Id="rId1135" Type="http://schemas.openxmlformats.org/officeDocument/2006/relationships/hyperlink" Target="https://fbref.com/en/squads/4ba7cbea/Bournemouth-Stats" TargetMode="External"/><Relationship Id="rId1342" Type="http://schemas.openxmlformats.org/officeDocument/2006/relationships/hyperlink" Target="https://fbref.com/en/country/BRA/Brazil-Football" TargetMode="External"/><Relationship Id="rId1787" Type="http://schemas.openxmlformats.org/officeDocument/2006/relationships/hyperlink" Target="https://fbref.com/en/squads/fd962109/Fulham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3a24769f/matchlogs/2023-2024/summary/Ross-Barkley-Match-Logs" TargetMode="External"/><Relationship Id="rId589" Type="http://schemas.openxmlformats.org/officeDocument/2006/relationships/hyperlink" Target="https://fbref.com/en/players/a92ab7be/Mark-Flekken" TargetMode="External"/><Relationship Id="rId796" Type="http://schemas.openxmlformats.org/officeDocument/2006/relationships/hyperlink" Target="https://fbref.com/en/players/9c36ed83/matchlogs/2023-2024/summary/Nicolas-Jackson-Match-Logs" TargetMode="External"/><Relationship Id="rId1202" Type="http://schemas.openxmlformats.org/officeDocument/2006/relationships/hyperlink" Target="https://fbref.com/en/country/ZIM/Zimbabwe-Football" TargetMode="External"/><Relationship Id="rId1647" Type="http://schemas.openxmlformats.org/officeDocument/2006/relationships/hyperlink" Target="https://fbref.com/en/squads/b2b47a98/Newcastle-United-Stats" TargetMode="External"/><Relationship Id="rId1854" Type="http://schemas.openxmlformats.org/officeDocument/2006/relationships/hyperlink" Target="https://fbref.com/en/country/COD/Congo-DR-Football" TargetMode="External"/><Relationship Id="rId351" Type="http://schemas.openxmlformats.org/officeDocument/2006/relationships/hyperlink" Target="https://fbref.com/en/squads/cd051869/Brentford-Stats" TargetMode="External"/><Relationship Id="rId449" Type="http://schemas.openxmlformats.org/officeDocument/2006/relationships/hyperlink" Target="https://fbref.com/en/players/31c69ef1/Ruben-Dias" TargetMode="External"/><Relationship Id="rId656" Type="http://schemas.openxmlformats.org/officeDocument/2006/relationships/hyperlink" Target="https://fbref.com/en/players/8b57ad2c/matchlogs/2023-2024/summary/Joao-Gomes-Match-Logs" TargetMode="External"/><Relationship Id="rId863" Type="http://schemas.openxmlformats.org/officeDocument/2006/relationships/hyperlink" Target="https://fbref.com/en/squads/cd051869/Brentford-Stats" TargetMode="External"/><Relationship Id="rId1079" Type="http://schemas.openxmlformats.org/officeDocument/2006/relationships/hyperlink" Target="https://fbref.com/en/squads/d3fd31cc/Everton-Stats" TargetMode="External"/><Relationship Id="rId1286" Type="http://schemas.openxmlformats.org/officeDocument/2006/relationships/hyperlink" Target="https://fbref.com/en/country/SCO/Scotland-Football" TargetMode="External"/><Relationship Id="rId1493" Type="http://schemas.openxmlformats.org/officeDocument/2006/relationships/hyperlink" Target="https://fbref.com/en/players/a3d94a58/Cristian-Romero" TargetMode="External"/><Relationship Id="rId1507" Type="http://schemas.openxmlformats.org/officeDocument/2006/relationships/hyperlink" Target="https://fbref.com/en/squads/8cec06e1/Wolverhampton-Wanderers-Stats" TargetMode="External"/><Relationship Id="rId1714" Type="http://schemas.openxmlformats.org/officeDocument/2006/relationships/hyperlink" Target="https://fbref.com/en/country/BFA/Burkina-Faso-Football" TargetMode="External"/><Relationship Id="rId211" Type="http://schemas.openxmlformats.org/officeDocument/2006/relationships/hyperlink" Target="https://fbref.com/en/squads/b8fd03ef/Manchester-City-Stats" TargetMode="External"/><Relationship Id="rId295" Type="http://schemas.openxmlformats.org/officeDocument/2006/relationships/hyperlink" Target="https://fbref.com/en/squads/d3fd31cc/Everton-Stats" TargetMode="External"/><Relationship Id="rId309" Type="http://schemas.openxmlformats.org/officeDocument/2006/relationships/hyperlink" Target="https://fbref.com/en/players/197640fd/Timothy-Castagne" TargetMode="External"/><Relationship Id="rId516" Type="http://schemas.openxmlformats.org/officeDocument/2006/relationships/hyperlink" Target="https://fbref.com/en/players/282f75f3/matchlogs/2023-2024/summary/Lewis-Dunk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d3fd31cc/Everton-Stats" TargetMode="External"/><Relationship Id="rId930" Type="http://schemas.openxmlformats.org/officeDocument/2006/relationships/hyperlink" Target="https://fbref.com/en/country/SWE/Sweden-Football" TargetMode="External"/><Relationship Id="rId1006" Type="http://schemas.openxmlformats.org/officeDocument/2006/relationships/hyperlink" Target="https://fbref.com/en/country/SRB/Serbia-Football" TargetMode="External"/><Relationship Id="rId1353" Type="http://schemas.openxmlformats.org/officeDocument/2006/relationships/hyperlink" Target="https://fbref.com/en/players/230f0471/Nathan-Patterson" TargetMode="External"/><Relationship Id="rId1560" Type="http://schemas.openxmlformats.org/officeDocument/2006/relationships/hyperlink" Target="https://fbref.com/en/players/3312f911/matchlogs/2023-2024/summary/Jeffrey-Schlupp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a5212312/Joe-Worrall" TargetMode="External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7ba2eaa9/Pedro-Neto" TargetMode="External"/><Relationship Id="rId1297" Type="http://schemas.openxmlformats.org/officeDocument/2006/relationships/hyperlink" Target="https://fbref.com/en/players/43a166b4/Divock-Origi" TargetMode="External"/><Relationship Id="rId1420" Type="http://schemas.openxmlformats.org/officeDocument/2006/relationships/hyperlink" Target="https://fbref.com/en/players/a1d5bd30/matchlogs/2023-2024/summary/Marcus-Rashford-Match-Logs" TargetMode="External"/><Relationship Id="rId1518" Type="http://schemas.openxmlformats.org/officeDocument/2006/relationships/hyperlink" Target="https://fbref.com/en/country/FRA/France-Football" TargetMode="External"/><Relationship Id="rId222" Type="http://schemas.openxmlformats.org/officeDocument/2006/relationships/hyperlink" Target="https://fbref.com/en/country/NED/Netherlands-Football" TargetMode="External"/><Relationship Id="rId667" Type="http://schemas.openxmlformats.org/officeDocument/2006/relationships/hyperlink" Target="https://fbref.com/en/squads/b8fd03ef/Manchester-City-Stats" TargetMode="External"/><Relationship Id="rId874" Type="http://schemas.openxmlformats.org/officeDocument/2006/relationships/hyperlink" Target="https://fbref.com/en/country/FRA/France-Football" TargetMode="External"/><Relationship Id="rId1725" Type="http://schemas.openxmlformats.org/officeDocument/2006/relationships/hyperlink" Target="https://fbref.com/en/players/21512407/Kieran-Trippier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47c64c55/Crystal-Palace-Stats" TargetMode="External"/><Relationship Id="rId734" Type="http://schemas.openxmlformats.org/officeDocument/2006/relationships/hyperlink" Target="https://fbref.com/en/country/KOR/Korea-Republic-Football" TargetMode="External"/><Relationship Id="rId941" Type="http://schemas.openxmlformats.org/officeDocument/2006/relationships/hyperlink" Target="https://fbref.com/en/players/f4e433d4/Tariq-Lamptey" TargetMode="External"/><Relationship Id="rId1157" Type="http://schemas.openxmlformats.org/officeDocument/2006/relationships/hyperlink" Target="https://fbref.com/en/players/3925dbd6/Aleksandar-Mitrovic" TargetMode="External"/><Relationship Id="rId1364" Type="http://schemas.openxmlformats.org/officeDocument/2006/relationships/hyperlink" Target="https://fbref.com/en/players/6639e500/matchlogs/2023-2024/summary/Andreas-Pereira-Match-Logs" TargetMode="External"/><Relationship Id="rId1571" Type="http://schemas.openxmlformats.org/officeDocument/2006/relationships/hyperlink" Target="https://fbref.com/en/squads/4ba7cbea/Bournemouth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FRA/France-Football" TargetMode="External"/><Relationship Id="rId373" Type="http://schemas.openxmlformats.org/officeDocument/2006/relationships/hyperlink" Target="https://fbref.com/en/players/0ef89a37/Philippe-Coutinho" TargetMode="External"/><Relationship Id="rId580" Type="http://schemas.openxmlformats.org/officeDocument/2006/relationships/hyperlink" Target="https://fbref.com/en/players/507c7bdf/matchlogs/2023-2024/summary/Bruno-Fernandes-Match-Logs" TargetMode="External"/><Relationship Id="rId801" Type="http://schemas.openxmlformats.org/officeDocument/2006/relationships/hyperlink" Target="https://fbref.com/en/players/8449d35e/Vitaly-Janelt" TargetMode="External"/><Relationship Id="rId1017" Type="http://schemas.openxmlformats.org/officeDocument/2006/relationships/hyperlink" Target="https://fbref.com/en/players/ee38d9c5/James-Maddison" TargetMode="External"/><Relationship Id="rId1224" Type="http://schemas.openxmlformats.org/officeDocument/2006/relationships/hyperlink" Target="https://fbref.com/en/players/a53649b7/matchlogs/2023-2024/summary/Eddie-Nketiah-Match-Logs" TargetMode="External"/><Relationship Id="rId1431" Type="http://schemas.openxmlformats.org/officeDocument/2006/relationships/hyperlink" Target="https://fbref.com/en/squads/943e8050/Burnley-Stats" TargetMode="External"/><Relationship Id="rId1669" Type="http://schemas.openxmlformats.org/officeDocument/2006/relationships/hyperlink" Target="https://fbref.com/en/players/fc027d02/Luke-Thomas" TargetMode="External"/><Relationship Id="rId1876" Type="http://schemas.openxmlformats.org/officeDocument/2006/relationships/hyperlink" Target="https://fbref.com/en/players/c1fe2a48/matchlogs/2023-2024/summary/Ryan-Yates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30e81a88/Rhian-Brewster" TargetMode="External"/><Relationship Id="rId440" Type="http://schemas.openxmlformats.org/officeDocument/2006/relationships/hyperlink" Target="https://fbref.com/en/players/b737f944/matchlogs/2023-2024/summary/Hannes-Delcroix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51dbeea9/Thilo-Kehrer" TargetMode="External"/><Relationship Id="rId1070" Type="http://schemas.openxmlformats.org/officeDocument/2006/relationships/hyperlink" Target="https://fbref.com/en/country/ENG/England-Football" TargetMode="External"/><Relationship Id="rId1529" Type="http://schemas.openxmlformats.org/officeDocument/2006/relationships/hyperlink" Target="https://fbref.com/en/players/6a713852/Robert-Sanchez" TargetMode="External"/><Relationship Id="rId1736" Type="http://schemas.openxmlformats.org/officeDocument/2006/relationships/hyperlink" Target="https://fbref.com/en/players/cddf767b/matchlogs/2023-2024/summary/Auston-Trusty-Match-Log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b4a014b1/matchlogs/2023-2024/summary/Diego-Carlos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1780bb4a/Aaron-Hickey" TargetMode="External"/><Relationship Id="rId952" Type="http://schemas.openxmlformats.org/officeDocument/2006/relationships/hyperlink" Target="https://fbref.com/en/players/0ed063d6/matchlogs/2023-2024/summary/Yasser-Larouci-Match-Logs" TargetMode="External"/><Relationship Id="rId1168" Type="http://schemas.openxmlformats.org/officeDocument/2006/relationships/hyperlink" Target="https://fbref.com/en/players/374d5158/matchlogs/2023-2024/summary/Gonzalo-Montiel-Match-Logs" TargetMode="External"/><Relationship Id="rId1375" Type="http://schemas.openxmlformats.org/officeDocument/2006/relationships/hyperlink" Target="https://fbref.com/en/squads/8602292d/Aston-Villa-Stats" TargetMode="External"/><Relationship Id="rId1582" Type="http://schemas.openxmlformats.org/officeDocument/2006/relationships/hyperlink" Target="https://fbref.com/en/country/POR/Portugal-Football" TargetMode="External"/><Relationship Id="rId1803" Type="http://schemas.openxmlformats.org/officeDocument/2006/relationships/hyperlink" Target="https://fbref.com/en/squads/19538871/Manchester-United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3b8674e6/Rodrigo-Bentancur" TargetMode="External"/><Relationship Id="rId384" Type="http://schemas.openxmlformats.org/officeDocument/2006/relationships/hyperlink" Target="https://fbref.com/en/players/1daec722/matchlogs/2023-2024/summary/Marc-Cucurella-Match-Logs" TargetMode="External"/><Relationship Id="rId591" Type="http://schemas.openxmlformats.org/officeDocument/2006/relationships/hyperlink" Target="https://fbref.com/en/squads/cd051869/Brentford-Stats" TargetMode="External"/><Relationship Id="rId605" Type="http://schemas.openxmlformats.org/officeDocument/2006/relationships/hyperlink" Target="https://fbref.com/en/players/f84a807c/Lyle-Foster" TargetMode="External"/><Relationship Id="rId812" Type="http://schemas.openxmlformats.org/officeDocument/2006/relationships/hyperlink" Target="https://fbref.com/en/players/b66315ae/matchlogs/2023-2024/summary/Gabriel-Jesus-Match-Logs" TargetMode="External"/><Relationship Id="rId1028" Type="http://schemas.openxmlformats.org/officeDocument/2006/relationships/hyperlink" Target="https://fbref.com/en/players/d8931174/matchlogs/2023-2024/summary/Harry-Maguire-Match-Logs" TargetMode="External"/><Relationship Id="rId1235" Type="http://schemas.openxmlformats.org/officeDocument/2006/relationships/hyperlink" Target="https://fbref.com/en/squads/b8fd03ef/Manchester-City-Stats" TargetMode="External"/><Relationship Id="rId1442" Type="http://schemas.openxmlformats.org/officeDocument/2006/relationships/hyperlink" Target="https://fbref.com/en/country/JAM/Jamaica-Football" TargetMode="External"/><Relationship Id="rId1887" Type="http://schemas.openxmlformats.org/officeDocument/2006/relationships/hyperlink" Target="https://fbref.com/en/squads/8602292d/Aston-Villa-Stats" TargetMode="External"/><Relationship Id="rId244" Type="http://schemas.openxmlformats.org/officeDocument/2006/relationships/hyperlink" Target="https://fbref.com/en/players/5f346071/matchlogs/2023-2024/summary/Andre-Brooks-Match-Logs" TargetMode="External"/><Relationship Id="rId689" Type="http://schemas.openxmlformats.org/officeDocument/2006/relationships/hyperlink" Target="https://fbref.com/en/players/82518f62/Bruno-Guimaraes" TargetMode="External"/><Relationship Id="rId896" Type="http://schemas.openxmlformats.org/officeDocument/2006/relationships/hyperlink" Target="https://fbref.com/en/players/0ad53bdc/matchlogs/2023-2024/summary/Milos-Kerkez-Match-Logs" TargetMode="External"/><Relationship Id="rId1081" Type="http://schemas.openxmlformats.org/officeDocument/2006/relationships/hyperlink" Target="https://fbref.com/en/players/00963611/Konstantinos-Mavropanos" TargetMode="External"/><Relationship Id="rId1302" Type="http://schemas.openxmlformats.org/officeDocument/2006/relationships/hyperlink" Target="https://fbref.com/en/country/GER/Germany-Football" TargetMode="External"/><Relationship Id="rId1747" Type="http://schemas.openxmlformats.org/officeDocument/2006/relationships/hyperlink" Target="https://fbref.com/en/squads/361ca564/Tottenham-Hotspur-Stat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b8fd03ef/Manchester-City-Stats" TargetMode="External"/><Relationship Id="rId549" Type="http://schemas.openxmlformats.org/officeDocument/2006/relationships/hyperlink" Target="https://fbref.com/en/players/c149016b/Wataru-Endo" TargetMode="External"/><Relationship Id="rId756" Type="http://schemas.openxmlformats.org/officeDocument/2006/relationships/hyperlink" Target="https://fbref.com/en/players/e98211e7/matchlogs/2023-2024/summary/Jack-Hinshelwood-Match-Logs" TargetMode="External"/><Relationship Id="rId1179" Type="http://schemas.openxmlformats.org/officeDocument/2006/relationships/hyperlink" Target="https://fbref.com/en/squads/19538871/Manchester-United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8e16dd48/Luis-Sinisterra" TargetMode="External"/><Relationship Id="rId1607" Type="http://schemas.openxmlformats.org/officeDocument/2006/relationships/hyperlink" Target="https://fbref.com/en/squads/18bb7c10/Arsenal-Stats" TargetMode="External"/><Relationship Id="rId1814" Type="http://schemas.openxmlformats.org/officeDocument/2006/relationships/hyperlink" Target="https://fbref.com/en/country/BRA/Brazil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d0b6129f/matchlogs/2023-2024/summary/Sander-Berge-Match-Logs" TargetMode="External"/><Relationship Id="rId311" Type="http://schemas.openxmlformats.org/officeDocument/2006/relationships/hyperlink" Target="https://fbref.com/en/squads/fd962109/Fulham-Stats" TargetMode="External"/><Relationship Id="rId395" Type="http://schemas.openxmlformats.org/officeDocument/2006/relationships/hyperlink" Target="https://fbref.com/en/squads/d07537b9/Brighton-and-Hove-Albion-Stats" TargetMode="External"/><Relationship Id="rId409" Type="http://schemas.openxmlformats.org/officeDocument/2006/relationships/hyperlink" Target="https://fbref.com/en/players/a816dbfb/Danilo" TargetMode="External"/><Relationship Id="rId963" Type="http://schemas.openxmlformats.org/officeDocument/2006/relationships/hyperlink" Target="https://fbref.com/en/squads/fd962109/Fulham-Stats" TargetMode="External"/><Relationship Id="rId1039" Type="http://schemas.openxmlformats.org/officeDocument/2006/relationships/hyperlink" Target="https://fbref.com/en/squads/d07537b9/Brighton-and-Hove-Albion-Stats" TargetMode="External"/><Relationship Id="rId1246" Type="http://schemas.openxmlformats.org/officeDocument/2006/relationships/hyperlink" Target="https://fbref.com/en/country/IRL/Republic-of-Ireland-Football" TargetMode="External"/><Relationship Id="rId1898" Type="http://schemas.openxmlformats.org/officeDocument/2006/relationships/hyperlink" Target="https://fbref.com/en/country/FRA/France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1971591f/matchlogs/2023-2024/summary/Cody-Gakpo-Match-Logs" TargetMode="External"/><Relationship Id="rId823" Type="http://schemas.openxmlformats.org/officeDocument/2006/relationships/hyperlink" Target="https://fbref.com/en/squads/b2b47a98/Newcastle-United-Stats" TargetMode="External"/><Relationship Id="rId1453" Type="http://schemas.openxmlformats.org/officeDocument/2006/relationships/hyperlink" Target="https://fbref.com/en/players/fa031b34/Richarlison" TargetMode="External"/><Relationship Id="rId1660" Type="http://schemas.openxmlformats.org/officeDocument/2006/relationships/hyperlink" Target="https://fbref.com/en/players/5c0da4a4/matchlogs/2023-2024/summary/Marcus-Tavernier-Match-Logs" TargetMode="External"/><Relationship Id="rId1758" Type="http://schemas.openxmlformats.org/officeDocument/2006/relationships/hyperlink" Target="https://fbref.com/en/country/FRA/France-Football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FRA/France-Football" TargetMode="External"/><Relationship Id="rId1092" Type="http://schemas.openxmlformats.org/officeDocument/2006/relationships/hyperlink" Target="https://fbref.com/en/players/96593e89/matchlogs/2023-2024/summary/James-Mcatee-Match-Logs" TargetMode="External"/><Relationship Id="rId1106" Type="http://schemas.openxmlformats.org/officeDocument/2006/relationships/hyperlink" Target="https://fbref.com/en/country/SCO/Scotland-Football" TargetMode="External"/><Relationship Id="rId1313" Type="http://schemas.openxmlformats.org/officeDocument/2006/relationships/hyperlink" Target="https://fbref.com/en/players/7b355808/William-Osula" TargetMode="External"/><Relationship Id="rId1397" Type="http://schemas.openxmlformats.org/officeDocument/2006/relationships/hyperlink" Target="https://fbref.com/en/players/67f649be/Ionut-Radu" TargetMode="External"/><Relationship Id="rId1520" Type="http://schemas.openxmlformats.org/officeDocument/2006/relationships/hyperlink" Target="https://fbref.com/en/players/972aeb2a/matchlogs/2023-2024/summary/William-Saliba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POR/Portugal-Football" TargetMode="External"/><Relationship Id="rId767" Type="http://schemas.openxmlformats.org/officeDocument/2006/relationships/hyperlink" Target="https://fbref.com/en/squads/361ca564/Tottenham-Hotspur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country/CZE/Czech-Republic-Football" TargetMode="External"/><Relationship Id="rId1825" Type="http://schemas.openxmlformats.org/officeDocument/2006/relationships/hyperlink" Target="https://fbref.com/en/players/ce5143da/Danny-Welbeck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19538871/Manchester-United-Stats" TargetMode="External"/><Relationship Id="rId834" Type="http://schemas.openxmlformats.org/officeDocument/2006/relationships/hyperlink" Target="https://fbref.com/en/country/WAL/Wales-Football" TargetMode="External"/><Relationship Id="rId1257" Type="http://schemas.openxmlformats.org/officeDocument/2006/relationships/hyperlink" Target="https://fbref.com/en/players/788c0277/Chiedozie-Ogbene" TargetMode="External"/><Relationship Id="rId1464" Type="http://schemas.openxmlformats.org/officeDocument/2006/relationships/hyperlink" Target="https://fbref.com/en/players/71ef519e/matchlogs/2023-2024/summary/Matt-Ritchie-Match-Logs" TargetMode="External"/><Relationship Id="rId1671" Type="http://schemas.openxmlformats.org/officeDocument/2006/relationships/hyperlink" Target="https://fbref.com/en/squads/1df6b87e/Sheffield-United-Stats" TargetMode="External"/><Relationship Id="rId266" Type="http://schemas.openxmlformats.org/officeDocument/2006/relationships/hyperlink" Target="https://fbref.com/en/country/ARG/Argentina-Football" TargetMode="External"/><Relationship Id="rId473" Type="http://schemas.openxmlformats.org/officeDocument/2006/relationships/hyperlink" Target="https://fbref.com/en/players/733f1a7d/Ben-Doak" TargetMode="External"/><Relationship Id="rId680" Type="http://schemas.openxmlformats.org/officeDocument/2006/relationships/hyperlink" Target="https://fbref.com/en/players/b0b4fd3e/matchlogs/2023-2024/summary/Jack-Grealish-Match-Logs" TargetMode="External"/><Relationship Id="rId901" Type="http://schemas.openxmlformats.org/officeDocument/2006/relationships/hyperlink" Target="https://fbref.com/en/players/dc3e663e/Jakub-Kiwior" TargetMode="External"/><Relationship Id="rId1117" Type="http://schemas.openxmlformats.org/officeDocument/2006/relationships/hyperlink" Target="https://fbref.com/en/players/d93c2511/Scott-McTominay" TargetMode="External"/><Relationship Id="rId1324" Type="http://schemas.openxmlformats.org/officeDocument/2006/relationships/hyperlink" Target="https://fbref.com/en/players/d00d45ab/matchlogs/2023-2024/summary/David-Ozoh-Match-Logs" TargetMode="External"/><Relationship Id="rId1531" Type="http://schemas.openxmlformats.org/officeDocument/2006/relationships/hyperlink" Target="https://fbref.com/en/squads/cff3d9bb/Chelsea-Stats" TargetMode="External"/><Relationship Id="rId1769" Type="http://schemas.openxmlformats.org/officeDocument/2006/relationships/hyperlink" Target="https://fbref.com/en/players/8fe2a392/Micky-van-de-Ven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26ce2263/Ryan-Christie" TargetMode="External"/><Relationship Id="rId540" Type="http://schemas.openxmlformats.org/officeDocument/2006/relationships/hyperlink" Target="https://fbref.com/en/players/b9e1436c/matchlogs/2023-2024/summary/Harvey-Elliott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d7553721/Giovani-Lo-Celso" TargetMode="External"/><Relationship Id="rId1170" Type="http://schemas.openxmlformats.org/officeDocument/2006/relationships/hyperlink" Target="https://fbref.com/en/country/WAL/Wales-Football" TargetMode="External"/><Relationship Id="rId1629" Type="http://schemas.openxmlformats.org/officeDocument/2006/relationships/hyperlink" Target="https://fbref.com/en/players/b400bde0/Raheem-Sterling" TargetMode="External"/><Relationship Id="rId1836" Type="http://schemas.openxmlformats.org/officeDocument/2006/relationships/hyperlink" Target="https://fbref.com/en/players/dd323728/matchlogs/2023-2024/summary/Neco-Williams-Match-Logs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45db685d/Jorginho" TargetMode="External"/><Relationship Id="rId1030" Type="http://schemas.openxmlformats.org/officeDocument/2006/relationships/hyperlink" Target="https://fbref.com/en/country/BEL/Belgium-Football" TargetMode="External"/><Relationship Id="rId1268" Type="http://schemas.openxmlformats.org/officeDocument/2006/relationships/hyperlink" Target="https://fbref.com/en/players/cdd70dc0/matchlogs/2023-2024/summary/Michael-Olakigbe-Match-Logs" TargetMode="External"/><Relationship Id="rId1475" Type="http://schemas.openxmlformats.org/officeDocument/2006/relationships/hyperlink" Target="https://fbref.com/en/squads/fd962109/Fulham-Stats" TargetMode="External"/><Relationship Id="rId1682" Type="http://schemas.openxmlformats.org/officeDocument/2006/relationships/hyperlink" Target="https://fbref.com/en/country/ENG/England-Football" TargetMode="External"/><Relationship Id="rId1903" Type="http://schemas.openxmlformats.org/officeDocument/2006/relationships/hyperlink" Target="https://fbref.com/en/squads/18bb7c10/Arsenal-Stats" TargetMode="External"/><Relationship Id="rId277" Type="http://schemas.openxmlformats.org/officeDocument/2006/relationships/hyperlink" Target="https://fbref.com/en/players/dab84ad2/Mason-Burstow" TargetMode="External"/><Relationship Id="rId400" Type="http://schemas.openxmlformats.org/officeDocument/2006/relationships/hyperlink" Target="https://fbref.com/en/players/93e08bce/matchlogs/2023-2024/summary/Ameen-Al-Dakhil-Match-Logs" TargetMode="External"/><Relationship Id="rId484" Type="http://schemas.openxmlformats.org/officeDocument/2006/relationships/hyperlink" Target="https://fbref.com/en/players/d557d734/matchlogs/2023-2024/summary/Matt-Doherty-Match-Logs" TargetMode="External"/><Relationship Id="rId705" Type="http://schemas.openxmlformats.org/officeDocument/2006/relationships/hyperlink" Target="https://fbref.com/en/players/a7588cdc/Antwoine-Hackford" TargetMode="External"/><Relationship Id="rId1128" Type="http://schemas.openxmlformats.org/officeDocument/2006/relationships/hyperlink" Target="https://fbref.com/en/players/ca22ccb0/matchlogs/2023-2024/summary/Hannibal-Mejbri-Match-Logs" TargetMode="External"/><Relationship Id="rId1335" Type="http://schemas.openxmlformats.org/officeDocument/2006/relationships/hyperlink" Target="https://fbref.com/en/squads/cff3d9bb/Chelsea-Stats" TargetMode="External"/><Relationship Id="rId1542" Type="http://schemas.openxmlformats.org/officeDocument/2006/relationships/hyperlink" Target="https://fbref.com/en/country/BRA/Brazil-Football" TargetMode="External"/><Relationship Id="rId137" Type="http://schemas.openxmlformats.org/officeDocument/2006/relationships/hyperlink" Target="https://fbref.com/en/players/2886c9b5/Shandon-Baptiste" TargetMode="External"/><Relationship Id="rId344" Type="http://schemas.openxmlformats.org/officeDocument/2006/relationships/hyperlink" Target="https://fbref.com/en/players/7c5fa6cf/matchlogs/2023-2024/summary/Jordan-Clark-Match-Logs" TargetMode="External"/><Relationship Id="rId691" Type="http://schemas.openxmlformats.org/officeDocument/2006/relationships/hyperlink" Target="https://fbref.com/en/squads/b2b47a98/Newcastle-United-Stats" TargetMode="External"/><Relationship Id="rId789" Type="http://schemas.openxmlformats.org/officeDocument/2006/relationships/hyperlink" Target="https://fbref.com/en/players/6ca5ec4b/Alex-Iwobi" TargetMode="External"/><Relationship Id="rId912" Type="http://schemas.openxmlformats.org/officeDocument/2006/relationships/hyperlink" Target="https://fbref.com/en/players/fc076f78/matchlogs/2023-2024/summary/Luca-Koleosho-Match-Logs" TargetMode="External"/><Relationship Id="rId996" Type="http://schemas.openxmlformats.org/officeDocument/2006/relationships/hyperlink" Target="https://fbref.com/en/players/a2b105e0/matchlogs/2023-2024/summary/Sean-Longstaff-Match-Logs" TargetMode="External"/><Relationship Id="rId1847" Type="http://schemas.openxmlformats.org/officeDocument/2006/relationships/hyperlink" Target="https://fbref.com/en/squads/b2b47a98/Newcastle-United-Stat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822bd0ba/Liverpool-Stats" TargetMode="External"/><Relationship Id="rId649" Type="http://schemas.openxmlformats.org/officeDocument/2006/relationships/hyperlink" Target="https://fbref.com/en/players/9f7c837d/Ben-Godfrey" TargetMode="External"/><Relationship Id="rId856" Type="http://schemas.openxmlformats.org/officeDocument/2006/relationships/hyperlink" Target="https://fbref.com/en/players/f098c03e/matchlogs/2023-2024/summary/Mads-Juel-Andersen-Match-Logs" TargetMode="External"/><Relationship Id="rId1181" Type="http://schemas.openxmlformats.org/officeDocument/2006/relationships/hyperlink" Target="https://fbref.com/en/players/049a888d/Mykhailo-Mudryk" TargetMode="External"/><Relationship Id="rId1279" Type="http://schemas.openxmlformats.org/officeDocument/2006/relationships/hyperlink" Target="https://fbref.com/en/squads/d3fd31cc/Everton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943e8050/Burnley-Stats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d328a254/matchlogs/2023-2024/summary/Philip-Billing-Match-Logs" TargetMode="External"/><Relationship Id="rId288" Type="http://schemas.openxmlformats.org/officeDocument/2006/relationships/hyperlink" Target="https://fbref.com/en/players/a8748947/matchlogs/2023-2024/summary/Tom-Cairney-Match-Logs" TargetMode="External"/><Relationship Id="rId411" Type="http://schemas.openxmlformats.org/officeDocument/2006/relationships/hyperlink" Target="https://fbref.com/en/squads/e4a775cb/Nottingham-Forest-Stats" TargetMode="External"/><Relationship Id="rId509" Type="http://schemas.openxmlformats.org/officeDocument/2006/relationships/hyperlink" Target="https://fbref.com/en/players/5526deb1/Tommy-Doyle" TargetMode="External"/><Relationship Id="rId1041" Type="http://schemas.openxmlformats.org/officeDocument/2006/relationships/hyperlink" Target="https://fbref.com/en/players/8b788c01/Anthony-Martial" TargetMode="External"/><Relationship Id="rId1139" Type="http://schemas.openxmlformats.org/officeDocument/2006/relationships/hyperlink" Target="https://fbref.com/en/squads/b2b47a98/Newcastle-United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0db169ae/Sandro-Tonali" TargetMode="External"/><Relationship Id="rId495" Type="http://schemas.openxmlformats.org/officeDocument/2006/relationships/hyperlink" Target="https://fbref.com/en/squads/18bb7c10/Arsenal-Stats" TargetMode="External"/><Relationship Id="rId716" Type="http://schemas.openxmlformats.org/officeDocument/2006/relationships/hyperlink" Target="https://fbref.com/en/players/eebacc07/matchlogs/2023-2024/summary/Gustavo-Hamer-Match-Logs" TargetMode="External"/><Relationship Id="rId923" Type="http://schemas.openxmlformats.org/officeDocument/2006/relationships/hyperlink" Target="https://fbref.com/en/squads/e4a775cb/Nottingham-Forest-Stats" TargetMode="External"/><Relationship Id="rId1553" Type="http://schemas.openxmlformats.org/officeDocument/2006/relationships/hyperlink" Target="https://fbref.com/en/players/c8aa95da/Fabian-Schar" TargetMode="External"/><Relationship Id="rId1760" Type="http://schemas.openxmlformats.org/officeDocument/2006/relationships/hyperlink" Target="https://fbref.com/en/players/9f8e9423/matchlogs/2023-2024/summary/Raphael-Varane-Match-Logs" TargetMode="External"/><Relationship Id="rId1858" Type="http://schemas.openxmlformats.org/officeDocument/2006/relationships/hyperlink" Target="https://fbref.com/en/country/NZL/New-Zealand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ea50f67/matchlogs/2023-2024/summary/Harvey-Barnes-Match-Logs" TargetMode="External"/><Relationship Id="rId355" Type="http://schemas.openxmlformats.org/officeDocument/2006/relationships/hyperlink" Target="https://fbref.com/en/squads/cff3d9bb/Chelsea-Stats" TargetMode="External"/><Relationship Id="rId562" Type="http://schemas.openxmlformats.org/officeDocument/2006/relationships/hyperlink" Target="https://fbref.com/en/country/NIR/Northern-Ireland-Football" TargetMode="External"/><Relationship Id="rId1192" Type="http://schemas.openxmlformats.org/officeDocument/2006/relationships/hyperlink" Target="https://fbref.com/en/players/1704b0b8/matchlogs/2023-2024/summary/Murillo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1544f145/Jacob-Ramsey" TargetMode="External"/><Relationship Id="rId1620" Type="http://schemas.openxmlformats.org/officeDocument/2006/relationships/hyperlink" Target="https://fbref.com/en/players/6613c819/matchlogs/2023-2024/summary/Tomas-Soucek-Match-Logs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WAL/Wales-Football" TargetMode="External"/><Relationship Id="rId867" Type="http://schemas.openxmlformats.org/officeDocument/2006/relationships/hyperlink" Target="https://fbref.com/en/squads/e297cd13/Luton-Town-Stats" TargetMode="External"/><Relationship Id="rId1052" Type="http://schemas.openxmlformats.org/officeDocument/2006/relationships/hyperlink" Target="https://fbref.com/en/players/7956236f/matchlogs/2023-2024/summary/Emiliano-Martinez-Match-Logs" TargetMode="External"/><Relationship Id="rId1497" Type="http://schemas.openxmlformats.org/officeDocument/2006/relationships/hyperlink" Target="https://fbref.com/en/players/10a10454/Joe-Rothwell" TargetMode="External"/><Relationship Id="rId1718" Type="http://schemas.openxmlformats.org/officeDocument/2006/relationships/hyperlink" Target="https://fbref.com/en/country/MLI/Mali-Football" TargetMode="External"/><Relationship Id="rId299" Type="http://schemas.openxmlformats.org/officeDocument/2006/relationships/hyperlink" Target="https://fbref.com/en/squads/8602292d/Aston-Villa-Stats" TargetMode="External"/><Relationship Id="rId727" Type="http://schemas.openxmlformats.org/officeDocument/2006/relationships/hyperlink" Target="https://fbref.com/en/squads/18bb7c10/Arsenal-Stats" TargetMode="External"/><Relationship Id="rId934" Type="http://schemas.openxmlformats.org/officeDocument/2006/relationships/hyperlink" Target="https://fbref.com/en/country/SWE/Sweden-Football" TargetMode="External"/><Relationship Id="rId1357" Type="http://schemas.openxmlformats.org/officeDocument/2006/relationships/hyperlink" Target="https://fbref.com/en/players/ac7e7b1c/Facundo-Pellistri" TargetMode="External"/><Relationship Id="rId1564" Type="http://schemas.openxmlformats.org/officeDocument/2006/relationships/hyperlink" Target="https://fbref.com/en/players/104d0bb8/matchlogs/2023-2024/summary/Alex-Scott-Match-Logs" TargetMode="External"/><Relationship Id="rId1771" Type="http://schemas.openxmlformats.org/officeDocument/2006/relationships/hyperlink" Target="https://fbref.com/en/squads/361ca564/Tottenham-Hotspur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9538871/Manchester-United-Stats" TargetMode="External"/><Relationship Id="rId366" Type="http://schemas.openxmlformats.org/officeDocument/2006/relationships/hyperlink" Target="https://fbref.com/en/country/CIV/Cote-dIvoire-Football" TargetMode="External"/><Relationship Id="rId573" Type="http://schemas.openxmlformats.org/officeDocument/2006/relationships/hyperlink" Target="https://fbref.com/en/players/4596da74/Evan-Ferguson" TargetMode="External"/><Relationship Id="rId780" Type="http://schemas.openxmlformats.org/officeDocument/2006/relationships/hyperlink" Target="https://fbref.com/en/players/07802f7f/matchlogs/2023-2024/summary/Danny-Ings-Match-Logs" TargetMode="External"/><Relationship Id="rId1217" Type="http://schemas.openxmlformats.org/officeDocument/2006/relationships/hyperlink" Target="https://fbref.com/en/players/00242715/Moussa-Niakhate" TargetMode="External"/><Relationship Id="rId1424" Type="http://schemas.openxmlformats.org/officeDocument/2006/relationships/hyperlink" Target="https://fbref.com/en/players/98ea5115/matchlogs/2023-2024/summary/David-Raya-Match-Logs" TargetMode="External"/><Relationship Id="rId1631" Type="http://schemas.openxmlformats.org/officeDocument/2006/relationships/hyperlink" Target="https://fbref.com/en/squads/cff3d9bb/Chelsea-Stats" TargetMode="External"/><Relationship Id="rId1869" Type="http://schemas.openxmlformats.org/officeDocument/2006/relationships/hyperlink" Target="https://fbref.com/en/players/907a5d7c/Yehor-Yarmoliuk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e46012d4/Kevin-De-Bruyne" TargetMode="External"/><Relationship Id="rId878" Type="http://schemas.openxmlformats.org/officeDocument/2006/relationships/hyperlink" Target="https://fbref.com/en/country/BEL/Belgium-Football" TargetMode="External"/><Relationship Id="rId1063" Type="http://schemas.openxmlformats.org/officeDocument/2006/relationships/hyperlink" Target="https://fbref.com/en/squads/47c64c55/Crystal-Palace-Stats" TargetMode="External"/><Relationship Id="rId1270" Type="http://schemas.openxmlformats.org/officeDocument/2006/relationships/hyperlink" Target="https://fbref.com/en/country/FRA/France-Football" TargetMode="External"/><Relationship Id="rId1729" Type="http://schemas.openxmlformats.org/officeDocument/2006/relationships/hyperlink" Target="https://fbref.com/en/players/38ceb24a/Leandro-Trossard" TargetMode="External"/><Relationship Id="rId640" Type="http://schemas.openxmlformats.org/officeDocument/2006/relationships/hyperlink" Target="https://fbref.com/en/players/32f60ed8/matchlogs/2023-2024/summary/Morgan-Gibbs-White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119b9a8e/Aymeric-Laporte" TargetMode="External"/><Relationship Id="rId1368" Type="http://schemas.openxmlformats.org/officeDocument/2006/relationships/hyperlink" Target="https://fbref.com/en/players/6fe90922/matchlogs/2023-2024/summary/Ivan-Perisic-Match-Logs" TargetMode="External"/><Relationship Id="rId1575" Type="http://schemas.openxmlformats.org/officeDocument/2006/relationships/hyperlink" Target="https://fbref.com/en/squads/4ba7cbea/Bournemouth-Stats" TargetMode="External"/><Relationship Id="rId1782" Type="http://schemas.openxmlformats.org/officeDocument/2006/relationships/hyperlink" Target="https://fbref.com/en/country/POR/Portugal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4f974391/Aaron-Cresswell" TargetMode="External"/><Relationship Id="rId500" Type="http://schemas.openxmlformats.org/officeDocument/2006/relationships/hyperlink" Target="https://fbref.com/en/players/02b29014/matchlogs/2023-2024/summary/Abdoulaye-Doucoure-Match-Logs" TargetMode="External"/><Relationship Id="rId584" Type="http://schemas.openxmlformats.org/officeDocument/2006/relationships/hyperlink" Target="https://fbref.com/en/players/5ff4ab71/matchlogs/2023-2024/summary/Enzo-Fernandez-Match-Logs" TargetMode="External"/><Relationship Id="rId805" Type="http://schemas.openxmlformats.org/officeDocument/2006/relationships/hyperlink" Target="https://fbref.com/en/players/0f134faf/Mathias-Jensen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43439614/matchlogs/2023-2024/summary/Oliver-Norwood-Match-Logs" TargetMode="External"/><Relationship Id="rId1435" Type="http://schemas.openxmlformats.org/officeDocument/2006/relationships/hyperlink" Target="https://fbref.com/en/squads/fd962109/Fulham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97220da2/Armando-Broja" TargetMode="External"/><Relationship Id="rId791" Type="http://schemas.openxmlformats.org/officeDocument/2006/relationships/hyperlink" Target="https://fbref.com/en/squads/fd962109/Fulham-Stats" TargetMode="External"/><Relationship Id="rId889" Type="http://schemas.openxmlformats.org/officeDocument/2006/relationships/hyperlink" Target="https://fbref.com/en/players/f31def1e/Lloyd-Kelly" TargetMode="External"/><Relationship Id="rId1074" Type="http://schemas.openxmlformats.org/officeDocument/2006/relationships/hyperlink" Target="https://fbref.com/en/country/FRA/France-Football" TargetMode="External"/><Relationship Id="rId1642" Type="http://schemas.openxmlformats.org/officeDocument/2006/relationships/hyperlink" Target="https://fbref.com/en/country/HUN/Hungary-Football" TargetMode="External"/><Relationship Id="rId444" Type="http://schemas.openxmlformats.org/officeDocument/2006/relationships/hyperlink" Target="https://fbref.com/en/players/5a7301ae/matchlogs/2023-2024/summary/Leander-Dendoncker-Match-Logs" TargetMode="External"/><Relationship Id="rId651" Type="http://schemas.openxmlformats.org/officeDocument/2006/relationships/hyperlink" Target="https://fbref.com/en/squads/d3fd31cc/Everton-Stats" TargetMode="External"/><Relationship Id="rId749" Type="http://schemas.openxmlformats.org/officeDocument/2006/relationships/hyperlink" Target="https://fbref.com/en/players/69942fb3/James-Hill" TargetMode="External"/><Relationship Id="rId1281" Type="http://schemas.openxmlformats.org/officeDocument/2006/relationships/hyperlink" Target="https://fbref.com/en/players/e9c0c1b2/Andre-Onana" TargetMode="External"/><Relationship Id="rId1379" Type="http://schemas.openxmlformats.org/officeDocument/2006/relationships/hyperlink" Target="https://fbref.com/en/squads/d3fd31cc/Everton-Stats" TargetMode="External"/><Relationship Id="rId1502" Type="http://schemas.openxmlformats.org/officeDocument/2006/relationships/hyperlink" Target="https://fbref.com/en/country/COD/Congo-DR-Football" TargetMode="External"/><Relationship Id="rId1586" Type="http://schemas.openxmlformats.org/officeDocument/2006/relationships/hyperlink" Target="https://fbref.com/en/country/POR/Portugal-Football" TargetMode="External"/><Relationship Id="rId1807" Type="http://schemas.openxmlformats.org/officeDocument/2006/relationships/hyperlink" Target="https://fbref.com/en/squads/47c64c55/Crystal-Palace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4d224fe8/matchlogs/2023-2024/summary/Casemiro-Match-Logs" TargetMode="External"/><Relationship Id="rId388" Type="http://schemas.openxmlformats.org/officeDocument/2006/relationships/hyperlink" Target="https://fbref.com/en/players/f6d7d690/matchlogs/2023-2024/summary/Josh-Cullen-Match-Logs" TargetMode="External"/><Relationship Id="rId511" Type="http://schemas.openxmlformats.org/officeDocument/2006/relationships/hyperlink" Target="https://fbref.com/en/squads/8cec06e1/Wolverhampton-Wanderers-Stats" TargetMode="External"/><Relationship Id="rId609" Type="http://schemas.openxmlformats.org/officeDocument/2006/relationships/hyperlink" Target="https://fbref.com/en/players/077faf72/Matheus-Franca" TargetMode="External"/><Relationship Id="rId956" Type="http://schemas.openxmlformats.org/officeDocument/2006/relationships/hyperlink" Target="https://fbref.com/en/players/450ab6fc/matchlogs/2023-2024/summary/Jamaal-Lascelles-Match-Logs" TargetMode="External"/><Relationship Id="rId1141" Type="http://schemas.openxmlformats.org/officeDocument/2006/relationships/hyperlink" Target="https://fbref.com/en/players/2f90f6b8/James-Milner" TargetMode="External"/><Relationship Id="rId1239" Type="http://schemas.openxmlformats.org/officeDocument/2006/relationships/hyperlink" Target="https://fbref.com/en/squads/822bd0ba/Liverpool-Stats" TargetMode="External"/><Relationship Id="rId1793" Type="http://schemas.openxmlformats.org/officeDocument/2006/relationships/hyperlink" Target="https://fbref.com/en/players/03df04ff/Odisseas-Vlachodimos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b8fd03ef/Manchester-City-Stats" TargetMode="External"/><Relationship Id="rId816" Type="http://schemas.openxmlformats.org/officeDocument/2006/relationships/hyperlink" Target="https://fbref.com/en/players/b561db50/matchlogs/2023-2024/summary/Raul-Jimenez-Match-Logs" TargetMode="External"/><Relationship Id="rId1001" Type="http://schemas.openxmlformats.org/officeDocument/2006/relationships/hyperlink" Target="https://fbref.com/en/players/6f7d826d/Douglas-Luiz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a65c844b/Nuno-Tavares" TargetMode="External"/><Relationship Id="rId1860" Type="http://schemas.openxmlformats.org/officeDocument/2006/relationships/hyperlink" Target="https://fbref.com/en/players/4e9a0555/matchlogs/2023-2024/summary/Chris-Wood-Match-Logs" TargetMode="External"/><Relationship Id="rId248" Type="http://schemas.openxmlformats.org/officeDocument/2006/relationships/hyperlink" Target="https://fbref.com/en/players/dc4cae05/matchlogs/2023-2024/summary/David-Brooks-Match-Logs" TargetMode="External"/><Relationship Id="rId455" Type="http://schemas.openxmlformats.org/officeDocument/2006/relationships/hyperlink" Target="https://fbref.com/en/squads/822bd0ba/Liverpool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6afaebf2/Bryan-Mbeumo" TargetMode="External"/><Relationship Id="rId1292" Type="http://schemas.openxmlformats.org/officeDocument/2006/relationships/hyperlink" Target="https://fbref.com/en/players/d86a1f3e/matchlogs/2023-2024/summary/Tyler-Onyango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e342ad68/Mohamed-Salah" TargetMode="External"/><Relationship Id="rId1720" Type="http://schemas.openxmlformats.org/officeDocument/2006/relationships/hyperlink" Target="https://fbref.com/en/players/999ceb5f/matchlogs/2023-2024/summary/Boubacar-Traore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8cec06e1/Wolverhampton-Wanderers-Stats" TargetMode="External"/><Relationship Id="rId522" Type="http://schemas.openxmlformats.org/officeDocument/2006/relationships/hyperlink" Target="https://fbref.com/en/country/BRA/Brazil-Football" TargetMode="External"/><Relationship Id="rId967" Type="http://schemas.openxmlformats.org/officeDocument/2006/relationships/hyperlink" Target="https://fbref.com/en/squads/47c64c55/Crystal-Palace-Stats" TargetMode="External"/><Relationship Id="rId1152" Type="http://schemas.openxmlformats.org/officeDocument/2006/relationships/hyperlink" Target="https://fbref.com/en/players/5cbd1eb0/matchlogs/2023-2024/summary/Tyrick-Mitchell-Match-Logs" TargetMode="External"/><Relationship Id="rId1597" Type="http://schemas.openxmlformats.org/officeDocument/2006/relationships/hyperlink" Target="https://fbref.com/en/players/6250083a/Oliver-Skipp" TargetMode="External"/><Relationship Id="rId1818" Type="http://schemas.openxmlformats.org/officeDocument/2006/relationships/hyperlink" Target="https://fbref.com/en/country/ENG/England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399e9474/Amarii-Bell" TargetMode="External"/><Relationship Id="rId399" Type="http://schemas.openxmlformats.org/officeDocument/2006/relationships/hyperlink" Target="https://fbref.com/en/squads/943e8050/Burnley-Stats" TargetMode="External"/><Relationship Id="rId827" Type="http://schemas.openxmlformats.org/officeDocument/2006/relationships/hyperlink" Target="https://fbref.com/en/squads/e297cd13/Luton-Town-Stats" TargetMode="External"/><Relationship Id="rId1012" Type="http://schemas.openxmlformats.org/officeDocument/2006/relationships/hyperlink" Target="https://fbref.com/en/players/cab9634e/matchlogs/2023-2024/summary/Ian-Maatsen-Match-Logs" TargetMode="External"/><Relationship Id="rId1457" Type="http://schemas.openxmlformats.org/officeDocument/2006/relationships/hyperlink" Target="https://fbref.com/en/players/7a1f2c08/Jairo-Riedewald" TargetMode="External"/><Relationship Id="rId1664" Type="http://schemas.openxmlformats.org/officeDocument/2006/relationships/hyperlink" Target="https://fbref.com/en/players/cc2d7ad5/matchlogs/2023-2024/summary/Charlie-Taylor-Match-Logs" TargetMode="External"/><Relationship Id="rId1871" Type="http://schemas.openxmlformats.org/officeDocument/2006/relationships/hyperlink" Target="https://fbref.com/en/squads/cd051869/Brentford-Stat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FRA/France-Football" TargetMode="External"/><Relationship Id="rId673" Type="http://schemas.openxmlformats.org/officeDocument/2006/relationships/hyperlink" Target="https://fbref.com/en/players/b8e740fb/Ryan-Gravenberch" TargetMode="External"/><Relationship Id="rId880" Type="http://schemas.openxmlformats.org/officeDocument/2006/relationships/hyperlink" Target="https://fbref.com/en/players/1caa93a5/matchlogs/2023-2024/summary/Thomas-Kaminski-Match-Logs" TargetMode="External"/><Relationship Id="rId1096" Type="http://schemas.openxmlformats.org/officeDocument/2006/relationships/hyperlink" Target="https://fbref.com/en/players/96593e89/matchlogs/2023-2024/summary/James-Mcatee-Match-Logs" TargetMode="External"/><Relationship Id="rId1317" Type="http://schemas.openxmlformats.org/officeDocument/2006/relationships/hyperlink" Target="https://fbref.com/en/players/2f9e4435/Dango-Ouattara" TargetMode="External"/><Relationship Id="rId1524" Type="http://schemas.openxmlformats.org/officeDocument/2006/relationships/hyperlink" Target="https://fbref.com/en/players/1b4f1169/matchlogs/2023-2024/summary/Albert-Sambi-Lokonga-Match-Logs" TargetMode="External"/><Relationship Id="rId1731" Type="http://schemas.openxmlformats.org/officeDocument/2006/relationships/hyperlink" Target="https://fbref.com/en/squads/18bb7c10/Arsenal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2fba6108/Anthony-Elanga" TargetMode="External"/><Relationship Id="rId978" Type="http://schemas.openxmlformats.org/officeDocument/2006/relationships/hyperlink" Target="https://fbref.com/en/country/SWE/Sweden-Football" TargetMode="External"/><Relationship Id="rId1163" Type="http://schemas.openxmlformats.org/officeDocument/2006/relationships/hyperlink" Target="https://fbref.com/en/squads/7c21e445/West-Ham-United-Stats" TargetMode="External"/><Relationship Id="rId1370" Type="http://schemas.openxmlformats.org/officeDocument/2006/relationships/hyperlink" Target="https://fbref.com/en/country/ENG/England-Football" TargetMode="External"/><Relationship Id="rId1829" Type="http://schemas.openxmlformats.org/officeDocument/2006/relationships/hyperlink" Target="https://fbref.com/en/players/35e413f1/Ben-White" TargetMode="External"/><Relationship Id="rId740" Type="http://schemas.openxmlformats.org/officeDocument/2006/relationships/hyperlink" Target="https://fbref.com/en/players/8a3c1dc7/matchlogs/2023-2024/summary/Rico-Henry-Match-Logs" TargetMode="External"/><Relationship Id="rId838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cff3d9bb/Chelsea-Stats" TargetMode="External"/><Relationship Id="rId1468" Type="http://schemas.openxmlformats.org/officeDocument/2006/relationships/hyperlink" Target="https://fbref.com/en/players/24fae784/matchlogs/2023-2024/summary/Connor-Roberts-Match-Logs" TargetMode="External"/><Relationship Id="rId1675" Type="http://schemas.openxmlformats.org/officeDocument/2006/relationships/hyperlink" Target="https://fbref.com/en/squads/8602292d/Aston-Villa-Stats" TargetMode="External"/><Relationship Id="rId1882" Type="http://schemas.openxmlformats.org/officeDocument/2006/relationships/hyperlink" Target="https://fbref.com/en/country/UKR/Ukraine-Football" TargetMode="External"/><Relationship Id="rId172" Type="http://schemas.openxmlformats.org/officeDocument/2006/relationships/hyperlink" Target="https://fbref.com/en/players/9ade9ce1/matchlogs/2023-2024/summary/Anis-Ben-Slimane-Match-Logs" TargetMode="External"/><Relationship Id="rId477" Type="http://schemas.openxmlformats.org/officeDocument/2006/relationships/hyperlink" Target="https://fbref.com/en/players/e814e1cf/Lewis-Dobbin" TargetMode="External"/><Relationship Id="rId600" Type="http://schemas.openxmlformats.org/officeDocument/2006/relationships/hyperlink" Target="https://fbref.com/en/players/96cf7b61/matchlogs/2023-2024/summary/Wes-Foderingham-Match-Logs" TargetMode="External"/><Relationship Id="rId684" Type="http://schemas.openxmlformats.org/officeDocument/2006/relationships/hyperlink" Target="https://fbref.com/en/players/8aec0537/matchlogs/2023-2024/summary/Pascal-Gross-Match-Logs" TargetMode="External"/><Relationship Id="rId1230" Type="http://schemas.openxmlformats.org/officeDocument/2006/relationships/hyperlink" Target="https://fbref.com/en/country/POR/Portugal-Football" TargetMode="External"/><Relationship Id="rId1328" Type="http://schemas.openxmlformats.org/officeDocument/2006/relationships/hyperlink" Target="https://fbref.com/en/players/a78ff07f/matchlogs/2023-2024/summary/Joao-Palhinha-Match-Logs" TargetMode="External"/><Relationship Id="rId1535" Type="http://schemas.openxmlformats.org/officeDocument/2006/relationships/hyperlink" Target="https://fbref.com/en/squads/19538871/Manchester-United-Stats" TargetMode="External"/><Relationship Id="rId337" Type="http://schemas.openxmlformats.org/officeDocument/2006/relationships/hyperlink" Target="https://fbref.com/en/players/b2f9c73e/Carney-Chukwuemeka" TargetMode="External"/><Relationship Id="rId891" Type="http://schemas.openxmlformats.org/officeDocument/2006/relationships/hyperlink" Target="https://fbref.com/en/squads/4ba7cbea/Bournemouth-Stats" TargetMode="External"/><Relationship Id="rId905" Type="http://schemas.openxmlformats.org/officeDocument/2006/relationships/hyperlink" Target="https://fbref.com/en/players/4c3a6744/Justin-Kluivert" TargetMode="External"/><Relationship Id="rId989" Type="http://schemas.openxmlformats.org/officeDocument/2006/relationships/hyperlink" Target="https://fbref.com/en/players/37118440/Tom-Lockyer" TargetMode="External"/><Relationship Id="rId1742" Type="http://schemas.openxmlformats.org/officeDocument/2006/relationships/hyperlink" Target="https://fbref.com/en/country/USA/United-States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47a34c4f/matchlogs/2023-2024/summary/Mohamed-Elneny-Match-Logs" TargetMode="External"/><Relationship Id="rId751" Type="http://schemas.openxmlformats.org/officeDocument/2006/relationships/hyperlink" Target="https://fbref.com/en/squads/4ba7cbea/Bournemouth-Stats" TargetMode="External"/><Relationship Id="rId849" Type="http://schemas.openxmlformats.org/officeDocument/2006/relationships/hyperlink" Target="https://fbref.com/en/players/178ae8f8/Diogo-Jota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e541326e/Ethan-Pinnock" TargetMode="External"/><Relationship Id="rId1479" Type="http://schemas.openxmlformats.org/officeDocument/2006/relationships/hyperlink" Target="https://fbref.com/en/squads/1df6b87e/Sheffield-United-Stats" TargetMode="External"/><Relationship Id="rId1602" Type="http://schemas.openxmlformats.org/officeDocument/2006/relationships/hyperlink" Target="https://fbref.com/en/country/ENG/England-Football" TargetMode="External"/><Relationship Id="rId1686" Type="http://schemas.openxmlformats.org/officeDocument/2006/relationships/hyperlink" Target="https://fbref.com/en/country/JPN/Japan-Football" TargetMode="External"/><Relationship Id="rId183" Type="http://schemas.openxmlformats.org/officeDocument/2006/relationships/hyperlink" Target="https://fbref.com/en/squads/943e8050/Burnley-Stats" TargetMode="External"/><Relationship Id="rId390" Type="http://schemas.openxmlformats.org/officeDocument/2006/relationships/hyperlink" Target="https://fbref.com/en/country/BRA/Brazil-Football" TargetMode="External"/><Relationship Id="rId404" Type="http://schemas.openxmlformats.org/officeDocument/2006/relationships/hyperlink" Target="https://fbref.com/en/players/d9565625/matchlogs/2023-2024/summary/Diogo-Dalot-Match-Logs" TargetMode="External"/><Relationship Id="rId611" Type="http://schemas.openxmlformats.org/officeDocument/2006/relationships/hyperlink" Target="https://fbref.com/en/squads/47c64c55/Crystal-Palace-Stats" TargetMode="External"/><Relationship Id="rId1034" Type="http://schemas.openxmlformats.org/officeDocument/2006/relationships/hyperlink" Target="https://fbref.com/en/country/BEL/Belgium-Football" TargetMode="External"/><Relationship Id="rId1241" Type="http://schemas.openxmlformats.org/officeDocument/2006/relationships/hyperlink" Target="https://fbref.com/en/players/df0a4c90/Christian-Norgaard" TargetMode="External"/><Relationship Id="rId1339" Type="http://schemas.openxmlformats.org/officeDocument/2006/relationships/hyperlink" Target="https://fbref.com/en/squads/7c21e445/West-Ham-United-Stats" TargetMode="External"/><Relationship Id="rId1893" Type="http://schemas.openxmlformats.org/officeDocument/2006/relationships/hyperlink" Target="https://fbref.com/en/players/51cf8561/Oleksandr-Zinchenko" TargetMode="External"/><Relationship Id="rId250" Type="http://schemas.openxmlformats.org/officeDocument/2006/relationships/hyperlink" Target="https://fbref.com/en/country/SCO/Scotland-Football" TargetMode="External"/><Relationship Id="rId488" Type="http://schemas.openxmlformats.org/officeDocument/2006/relationships/hyperlink" Target="https://fbref.com/en/players/fffea3e5/matchlogs/2023-2024/summary/Jeremy-Doku-Match-Logs" TargetMode="External"/><Relationship Id="rId695" Type="http://schemas.openxmlformats.org/officeDocument/2006/relationships/hyperlink" Target="https://fbref.com/en/squads/cff3d9bb/Chelsea-Stats" TargetMode="External"/><Relationship Id="rId709" Type="http://schemas.openxmlformats.org/officeDocument/2006/relationships/hyperlink" Target="https://fbref.com/en/players/da011f18/Lewis-Hall" TargetMode="External"/><Relationship Id="rId916" Type="http://schemas.openxmlformats.org/officeDocument/2006/relationships/hyperlink" Target="https://fbref.com/en/players/5ed9b537/matchlogs/2023-2024/summary/Ibrahima-Konate-Match-Logs" TargetMode="External"/><Relationship Id="rId1101" Type="http://schemas.openxmlformats.org/officeDocument/2006/relationships/hyperlink" Target="https://fbref.com/en/players/bf973eeb/James-McConnell" TargetMode="External"/><Relationship Id="rId1546" Type="http://schemas.openxmlformats.org/officeDocument/2006/relationships/hyperlink" Target="https://fbref.com/en/country/ESP/Spain-Football" TargetMode="External"/><Relationship Id="rId1753" Type="http://schemas.openxmlformats.org/officeDocument/2006/relationships/hyperlink" Target="https://fbref.com/en/players/e06683ca/Virgil-van-Dijk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0442183b/matchlogs/2023-2024/summary/Nathaniel-Clyne-Match-Logs" TargetMode="External"/><Relationship Id="rId555" Type="http://schemas.openxmlformats.org/officeDocument/2006/relationships/hyperlink" Target="https://fbref.com/en/squads/19538871/Manchester-United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a755db8c/Rodrigo-Muniz" TargetMode="External"/><Relationship Id="rId1392" Type="http://schemas.openxmlformats.org/officeDocument/2006/relationships/hyperlink" Target="https://fbref.com/en/players/27d0a506/matchlogs/2023-2024/summary/Pedro-Porro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886f9aac/Manor-Solomon" TargetMode="External"/><Relationship Id="rId1820" Type="http://schemas.openxmlformats.org/officeDocument/2006/relationships/hyperlink" Target="https://fbref.com/en/players/aed3a70f/matchlogs/2023-2024/summary/Ollie-Watkins-Match-Logs" TargetMode="External"/><Relationship Id="rId194" Type="http://schemas.openxmlformats.org/officeDocument/2006/relationships/hyperlink" Target="https://fbref.com/en/country/GNB/Guinea-Bissau-Football" TargetMode="External"/><Relationship Id="rId208" Type="http://schemas.openxmlformats.org/officeDocument/2006/relationships/hyperlink" Target="https://fbref.com/en/players/6c203af0/matchlogs/2023-2024/summary/Yves-Bissouma-Match-Logs" TargetMode="External"/><Relationship Id="rId415" Type="http://schemas.openxmlformats.org/officeDocument/2006/relationships/hyperlink" Target="https://fbref.com/en/squads/d3fd31cc/Everton-Stats" TargetMode="External"/><Relationship Id="rId622" Type="http://schemas.openxmlformats.org/officeDocument/2006/relationships/hyperlink" Target="https://fbref.com/en/country/SEN/Senegal-Football" TargetMode="External"/><Relationship Id="rId1045" Type="http://schemas.openxmlformats.org/officeDocument/2006/relationships/hyperlink" Target="https://fbref.com/en/players/48a5a5d6/Gabriel-Martinelli" TargetMode="External"/><Relationship Id="rId1252" Type="http://schemas.openxmlformats.org/officeDocument/2006/relationships/hyperlink" Target="https://fbref.com/en/players/caa1a7f0/matchlogs/2023-2024/summary/Michael-Obafemi-Match-Logs" TargetMode="External"/><Relationship Id="rId1697" Type="http://schemas.openxmlformats.org/officeDocument/2006/relationships/hyperlink" Target="https://fbref.com/en/players/532e1e4f/Pau-Torres" TargetMode="External"/><Relationship Id="rId261" Type="http://schemas.openxmlformats.org/officeDocument/2006/relationships/hyperlink" Target="https://fbref.com/en/players/bfc3b3a0/Hugo-Bueno" TargetMode="External"/><Relationship Id="rId499" Type="http://schemas.openxmlformats.org/officeDocument/2006/relationships/hyperlink" Target="https://fbref.com/en/squads/d3fd31cc/Everton-Stats" TargetMode="External"/><Relationship Id="rId927" Type="http://schemas.openxmlformats.org/officeDocument/2006/relationships/hyperlink" Target="https://fbref.com/en/squads/b8fd03ef/Manchester-City-Stats" TargetMode="External"/><Relationship Id="rId1112" Type="http://schemas.openxmlformats.org/officeDocument/2006/relationships/hyperlink" Target="https://fbref.com/en/players/4e5a4cbc/matchlogs/2023-2024/summary/Scott-McKenna-Match-Logs" TargetMode="External"/><Relationship Id="rId1557" Type="http://schemas.openxmlformats.org/officeDocument/2006/relationships/hyperlink" Target="https://fbref.com/en/players/3312f911/Jeffrey-Schlupp" TargetMode="External"/><Relationship Id="rId1764" Type="http://schemas.openxmlformats.org/officeDocument/2006/relationships/hyperlink" Target="https://fbref.com/en/players/3f7bafbe/matchlogs/2023-2024/summary/Alejo-Veliz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4ba7cbea/Bournemouth-Stats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players/a4e85758/Igor" TargetMode="External"/><Relationship Id="rId1196" Type="http://schemas.openxmlformats.org/officeDocument/2006/relationships/hyperlink" Target="https://fbref.com/en/players/de112b84/matchlogs/2023-2024/summary/Jacob-Murphy-Match-Logs" TargetMode="External"/><Relationship Id="rId1417" Type="http://schemas.openxmlformats.org/officeDocument/2006/relationships/hyperlink" Target="https://fbref.com/en/players/a1d5bd30/Marcus-Rashford" TargetMode="External"/><Relationship Id="rId1624" Type="http://schemas.openxmlformats.org/officeDocument/2006/relationships/hyperlink" Target="https://fbref.com/en/players/6a8a7af8/matchlogs/2023-2024/summary/Vinicius-Souza-Match-Logs" TargetMode="External"/><Relationship Id="rId1831" Type="http://schemas.openxmlformats.org/officeDocument/2006/relationships/hyperlink" Target="https://fbref.com/en/squads/18bb7c10/Arsenal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e4a775cb/Nottingham-Forest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f7b1d4e0/Saman-Ghoddos" TargetMode="External"/><Relationship Id="rId980" Type="http://schemas.openxmlformats.org/officeDocument/2006/relationships/hyperlink" Target="https://fbref.com/en/players/f5deef4c/matchlogs/2023-2024/summary/Victor-Lindelof-Match-Logs" TargetMode="External"/><Relationship Id="rId1056" Type="http://schemas.openxmlformats.org/officeDocument/2006/relationships/hyperlink" Target="https://fbref.com/en/players/bac46a10/matchlogs/2023-2024/summary/Lisandro-Martinez-Match-Logs" TargetMode="External"/><Relationship Id="rId1263" Type="http://schemas.openxmlformats.org/officeDocument/2006/relationships/hyperlink" Target="https://fbref.com/en/squads/7c21e445/West-Ham-United-Stats" TargetMode="External"/><Relationship Id="rId840" Type="http://schemas.openxmlformats.org/officeDocument/2006/relationships/hyperlink" Target="https://fbref.com/en/players/9e5708be/matchlogs/2023-2024/summary/Sam-Johnstone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country/SCO/Scotland-Football" TargetMode="External"/><Relationship Id="rId1568" Type="http://schemas.openxmlformats.org/officeDocument/2006/relationships/hyperlink" Target="https://fbref.com/en/players/d04b94db/matchlogs/2023-2024/summary/Nelson-Semedo-Match-Logs" TargetMode="External"/><Relationship Id="rId1775" Type="http://schemas.openxmlformats.org/officeDocument/2006/relationships/hyperlink" Target="https://fbref.com/en/squads/d07537b9/Brighton-and-Hove-Albion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a681b7b7/matchlogs/2023-2024/summary/Reece-Burke-Match-Logs" TargetMode="External"/><Relationship Id="rId577" Type="http://schemas.openxmlformats.org/officeDocument/2006/relationships/hyperlink" Target="https://fbref.com/en/players/507c7bdf/Bruno-Fernandes" TargetMode="External"/><Relationship Id="rId700" Type="http://schemas.openxmlformats.org/officeDocument/2006/relationships/hyperlink" Target="https://fbref.com/en/players/5ad50391/matchlogs/2023-2024/summary/Josko-Gvardiol-Match-Logs" TargetMode="External"/><Relationship Id="rId1123" Type="http://schemas.openxmlformats.org/officeDocument/2006/relationships/hyperlink" Target="https://fbref.com/en/squads/cd051869/Brentford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28b40c9c/matchlogs/2023-2024/summary/Tim-Ream-Match-Logs" TargetMode="External"/><Relationship Id="rId1635" Type="http://schemas.openxmlformats.org/officeDocument/2006/relationships/hyperlink" Target="https://fbref.com/en/squads/b8fd03ef/Manchester-City-Stats" TargetMode="External"/><Relationship Id="rId132" Type="http://schemas.openxmlformats.org/officeDocument/2006/relationships/hyperlink" Target="https://fbref.com/en/players/394854c4/matchlogs/2023-2024/summary/George-Baldock-Match-Logs" TargetMode="External"/><Relationship Id="rId784" Type="http://schemas.openxmlformats.org/officeDocument/2006/relationships/hyperlink" Target="https://fbref.com/en/players/8e92be30/matchlogs/2023-2024/summary/Alexander-Isak-Match-Logs" TargetMode="External"/><Relationship Id="rId991" Type="http://schemas.openxmlformats.org/officeDocument/2006/relationships/hyperlink" Target="https://fbref.com/en/squads/e297cd13/Luton-Town-Stats" TargetMode="External"/><Relationship Id="rId1067" Type="http://schemas.openxmlformats.org/officeDocument/2006/relationships/hyperlink" Target="https://fbref.com/en/squads/822bd0ba/Liverpool-Stats" TargetMode="External"/><Relationship Id="rId1842" Type="http://schemas.openxmlformats.org/officeDocument/2006/relationships/hyperlink" Target="https://fbref.com/en/country/ENG/England-Football" TargetMode="External"/><Relationship Id="rId437" Type="http://schemas.openxmlformats.org/officeDocument/2006/relationships/hyperlink" Target="https://fbref.com/en/players/b737f944/Hannes-Delcroix" TargetMode="External"/><Relationship Id="rId644" Type="http://schemas.openxmlformats.org/officeDocument/2006/relationships/hyperlink" Target="https://fbref.com/en/players/7b5ab7f2/matchlogs/2023-2024/summary/Bryan-Gil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country/SWE/Sweden-Football" TargetMode="External"/><Relationship Id="rId1481" Type="http://schemas.openxmlformats.org/officeDocument/2006/relationships/hyperlink" Target="https://fbref.com/en/players/6434f10d/Rodri" TargetMode="External"/><Relationship Id="rId1579" Type="http://schemas.openxmlformats.org/officeDocument/2006/relationships/hyperlink" Target="https://fbref.com/en/squads/19538871/Manchester-United-Stats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cff3d9bb/Chelsea-Stats" TargetMode="External"/><Relationship Id="rId490" Type="http://schemas.openxmlformats.org/officeDocument/2006/relationships/hyperlink" Target="https://fbref.com/en/country/ARG/Argentina-Football" TargetMode="External"/><Relationship Id="rId504" Type="http://schemas.openxmlformats.org/officeDocument/2006/relationships/hyperlink" Target="https://fbref.com/en/players/ce4f40c7/matchlogs/2023-2024/summary/Cheick-Doucoure-Match-Logs" TargetMode="External"/><Relationship Id="rId711" Type="http://schemas.openxmlformats.org/officeDocument/2006/relationships/hyperlink" Target="https://fbref.com/en/squads/b2b47a98/Newcastle-United-Stats" TargetMode="External"/><Relationship Id="rId949" Type="http://schemas.openxmlformats.org/officeDocument/2006/relationships/hyperlink" Target="https://fbref.com/en/players/0ed063d6/Yasser-Larouci" TargetMode="External"/><Relationship Id="rId1134" Type="http://schemas.openxmlformats.org/officeDocument/2006/relationships/hyperlink" Target="https://fbref.com/en/country/WAL/Wales-Football" TargetMode="External"/><Relationship Id="rId1341" Type="http://schemas.openxmlformats.org/officeDocument/2006/relationships/hyperlink" Target="https://fbref.com/en/players/9b6f7fd5/Lucas-Paqueta" TargetMode="External"/><Relationship Id="rId1786" Type="http://schemas.openxmlformats.org/officeDocument/2006/relationships/hyperlink" Target="https://fbref.com/en/country/BRA/Brazil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e297cd13/Luton-Town-Stats" TargetMode="External"/><Relationship Id="rId350" Type="http://schemas.openxmlformats.org/officeDocument/2006/relationships/hyperlink" Target="https://fbref.com/en/country/IRL/Republic-of-Ireland-Football" TargetMode="External"/><Relationship Id="rId588" Type="http://schemas.openxmlformats.org/officeDocument/2006/relationships/hyperlink" Target="https://fbref.com/en/players/b63e789d/matchlogs/2023-2024/summary/John-Fleck-Match-Logs" TargetMode="External"/><Relationship Id="rId795" Type="http://schemas.openxmlformats.org/officeDocument/2006/relationships/hyperlink" Target="https://fbref.com/en/squads/cff3d9bb/Chelsea-Stats" TargetMode="External"/><Relationship Id="rId809" Type="http://schemas.openxmlformats.org/officeDocument/2006/relationships/hyperlink" Target="https://fbref.com/en/players/b66315ae/Gabriel-Jesus" TargetMode="External"/><Relationship Id="rId1201" Type="http://schemas.openxmlformats.org/officeDocument/2006/relationships/hyperlink" Target="https://fbref.com/en/players/de5b5570/Marvelous-Nakamba" TargetMode="External"/><Relationship Id="rId1439" Type="http://schemas.openxmlformats.org/officeDocument/2006/relationships/hyperlink" Target="https://fbref.com/en/squads/19538871/Manchester-United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2500cef9/Yoane-Wissa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NOR/Norway-Football" TargetMode="External"/><Relationship Id="rId448" Type="http://schemas.openxmlformats.org/officeDocument/2006/relationships/hyperlink" Target="https://fbref.com/en/players/aeed5c06/matchlogs/2023-2024/summary/Moussa-Diaby-Match-Logs" TargetMode="External"/><Relationship Id="rId655" Type="http://schemas.openxmlformats.org/officeDocument/2006/relationships/hyperlink" Target="https://fbref.com/en/squads/8cec06e1/Wolverhampton-Wanderers-Stats" TargetMode="External"/><Relationship Id="rId862" Type="http://schemas.openxmlformats.org/officeDocument/2006/relationships/hyperlink" Target="https://fbref.com/en/country/DEN/Denmark-Football" TargetMode="External"/><Relationship Id="rId1078" Type="http://schemas.openxmlformats.org/officeDocument/2006/relationships/hyperlink" Target="https://fbref.com/en/country/FRA/France-Football" TargetMode="External"/><Relationship Id="rId1285" Type="http://schemas.openxmlformats.org/officeDocument/2006/relationships/hyperlink" Target="https://fbref.com/en/players/d4aa4582/Ryan-One" TargetMode="External"/><Relationship Id="rId1492" Type="http://schemas.openxmlformats.org/officeDocument/2006/relationships/hyperlink" Target="https://fbref.com/en/players/57c94db2/matchlogs/2023-2024/summary/Mads-Roerslev-Match-Logs" TargetMode="External"/><Relationship Id="rId1506" Type="http://schemas.openxmlformats.org/officeDocument/2006/relationships/hyperlink" Target="https://fbref.com/en/country/POR/Portugal-Football" TargetMode="External"/><Relationship Id="rId1713" Type="http://schemas.openxmlformats.org/officeDocument/2006/relationships/hyperlink" Target="https://fbref.com/en/players/c47541e0/Bertrand-Traore" TargetMode="External"/><Relationship Id="rId294" Type="http://schemas.openxmlformats.org/officeDocument/2006/relationships/hyperlink" Target="https://fbref.com/en/country/IRL/Republic-of-Ireland-Football" TargetMode="External"/><Relationship Id="rId308" Type="http://schemas.openxmlformats.org/officeDocument/2006/relationships/hyperlink" Target="https://fbref.com/en/players/2389cdc2/matchlogs/2023-2024/summary/Matty-Cash-Match-Logs" TargetMode="External"/><Relationship Id="rId515" Type="http://schemas.openxmlformats.org/officeDocument/2006/relationships/hyperlink" Target="https://fbref.com/en/squads/d07537b9/Brighton-and-Hove-Albion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8397a50c/Tyrone-Mings" TargetMode="External"/><Relationship Id="rId1352" Type="http://schemas.openxmlformats.org/officeDocument/2006/relationships/hyperlink" Target="https://fbref.com/en/players/529f49ab/matchlogs/2023-2024/summary/Thomas-Partey-Match-Logs" TargetMode="External"/><Relationship Id="rId1797" Type="http://schemas.openxmlformats.org/officeDocument/2006/relationships/hyperlink" Target="https://fbref.com/en/players/86dd77d1/Kyle-Walker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74e12f1e/Jack-Cork" TargetMode="External"/><Relationship Id="rId599" Type="http://schemas.openxmlformats.org/officeDocument/2006/relationships/hyperlink" Target="https://fbref.com/en/squads/1df6b87e/Sheffield-United-Stats" TargetMode="External"/><Relationship Id="rId1005" Type="http://schemas.openxmlformats.org/officeDocument/2006/relationships/hyperlink" Target="https://fbref.com/en/players/c6e8cf1f/Sasa-Lukic" TargetMode="External"/><Relationship Id="rId1212" Type="http://schemas.openxmlformats.org/officeDocument/2006/relationships/hyperlink" Target="https://fbref.com/en/players/a9dc785c/matchlogs/2023-2024/summary/Neto-Match-Logs" TargetMode="External"/><Relationship Id="rId1657" Type="http://schemas.openxmlformats.org/officeDocument/2006/relationships/hyperlink" Target="https://fbref.com/en/players/5c0da4a4/Marcus-Tavernier" TargetMode="External"/><Relationship Id="rId1864" Type="http://schemas.openxmlformats.org/officeDocument/2006/relationships/hyperlink" Target="https://fbref.com/en/players/d3085b49/matchlogs/2023-2024/summary/Cauley-Woodrow-Match-Logs" TargetMode="External"/><Relationship Id="rId459" Type="http://schemas.openxmlformats.org/officeDocument/2006/relationships/hyperlink" Target="https://fbref.com/en/squads/361ca564/Tottenham-Hotspur-Stats" TargetMode="External"/><Relationship Id="rId666" Type="http://schemas.openxmlformats.org/officeDocument/2006/relationships/hyperlink" Target="https://fbref.com/en/country/ESP/Spain-Football" TargetMode="External"/><Relationship Id="rId873" Type="http://schemas.openxmlformats.org/officeDocument/2006/relationships/hyperlink" Target="https://fbref.com/en/players/cc77354e/Boubacar-Kamara" TargetMode="External"/><Relationship Id="rId1089" Type="http://schemas.openxmlformats.org/officeDocument/2006/relationships/hyperlink" Target="https://fbref.com/en/players/96593e89/James-Mcatee" TargetMode="External"/><Relationship Id="rId1296" Type="http://schemas.openxmlformats.org/officeDocument/2006/relationships/hyperlink" Target="https://fbref.com/en/players/2944f86f/matchlogs/2023-2024/summary/Frank-Onyeka-Match-Logs" TargetMode="External"/><Relationship Id="rId1517" Type="http://schemas.openxmlformats.org/officeDocument/2006/relationships/hyperlink" Target="https://fbref.com/en/players/972aeb2a/William-Saliba" TargetMode="External"/><Relationship Id="rId1724" Type="http://schemas.openxmlformats.org/officeDocument/2006/relationships/hyperlink" Target="https://fbref.com/en/players/b2a81fc6/matchlogs/2023-2024/summary/Mike-Tresor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ccce7025/Sven-Botman" TargetMode="External"/><Relationship Id="rId319" Type="http://schemas.openxmlformats.org/officeDocument/2006/relationships/hyperlink" Target="https://fbref.com/en/squads/d07537b9/Brighton-and-Hove-Albion-Stats" TargetMode="External"/><Relationship Id="rId526" Type="http://schemas.openxmlformats.org/officeDocument/2006/relationships/hyperlink" Target="https://fbref.com/en/country/FRA/France-Football" TargetMode="External"/><Relationship Id="rId1156" Type="http://schemas.openxmlformats.org/officeDocument/2006/relationships/hyperlink" Target="https://fbref.com/en/players/74618572/matchlogs/2023-2024/summary/Kaoru-Mitoma-Match-Logs" TargetMode="External"/><Relationship Id="rId1363" Type="http://schemas.openxmlformats.org/officeDocument/2006/relationships/hyperlink" Target="https://fbref.com/en/squads/fd962109/Fulham-Stats" TargetMode="External"/><Relationship Id="rId733" Type="http://schemas.openxmlformats.org/officeDocument/2006/relationships/hyperlink" Target="https://fbref.com/en/players/169fd162/Hwang-Hee-chan" TargetMode="External"/><Relationship Id="rId940" Type="http://schemas.openxmlformats.org/officeDocument/2006/relationships/hyperlink" Target="https://fbref.com/en/players/99813635/matchlogs/2023-2024/summary/Adam-Lallana-Match-Logs" TargetMode="External"/><Relationship Id="rId1016" Type="http://schemas.openxmlformats.org/officeDocument/2006/relationships/hyperlink" Target="https://fbref.com/en/players/83d074ff/matchlogs/2023-2024/summary/Alexis-Mac-Allister-Match-Logs" TargetMode="External"/><Relationship Id="rId1570" Type="http://schemas.openxmlformats.org/officeDocument/2006/relationships/hyperlink" Target="https://fbref.com/en/country/GHA/Ghana-Football" TargetMode="External"/><Relationship Id="rId1668" Type="http://schemas.openxmlformats.org/officeDocument/2006/relationships/hyperlink" Target="https://fbref.com/en/players/77d7c96f/matchlogs/2023-2024/summary/Kenny-Tete-Match-Logs" TargetMode="External"/><Relationship Id="rId1875" Type="http://schemas.openxmlformats.org/officeDocument/2006/relationships/hyperlink" Target="https://fbref.com/en/squads/e4a775cb/Nottingham-Forest-Stats" TargetMode="External"/><Relationship Id="rId165" Type="http://schemas.openxmlformats.org/officeDocument/2006/relationships/hyperlink" Target="https://fbref.com/en/players/10f0fdd3/Jean-Ricner-Bellegarde" TargetMode="External"/><Relationship Id="rId372" Type="http://schemas.openxmlformats.org/officeDocument/2006/relationships/hyperlink" Target="https://fbref.com/en/players/fdf3cb77/matchlogs/2023-2024/summary/Vladimir-Coufal-Match-Logs" TargetMode="External"/><Relationship Id="rId677" Type="http://schemas.openxmlformats.org/officeDocument/2006/relationships/hyperlink" Target="https://fbref.com/en/players/b0b4fd3e/Jack-Grealish" TargetMode="External"/><Relationship Id="rId800" Type="http://schemas.openxmlformats.org/officeDocument/2006/relationships/hyperlink" Target="https://fbref.com/en/players/1265a93a/matchlogs/2023-2024/summary/Reece-James-Match-Logs" TargetMode="External"/><Relationship Id="rId1223" Type="http://schemas.openxmlformats.org/officeDocument/2006/relationships/hyperlink" Target="https://fbref.com/en/squads/18bb7c10/Arsenal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da7b447d/matchlogs/2023-2024/summary/Davinson-Sanchez-Match-Logs" TargetMode="External"/><Relationship Id="rId232" Type="http://schemas.openxmlformats.org/officeDocument/2006/relationships/hyperlink" Target="https://fbref.com/en/players/c1949191/matchlogs/2023-2024/summary/Jarrad-Branthwaite-Match-Logs" TargetMode="External"/><Relationship Id="rId884" Type="http://schemas.openxmlformats.org/officeDocument/2006/relationships/hyperlink" Target="https://fbref.com/en/players/c5b7c315/matchlogs/2023-2024/summary/Michael-Keane-Match-Logs" TargetMode="External"/><Relationship Id="rId1735" Type="http://schemas.openxmlformats.org/officeDocument/2006/relationships/hyperlink" Target="https://fbref.com/en/squads/1df6b87e/Sheffield-United-Stat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b9e1436c/Harvey-Elliott" TargetMode="External"/><Relationship Id="rId744" Type="http://schemas.openxmlformats.org/officeDocument/2006/relationships/hyperlink" Target="https://fbref.com/en/players/92e7e919/matchlogs/2023-2024/summary/Son-Heung-min-Match-Logs" TargetMode="External"/><Relationship Id="rId951" Type="http://schemas.openxmlformats.org/officeDocument/2006/relationships/hyperlink" Target="https://fbref.com/en/squads/1df6b87e/Sheffield-United-Stats" TargetMode="External"/><Relationship Id="rId1167" Type="http://schemas.openxmlformats.org/officeDocument/2006/relationships/hyperlink" Target="https://fbref.com/en/squads/e4a775cb/Nottingham-Forest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3eb22ec9/Bernardo-Silva" TargetMode="External"/><Relationship Id="rId1679" Type="http://schemas.openxmlformats.org/officeDocument/2006/relationships/hyperlink" Target="https://fbref.com/en/squads/18bb7c10/Arsenal-Stats" TargetMode="External"/><Relationship Id="rId1802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5a04fd92/matchlogs/2023-2024/summary/Said-Benrahma-Match-Logs" TargetMode="External"/><Relationship Id="rId383" Type="http://schemas.openxmlformats.org/officeDocument/2006/relationships/hyperlink" Target="https://fbref.com/en/squads/cff3d9bb/Chelsea-Stats" TargetMode="External"/><Relationship Id="rId590" Type="http://schemas.openxmlformats.org/officeDocument/2006/relationships/hyperlink" Target="https://fbref.com/en/country/NED/Netherlands-Football" TargetMode="External"/><Relationship Id="rId604" Type="http://schemas.openxmlformats.org/officeDocument/2006/relationships/hyperlink" Target="https://fbref.com/en/players/82927de4/matchlogs/2023-2024/summary/Pablo-Fornals-Match-Logs" TargetMode="External"/><Relationship Id="rId811" Type="http://schemas.openxmlformats.org/officeDocument/2006/relationships/hyperlink" Target="https://fbref.com/en/squads/18bb7c10/Arsenal-Stats" TargetMode="External"/><Relationship Id="rId1027" Type="http://schemas.openxmlformats.org/officeDocument/2006/relationships/hyperlink" Target="https://fbref.com/en/squads/19538871/Manchester-United-Stats" TargetMode="External"/><Relationship Id="rId1234" Type="http://schemas.openxmlformats.org/officeDocument/2006/relationships/hyperlink" Target="https://fbref.com/en/country/POR/Portugal-Football" TargetMode="External"/><Relationship Id="rId1441" Type="http://schemas.openxmlformats.org/officeDocument/2006/relationships/hyperlink" Target="https://fbref.com/en/players/0f7533cd/Bobby-Reid" TargetMode="External"/><Relationship Id="rId1886" Type="http://schemas.openxmlformats.org/officeDocument/2006/relationships/hyperlink" Target="https://fbref.com/en/country/ITA/Italy-Football" TargetMode="External"/><Relationship Id="rId243" Type="http://schemas.openxmlformats.org/officeDocument/2006/relationships/hyperlink" Target="https://fbref.com/en/squads/1df6b87e/Sheffield-United-Stats" TargetMode="External"/><Relationship Id="rId450" Type="http://schemas.openxmlformats.org/officeDocument/2006/relationships/hyperlink" Target="https://fbref.com/en/country/POR/Portugal-Football" TargetMode="External"/><Relationship Id="rId688" Type="http://schemas.openxmlformats.org/officeDocument/2006/relationships/hyperlink" Target="https://fbref.com/en/players/d0706b27/matchlogs/2023-2024/summary/Marc-Guehi-Match-Logs" TargetMode="External"/><Relationship Id="rId895" Type="http://schemas.openxmlformats.org/officeDocument/2006/relationships/hyperlink" Target="https://fbref.com/en/squads/4ba7cbea/Bournemouth-Stats" TargetMode="External"/><Relationship Id="rId909" Type="http://schemas.openxmlformats.org/officeDocument/2006/relationships/hyperlink" Target="https://fbref.com/en/players/fc076f78/Luca-Koleosho" TargetMode="External"/><Relationship Id="rId1080" Type="http://schemas.openxmlformats.org/officeDocument/2006/relationships/hyperlink" Target="https://fbref.com/en/players/4bcf39f6/matchlogs/2023-2024/summary/Neal-Maupay-Match-Logs" TargetMode="External"/><Relationship Id="rId1301" Type="http://schemas.openxmlformats.org/officeDocument/2006/relationships/hyperlink" Target="https://fbref.com/en/players/c1242d4e/Stefan-Ortega" TargetMode="External"/><Relationship Id="rId1539" Type="http://schemas.openxmlformats.org/officeDocument/2006/relationships/hyperlink" Target="https://fbref.com/en/squads/e4a775cb/Nottingham-Forest-Stats" TargetMode="External"/><Relationship Id="rId1746" Type="http://schemas.openxmlformats.org/officeDocument/2006/relationships/hyperlink" Target="https://fbref.com/en/country/ITA/Italy-Football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BEL/Belgium-Football" TargetMode="External"/><Relationship Id="rId548" Type="http://schemas.openxmlformats.org/officeDocument/2006/relationships/hyperlink" Target="https://fbref.com/en/players/df8b52a5/matchlogs/2023-2024/summary/Emerson-Match-Logs" TargetMode="External"/><Relationship Id="rId755" Type="http://schemas.openxmlformats.org/officeDocument/2006/relationships/hyperlink" Target="https://fbref.com/en/squads/d07537b9/Brighton-and-Hove-Albion-Stats" TargetMode="External"/><Relationship Id="rId962" Type="http://schemas.openxmlformats.org/officeDocument/2006/relationships/hyperlink" Target="https://fbref.com/en/country/GER/Germany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4b40d9ca/Nick-Pope" TargetMode="External"/><Relationship Id="rId1592" Type="http://schemas.openxmlformats.org/officeDocument/2006/relationships/hyperlink" Target="https://fbref.com/en/players/86e7deaf/matchlogs/2023-2024/summary/Thiago-Silva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95bd120d/Deivid-Washington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943e8050/Burnley-Stats" TargetMode="External"/><Relationship Id="rId394" Type="http://schemas.openxmlformats.org/officeDocument/2006/relationships/hyperlink" Target="https://fbref.com/en/country/GER/Germany-Football" TargetMode="External"/><Relationship Id="rId408" Type="http://schemas.openxmlformats.org/officeDocument/2006/relationships/hyperlink" Target="https://fbref.com/en/players/215f3907/matchlogs/2023-2024/summary/Mikkel-Damsgaard-Match-Logs" TargetMode="External"/><Relationship Id="rId615" Type="http://schemas.openxmlformats.org/officeDocument/2006/relationships/hyperlink" Target="https://fbref.com/en/squads/822bd0ba/Liverpool-Stats" TargetMode="External"/><Relationship Id="rId822" Type="http://schemas.openxmlformats.org/officeDocument/2006/relationships/hyperlink" Target="https://fbref.com/en/country/BRA/Brazil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1d042188/Dara-OShea" TargetMode="External"/><Relationship Id="rId1452" Type="http://schemas.openxmlformats.org/officeDocument/2006/relationships/hyperlink" Target="https://fbref.com/en/players/0a3d6d2b/matchlogs/2023-2024/summary/Chris-Richards-Match-Logs" TargetMode="External"/><Relationship Id="rId1897" Type="http://schemas.openxmlformats.org/officeDocument/2006/relationships/hyperlink" Target="https://fbref.com/en/players/ce4246f5/Kurt-Zouma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b8fd03ef/Manchester-City-Stats" TargetMode="External"/><Relationship Id="rId1091" Type="http://schemas.openxmlformats.org/officeDocument/2006/relationships/hyperlink" Target="https://fbref.com/en/squads/1df6b87e/Sheffield-United-Stats" TargetMode="External"/><Relationship Id="rId1105" Type="http://schemas.openxmlformats.org/officeDocument/2006/relationships/hyperlink" Target="https://fbref.com/en/players/90f91999/John-McGinn" TargetMode="External"/><Relationship Id="rId1312" Type="http://schemas.openxmlformats.org/officeDocument/2006/relationships/hyperlink" Target="https://fbref.com/en/players/cd889153/matchlogs/2023-2024/summary/Gabriel-Osho-Match-Logs" TargetMode="External"/><Relationship Id="rId1757" Type="http://schemas.openxmlformats.org/officeDocument/2006/relationships/hyperlink" Target="https://fbref.com/en/players/9f8e9423/Raphael-Varane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1b84dbe1/Lucas-Digne" TargetMode="External"/><Relationship Id="rId559" Type="http://schemas.openxmlformats.org/officeDocument/2006/relationships/hyperlink" Target="https://fbref.com/en/squads/d07537b9/Brighton-and-Hove-Albion-Stats" TargetMode="External"/><Relationship Id="rId766" Type="http://schemas.openxmlformats.org/officeDocument/2006/relationships/hyperlink" Target="https://fbref.com/en/country/DEN/Denmark-Football" TargetMode="External"/><Relationship Id="rId1189" Type="http://schemas.openxmlformats.org/officeDocument/2006/relationships/hyperlink" Target="https://fbref.com/en/players/1704b0b8/Murillo" TargetMode="External"/><Relationship Id="rId1396" Type="http://schemas.openxmlformats.org/officeDocument/2006/relationships/hyperlink" Target="https://fbref.com/en/players/4125cb98/matchlogs/2023-2024/summary/Jarrell-Quansah-Match-Logs" TargetMode="External"/><Relationship Id="rId1617" Type="http://schemas.openxmlformats.org/officeDocument/2006/relationships/hyperlink" Target="https://fbref.com/en/players/6613c819/Tomas-Soucek" TargetMode="External"/><Relationship Id="rId1824" Type="http://schemas.openxmlformats.org/officeDocument/2006/relationships/hyperlink" Target="https://fbref.com/en/players/c40b6180/matchlogs/2023-2024/summary/Adam-Webster-Match-Logs" TargetMode="External"/><Relationship Id="rId198" Type="http://schemas.openxmlformats.org/officeDocument/2006/relationships/hyperlink" Target="https://fbref.com/en/country/GER/Germany-Football" TargetMode="External"/><Relationship Id="rId321" Type="http://schemas.openxmlformats.org/officeDocument/2006/relationships/hyperlink" Target="https://fbref.com/en/players/890f108d/Youssef-Chermiti" TargetMode="External"/><Relationship Id="rId419" Type="http://schemas.openxmlformats.org/officeDocument/2006/relationships/hyperlink" Target="https://fbref.com/en/squads/cd051869/Brentford-Stats" TargetMode="External"/><Relationship Id="rId626" Type="http://schemas.openxmlformats.org/officeDocument/2006/relationships/hyperlink" Target="https://fbref.com/en/country/ARG/Argentina-Football" TargetMode="External"/><Relationship Id="rId973" Type="http://schemas.openxmlformats.org/officeDocument/2006/relationships/hyperlink" Target="https://fbref.com/en/players/41f08ac8/Keane-Lewis-Potter" TargetMode="External"/><Relationship Id="rId1049" Type="http://schemas.openxmlformats.org/officeDocument/2006/relationships/hyperlink" Target="https://fbref.com/en/players/7956236f/Emiliano-Martinez" TargetMode="External"/><Relationship Id="rId1256" Type="http://schemas.openxmlformats.org/officeDocument/2006/relationships/hyperlink" Target="https://fbref.com/en/players/35516eac/matchlogs/2023-2024/summary/Wilson-Odobert-Match-Logs" TargetMode="External"/><Relationship Id="rId833" Type="http://schemas.openxmlformats.org/officeDocument/2006/relationships/hyperlink" Target="https://fbref.com/en/players/0cd31129/Brennan-Johnson" TargetMode="External"/><Relationship Id="rId1116" Type="http://schemas.openxmlformats.org/officeDocument/2006/relationships/hyperlink" Target="https://fbref.com/en/players/fc15fb84/matchlogs/2023-2024/summary/Dwight-McNeil-Match-Logs" TargetMode="External"/><Relationship Id="rId1463" Type="http://schemas.openxmlformats.org/officeDocument/2006/relationships/hyperlink" Target="https://fbref.com/en/squads/b2b47a98/Newcastle-United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dad4b285/matchlogs/2023-2024/summary/Joel-Veltman-Match-Logs" TargetMode="External"/><Relationship Id="rId265" Type="http://schemas.openxmlformats.org/officeDocument/2006/relationships/hyperlink" Target="https://fbref.com/en/players/468a7a91/Facundo-Buonanotte" TargetMode="External"/><Relationship Id="rId472" Type="http://schemas.openxmlformats.org/officeDocument/2006/relationships/hyperlink" Target="https://fbref.com/en/players/ad82197c/matchlogs/2023-2024/summary/Axel-Disasi-Match-Logs" TargetMode="External"/><Relationship Id="rId900" Type="http://schemas.openxmlformats.org/officeDocument/2006/relationships/hyperlink" Target="https://fbref.com/en/players/d0f72bf1/matchlogs/2023-2024/summary/Max-Kilman-Match-Logs" TargetMode="External"/><Relationship Id="rId1323" Type="http://schemas.openxmlformats.org/officeDocument/2006/relationships/hyperlink" Target="https://fbref.com/en/squads/47c64c55/Crystal-Palace-Stats" TargetMode="External"/><Relationship Id="rId1530" Type="http://schemas.openxmlformats.org/officeDocument/2006/relationships/hyperlink" Target="https://fbref.com/en/country/ESP/Spain-Football" TargetMode="External"/><Relationship Id="rId1628" Type="http://schemas.openxmlformats.org/officeDocument/2006/relationships/hyperlink" Target="https://fbref.com/en/players/28300a16/matchlogs/2023-2024/summary/Jason-Steele-Match-Logs" TargetMode="External"/><Relationship Id="rId125" Type="http://schemas.openxmlformats.org/officeDocument/2006/relationships/hyperlink" Target="https://fbref.com/en/players/3a233281/Leon-Bailey" TargetMode="External"/><Relationship Id="rId332" Type="http://schemas.openxmlformats.org/officeDocument/2006/relationships/hyperlink" Target="https://fbref.com/en/players/2696b6a9/matchlogs/2023-2024/summary/Tahith-Chong-Match-Logs" TargetMode="External"/><Relationship Id="rId777" Type="http://schemas.openxmlformats.org/officeDocument/2006/relationships/hyperlink" Target="https://fbref.com/en/players/07802f7f/Danny-Ings" TargetMode="External"/><Relationship Id="rId984" Type="http://schemas.openxmlformats.org/officeDocument/2006/relationships/hyperlink" Target="https://fbref.com/en/players/afed6722/matchlogs/2023-2024/summary/Valentino-Livramento-Match-Logs" TargetMode="External"/><Relationship Id="rId1835" Type="http://schemas.openxmlformats.org/officeDocument/2006/relationships/hyperlink" Target="https://fbref.com/en/squads/e4a775cb/Nottingham-Forest-Stats" TargetMode="External"/><Relationship Id="rId637" Type="http://schemas.openxmlformats.org/officeDocument/2006/relationships/hyperlink" Target="https://fbref.com/en/players/32f60ed8/Morgan-Gibbs-White" TargetMode="External"/><Relationship Id="rId844" Type="http://schemas.openxmlformats.org/officeDocument/2006/relationships/hyperlink" Target="https://fbref.com/en/players/4fb9c88f/matchlogs/2023-2024/summary/Curtis-Jones-Match-Logs" TargetMode="External"/><Relationship Id="rId1267" Type="http://schemas.openxmlformats.org/officeDocument/2006/relationships/hyperlink" Target="https://fbref.com/en/squads/cd051869/Brentford-Stats" TargetMode="External"/><Relationship Id="rId1474" Type="http://schemas.openxmlformats.org/officeDocument/2006/relationships/hyperlink" Target="https://fbref.com/en/country/USA/United-States-Football" TargetMode="External"/><Relationship Id="rId1681" Type="http://schemas.openxmlformats.org/officeDocument/2006/relationships/hyperlink" Target="https://fbref.com/en/players/a105d46a/Harry-Toffolo" TargetMode="External"/><Relationship Id="rId1902" Type="http://schemas.openxmlformats.org/officeDocument/2006/relationships/hyperlink" Target="https://fbref.com/en/country/NOR/Norway-Football" TargetMode="External"/><Relationship Id="rId276" Type="http://schemas.openxmlformats.org/officeDocument/2006/relationships/hyperlink" Target="https://fbref.com/en/players/b2d31e83/matchlogs/2023-2024/summary/Dan-Burn-Match-Logs" TargetMode="External"/><Relationship Id="rId483" Type="http://schemas.openxmlformats.org/officeDocument/2006/relationships/hyperlink" Target="https://fbref.com/en/squads/8cec06e1/Wolverhampton-Wanderers-Stats" TargetMode="External"/><Relationship Id="rId690" Type="http://schemas.openxmlformats.org/officeDocument/2006/relationships/hyperlink" Target="https://fbref.com/en/country/BRA/Brazil-Football" TargetMode="External"/><Relationship Id="rId704" Type="http://schemas.openxmlformats.org/officeDocument/2006/relationships/hyperlink" Target="https://fbref.com/en/players/1f44ac21/matchlogs/2023-2024/summary/Erling-Haaland-Match-Logs" TargetMode="External"/><Relationship Id="rId911" Type="http://schemas.openxmlformats.org/officeDocument/2006/relationships/hyperlink" Target="https://fbref.com/en/squads/943e8050/Burnley-Stats" TargetMode="External"/><Relationship Id="rId1127" Type="http://schemas.openxmlformats.org/officeDocument/2006/relationships/hyperlink" Target="https://fbref.com/en/squads/19538871/Manchester-United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dd745366/Andrey-Santos" TargetMode="External"/><Relationship Id="rId1779" Type="http://schemas.openxmlformats.org/officeDocument/2006/relationships/hyperlink" Target="https://fbref.com/en/squads/361ca564/Tottenham-Hotspur-Stat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a1390d2f/matchlogs/2023-2024/summary/Carlos-Baleba-Match-Logs" TargetMode="External"/><Relationship Id="rId343" Type="http://schemas.openxmlformats.org/officeDocument/2006/relationships/hyperlink" Target="https://fbref.com/en/squads/e297cd13/Luton-Town-Stats" TargetMode="External"/><Relationship Id="rId550" Type="http://schemas.openxmlformats.org/officeDocument/2006/relationships/hyperlink" Target="https://fbref.com/en/country/JPN/Japan-Football" TargetMode="External"/><Relationship Id="rId788" Type="http://schemas.openxmlformats.org/officeDocument/2006/relationships/hyperlink" Target="https://fbref.com/en/players/6ca5ec4b/matchlogs/2023-2024/summary/Alex-Iwobi-Match-Logs" TargetMode="External"/><Relationship Id="rId995" Type="http://schemas.openxmlformats.org/officeDocument/2006/relationships/hyperlink" Target="https://fbref.com/en/squads/b2b47a98/Newcastle-United-Stats" TargetMode="External"/><Relationship Id="rId1180" Type="http://schemas.openxmlformats.org/officeDocument/2006/relationships/hyperlink" Target="https://fbref.com/en/players/9674002f/matchlogs/2023-2024/summary/Mason-Mount-Match-Logs" TargetMode="External"/><Relationship Id="rId1401" Type="http://schemas.openxmlformats.org/officeDocument/2006/relationships/hyperlink" Target="https://fbref.com/en/players/45685411/Jesuran-Rak-Sakyi" TargetMode="External"/><Relationship Id="rId1639" Type="http://schemas.openxmlformats.org/officeDocument/2006/relationships/hyperlink" Target="https://fbref.com/en/squads/cd051869/Brentford-Stats" TargetMode="External"/><Relationship Id="rId1846" Type="http://schemas.openxmlformats.org/officeDocument/2006/relationships/hyperlink" Target="https://fbref.com/en/country/ENG/England-Football" TargetMode="External"/><Relationship Id="rId203" Type="http://schemas.openxmlformats.org/officeDocument/2006/relationships/hyperlink" Target="https://fbref.com/en/squads/4ba7cbea/Bournemouth-Stats" TargetMode="External"/><Relationship Id="rId648" Type="http://schemas.openxmlformats.org/officeDocument/2006/relationships/hyperlink" Target="https://fbref.com/en/players/df10e27c/matchlogs/2023-2024/summary/Billy-Gilmour-Match-Logs" TargetMode="External"/><Relationship Id="rId855" Type="http://schemas.openxmlformats.org/officeDocument/2006/relationships/hyperlink" Target="https://fbref.com/en/squads/e297cd13/Luton-Town-Stats" TargetMode="External"/><Relationship Id="rId1040" Type="http://schemas.openxmlformats.org/officeDocument/2006/relationships/hyperlink" Target="https://fbref.com/en/players/bb5fbd2b/matchlogs/2023-2024/summary/Solly-March-Match-Logs" TargetMode="External"/><Relationship Id="rId1278" Type="http://schemas.openxmlformats.org/officeDocument/2006/relationships/hyperlink" Target="https://fbref.com/en/country/BEL/Belgium-Football" TargetMode="External"/><Relationship Id="rId1485" Type="http://schemas.openxmlformats.org/officeDocument/2006/relationships/hyperlink" Target="https://fbref.com/en/players/4ab53cdb/Jay-Rodriguez" TargetMode="External"/><Relationship Id="rId1692" Type="http://schemas.openxmlformats.org/officeDocument/2006/relationships/hyperlink" Target="https://fbref.com/en/players/e7ca0439/matchlogs/2023-2024/summary/James-Tomkins-Match-Logs" TargetMode="External"/><Relationship Id="rId1706" Type="http://schemas.openxmlformats.org/officeDocument/2006/relationships/hyperlink" Target="https://fbref.com/en/country/ENG/England-Football" TargetMode="External"/><Relationship Id="rId287" Type="http://schemas.openxmlformats.org/officeDocument/2006/relationships/hyperlink" Target="https://fbref.com/en/squads/fd962109/Fulham-Stats" TargetMode="External"/><Relationship Id="rId410" Type="http://schemas.openxmlformats.org/officeDocument/2006/relationships/hyperlink" Target="https://fbref.com/en/country/BRA/Brazil-Football" TargetMode="External"/><Relationship Id="rId494" Type="http://schemas.openxmlformats.org/officeDocument/2006/relationships/hyperlink" Target="https://fbref.com/en/country/BRA/Brazil-Football" TargetMode="External"/><Relationship Id="rId508" Type="http://schemas.openxmlformats.org/officeDocument/2006/relationships/hyperlink" Target="https://fbref.com/en/players/bf33b257/matchlogs/2023-2024/summary/Alfie-Doughty-Match-Logs" TargetMode="External"/><Relationship Id="rId715" Type="http://schemas.openxmlformats.org/officeDocument/2006/relationships/hyperlink" Target="https://fbref.com/en/squads/1df6b87e/Sheffield-United-Stats" TargetMode="External"/><Relationship Id="rId922" Type="http://schemas.openxmlformats.org/officeDocument/2006/relationships/hyperlink" Target="https://fbref.com/en/country/SEN/Senegal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32163807/Ben-Parkinson" TargetMode="External"/><Relationship Id="rId1552" Type="http://schemas.openxmlformats.org/officeDocument/2006/relationships/hyperlink" Target="https://fbref.com/en/players/52afb588/matchlogs/2023-2024/summary/Kevin-Schade-Match-Logs" TargetMode="External"/><Relationship Id="rId147" Type="http://schemas.openxmlformats.org/officeDocument/2006/relationships/hyperlink" Target="https://fbref.com/en/squads/b2b47a98/Newcastle-United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cff3d9bb/Chelsea-Stats" TargetMode="External"/><Relationship Id="rId1191" Type="http://schemas.openxmlformats.org/officeDocument/2006/relationships/hyperlink" Target="https://fbref.com/en/squads/e4a775cb/Nottingham-Forest-Stats" TargetMode="External"/><Relationship Id="rId1205" Type="http://schemas.openxmlformats.org/officeDocument/2006/relationships/hyperlink" Target="https://fbref.com/en/players/c5bdb6e3/Reiss-Nelson" TargetMode="External"/><Relationship Id="rId1857" Type="http://schemas.openxmlformats.org/officeDocument/2006/relationships/hyperlink" Target="https://fbref.com/en/players/4e9a0555/Chris-Wood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f8fcd2a5/Jonny-Evans" TargetMode="External"/><Relationship Id="rId659" Type="http://schemas.openxmlformats.org/officeDocument/2006/relationships/hyperlink" Target="https://fbref.com/en/squads/8cec06e1/Wolverhampton-Wanderers-Stats" TargetMode="External"/><Relationship Id="rId866" Type="http://schemas.openxmlformats.org/officeDocument/2006/relationships/hyperlink" Target="https://fbref.com/en/country/BFA/Burkina-Faso-Football" TargetMode="External"/><Relationship Id="rId1289" Type="http://schemas.openxmlformats.org/officeDocument/2006/relationships/hyperlink" Target="https://fbref.com/en/players/d86a1f3e/Tyler-Onyango" TargetMode="External"/><Relationship Id="rId1412" Type="http://schemas.openxmlformats.org/officeDocument/2006/relationships/hyperlink" Target="https://fbref.com/en/players/e1618c22/matchlogs/2023-2024/summary/Aaron-Ramsey-Match-Logs" TargetMode="External"/><Relationship Id="rId1496" Type="http://schemas.openxmlformats.org/officeDocument/2006/relationships/hyperlink" Target="https://fbref.com/en/players/a3d94a58/matchlogs/2023-2024/summary/Cristian-Romero-Match-Logs" TargetMode="External"/><Relationship Id="rId1717" Type="http://schemas.openxmlformats.org/officeDocument/2006/relationships/hyperlink" Target="https://fbref.com/en/players/999ceb5f/Boubacar-Traore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BRA/Brazil-Football" TargetMode="External"/><Relationship Id="rId421" Type="http://schemas.openxmlformats.org/officeDocument/2006/relationships/hyperlink" Target="https://fbref.com/en/players/44781702/Ben-Davies" TargetMode="External"/><Relationship Id="rId519" Type="http://schemas.openxmlformats.org/officeDocument/2006/relationships/hyperlink" Target="https://fbref.com/en/squads/8602292d/Aston-Villa-Stats" TargetMode="External"/><Relationship Id="rId1051" Type="http://schemas.openxmlformats.org/officeDocument/2006/relationships/hyperlink" Target="https://fbref.com/en/squads/8602292d/Aston-Villa-Stats" TargetMode="External"/><Relationship Id="rId1149" Type="http://schemas.openxmlformats.org/officeDocument/2006/relationships/hyperlink" Target="https://fbref.com/en/players/5cbd1eb0/Tyrick-Mitchell" TargetMode="External"/><Relationship Id="rId1356" Type="http://schemas.openxmlformats.org/officeDocument/2006/relationships/hyperlink" Target="https://fbref.com/en/players/230f0471/matchlogs/2023-2024/summary/Nathan-Patterson-Match-Logs" TargetMode="External"/><Relationship Id="rId158" Type="http://schemas.openxmlformats.org/officeDocument/2006/relationships/hyperlink" Target="https://fbref.com/en/country/NED/Netherlands-Football" TargetMode="External"/><Relationship Id="rId726" Type="http://schemas.openxmlformats.org/officeDocument/2006/relationships/hyperlink" Target="https://fbref.com/en/country/GER/Germany-Football" TargetMode="External"/><Relationship Id="rId933" Type="http://schemas.openxmlformats.org/officeDocument/2006/relationships/hyperlink" Target="https://fbref.com/en/players/df3cda47/Dejan-Kulusevski" TargetMode="External"/><Relationship Id="rId1009" Type="http://schemas.openxmlformats.org/officeDocument/2006/relationships/hyperlink" Target="https://fbref.com/en/players/cab9634e/Ian-Maatsen" TargetMode="External"/><Relationship Id="rId1563" Type="http://schemas.openxmlformats.org/officeDocument/2006/relationships/hyperlink" Target="https://fbref.com/en/squads/4ba7cbea/Bournemouth-Stats" TargetMode="External"/><Relationship Id="rId1770" Type="http://schemas.openxmlformats.org/officeDocument/2006/relationships/hyperlink" Target="https://fbref.com/en/country/NED/Netherlands-Football" TargetMode="External"/><Relationship Id="rId1868" Type="http://schemas.openxmlformats.org/officeDocument/2006/relationships/hyperlink" Target="https://fbref.com/en/players/a5212312/matchlogs/2023-2024/summary/Joe-Worrall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beb391dd/Maxwel-Cornet" TargetMode="External"/><Relationship Id="rId572" Type="http://schemas.openxmlformats.org/officeDocument/2006/relationships/hyperlink" Target="https://fbref.com/en/players/0ba976e4/matchlogs/2023-2024/summary/Ansu-Fati-Match-Logs" TargetMode="External"/><Relationship Id="rId1216" Type="http://schemas.openxmlformats.org/officeDocument/2006/relationships/hyperlink" Target="https://fbref.com/en/players/7ba2eaa9/matchlogs/2023-2024/summary/Pedro-Neto-Match-Logs" TargetMode="External"/><Relationship Id="rId1423" Type="http://schemas.openxmlformats.org/officeDocument/2006/relationships/hyperlink" Target="https://fbref.com/en/squads/18bb7c10/Arsenal-Stats" TargetMode="External"/><Relationship Id="rId1630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79c84d1c/Jarrod-Bowen" TargetMode="External"/><Relationship Id="rId432" Type="http://schemas.openxmlformats.org/officeDocument/2006/relationships/hyperlink" Target="https://fbref.com/en/players/3e9e06cb/matchlogs/2023-2024/summary/Craig-Dawson-Match-Logs" TargetMode="External"/><Relationship Id="rId877" Type="http://schemas.openxmlformats.org/officeDocument/2006/relationships/hyperlink" Target="https://fbref.com/en/players/1caa93a5/Thomas-Kaminski" TargetMode="External"/><Relationship Id="rId1062" Type="http://schemas.openxmlformats.org/officeDocument/2006/relationships/hyperlink" Target="https://fbref.com/en/country/FRA/France-Football" TargetMode="External"/><Relationship Id="rId1728" Type="http://schemas.openxmlformats.org/officeDocument/2006/relationships/hyperlink" Target="https://fbref.com/en/players/21512407/matchlogs/2023-2024/summary/Kieran-Trippier-Match-Logs" TargetMode="External"/><Relationship Id="rId737" Type="http://schemas.openxmlformats.org/officeDocument/2006/relationships/hyperlink" Target="https://fbref.com/en/players/8a3c1dc7/Rico-Henry" TargetMode="External"/><Relationship Id="rId944" Type="http://schemas.openxmlformats.org/officeDocument/2006/relationships/hyperlink" Target="https://fbref.com/en/players/f4e433d4/matchlogs/2023-2024/summary/Tariq-Lamptey-Match-Logs" TargetMode="External"/><Relationship Id="rId1367" Type="http://schemas.openxmlformats.org/officeDocument/2006/relationships/hyperlink" Target="https://fbref.com/en/squads/361ca564/Tottenham-Hotspur-Stats" TargetMode="External"/><Relationship Id="rId1574" Type="http://schemas.openxmlformats.org/officeDocument/2006/relationships/hyperlink" Target="https://fbref.com/en/country/ARG/Argentina-Football" TargetMode="External"/><Relationship Id="rId1781" Type="http://schemas.openxmlformats.org/officeDocument/2006/relationships/hyperlink" Target="https://fbref.com/en/players/6412cc03/Fabio-Vieira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9ade9ce1/Anis-Ben-Slimane" TargetMode="External"/><Relationship Id="rId376" Type="http://schemas.openxmlformats.org/officeDocument/2006/relationships/hyperlink" Target="https://fbref.com/en/players/0ef89a37/matchlogs/2023-2024/summary/Philippe-Coutinho-Match-Logs" TargetMode="External"/><Relationship Id="rId583" Type="http://schemas.openxmlformats.org/officeDocument/2006/relationships/hyperlink" Target="https://fbref.com/en/squads/cff3d9bb/Chelsea-Stats" TargetMode="External"/><Relationship Id="rId790" Type="http://schemas.openxmlformats.org/officeDocument/2006/relationships/hyperlink" Target="https://fbref.com/en/country/NGA/Nigeria-Football" TargetMode="External"/><Relationship Id="rId804" Type="http://schemas.openxmlformats.org/officeDocument/2006/relationships/hyperlink" Target="https://fbref.com/en/players/8449d35e/matchlogs/2023-2024/summary/Vitaly-Janelt-Match-Logs" TargetMode="External"/><Relationship Id="rId1227" Type="http://schemas.openxmlformats.org/officeDocument/2006/relationships/hyperlink" Target="https://fbref.com/en/squads/1df6b87e/Sheffield-United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934e1968/Dominik-Szoboszlai" TargetMode="External"/><Relationship Id="rId1879" Type="http://schemas.openxmlformats.org/officeDocument/2006/relationships/hyperlink" Target="https://fbref.com/en/squads/d3fd31cc/Everton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30e81a88/matchlogs/2023-2024/summary/Rhian-Brewster-Match-Logs" TargetMode="External"/><Relationship Id="rId443" Type="http://schemas.openxmlformats.org/officeDocument/2006/relationships/hyperlink" Target="https://fbref.com/en/squads/8602292d/Aston-Villa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51dbeea9/matchlogs/2023-2024/summary/Thilo-Kehrer-Match-Logs" TargetMode="External"/><Relationship Id="rId1073" Type="http://schemas.openxmlformats.org/officeDocument/2006/relationships/hyperlink" Target="https://fbref.com/en/players/4bcf39f6/Neal-Maupay" TargetMode="External"/><Relationship Id="rId1280" Type="http://schemas.openxmlformats.org/officeDocument/2006/relationships/hyperlink" Target="https://fbref.com/en/players/828657ff/matchlogs/2023-2024/summary/Amadou-Onana-Match-Logs" TargetMode="External"/><Relationship Id="rId1501" Type="http://schemas.openxmlformats.org/officeDocument/2006/relationships/hyperlink" Target="https://fbref.com/en/players/a9b1c319/Pelly-Ruddock-Mpanzu" TargetMode="External"/><Relationship Id="rId1739" Type="http://schemas.openxmlformats.org/officeDocument/2006/relationships/hyperlink" Target="https://fbref.com/en/squads/822bd0ba/Liverpool-Stats" TargetMode="External"/><Relationship Id="rId303" Type="http://schemas.openxmlformats.org/officeDocument/2006/relationships/hyperlink" Target="https://fbref.com/en/squads/19538871/Manchester-United-Stats" TargetMode="External"/><Relationship Id="rId748" Type="http://schemas.openxmlformats.org/officeDocument/2006/relationships/hyperlink" Target="https://fbref.com/en/players/1780bb4a/matchlogs/2023-2024/summary/Aaron-Hickey-Match-Logs" TargetMode="External"/><Relationship Id="rId955" Type="http://schemas.openxmlformats.org/officeDocument/2006/relationships/hyperlink" Target="https://fbref.com/en/squads/b2b47a98/Newcastle-United-Stats" TargetMode="External"/><Relationship Id="rId1140" Type="http://schemas.openxmlformats.org/officeDocument/2006/relationships/hyperlink" Target="https://fbref.com/en/players/2c6835e5/matchlogs/2023-2024/summary/Lewis-Miley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e7aa9d7c/Fabio-Silva" TargetMode="External"/><Relationship Id="rId1792" Type="http://schemas.openxmlformats.org/officeDocument/2006/relationships/hyperlink" Target="https://fbref.com/en/players/9295dc1c/matchlogs/2023-2024/summary/Vitinho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943e8050/Burnley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f84a807c/matchlogs/2023-2024/summary/Lyle-Foster-Match-Logs" TargetMode="External"/><Relationship Id="rId815" Type="http://schemas.openxmlformats.org/officeDocument/2006/relationships/hyperlink" Target="https://fbref.com/en/squads/fd962109/Fulham-Stats" TargetMode="External"/><Relationship Id="rId1238" Type="http://schemas.openxmlformats.org/officeDocument/2006/relationships/hyperlink" Target="https://fbref.com/en/country/URU/Uruguay-Football" TargetMode="External"/><Relationship Id="rId1445" Type="http://schemas.openxmlformats.org/officeDocument/2006/relationships/hyperlink" Target="https://fbref.com/en/players/1c7012b8/Declan-Rice" TargetMode="External"/><Relationship Id="rId1652" Type="http://schemas.openxmlformats.org/officeDocument/2006/relationships/hyperlink" Target="https://fbref.com/en/players/15ea812b/matchlogs/2023-2024/summary/James-Tarkowski-Match-Logs" TargetMode="External"/><Relationship Id="rId247" Type="http://schemas.openxmlformats.org/officeDocument/2006/relationships/hyperlink" Target="https://fbref.com/en/squads/4ba7cbea/Bournemouth-Stats" TargetMode="External"/><Relationship Id="rId899" Type="http://schemas.openxmlformats.org/officeDocument/2006/relationships/hyperlink" Target="https://fbref.com/en/squads/8cec06e1/Wolverhampton-Wanderers-Stats" TargetMode="External"/><Relationship Id="rId1000" Type="http://schemas.openxmlformats.org/officeDocument/2006/relationships/hyperlink" Target="https://fbref.com/en/players/7af88b33/matchlogs/2023-2024/summary/Max-Lowe-Match-Logs" TargetMode="External"/><Relationship Id="rId1084" Type="http://schemas.openxmlformats.org/officeDocument/2006/relationships/hyperlink" Target="https://fbref.com/en/players/00963611/matchlogs/2023-2024/summary/Konstantinos-Mavropanos-Match-Logs" TargetMode="External"/><Relationship Id="rId1305" Type="http://schemas.openxmlformats.org/officeDocument/2006/relationships/hyperlink" Target="https://fbref.com/en/players/79bc4c45/Ben-Osborn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COL/Colombia-Football" TargetMode="External"/><Relationship Id="rId661" Type="http://schemas.openxmlformats.org/officeDocument/2006/relationships/hyperlink" Target="https://fbref.com/en/players/7a11550b/Joe-Gomez" TargetMode="External"/><Relationship Id="rId759" Type="http://schemas.openxmlformats.org/officeDocument/2006/relationships/hyperlink" Target="https://fbref.com/en/squads/e4a775cb/Nottingham-Forest-Stats" TargetMode="External"/><Relationship Id="rId966" Type="http://schemas.openxmlformats.org/officeDocument/2006/relationships/hyperlink" Target="https://fbref.com/en/country/COL/Colombia-Football" TargetMode="External"/><Relationship Id="rId1291" Type="http://schemas.openxmlformats.org/officeDocument/2006/relationships/hyperlink" Target="https://fbref.com/en/squads/d3fd31cc/Everton-Stats" TargetMode="External"/><Relationship Id="rId1389" Type="http://schemas.openxmlformats.org/officeDocument/2006/relationships/hyperlink" Target="https://fbref.com/en/players/27d0a506/Pedro-Porro" TargetMode="External"/><Relationship Id="rId1512" Type="http://schemas.openxmlformats.org/officeDocument/2006/relationships/hyperlink" Target="https://fbref.com/en/players/bc7dc64d/matchlogs/2023-2024/summary/Bukayo-Saka-Match-Logs" TargetMode="External"/><Relationship Id="rId1596" Type="http://schemas.openxmlformats.org/officeDocument/2006/relationships/hyperlink" Target="https://fbref.com/en/players/8e16dd48/matchlogs/2023-2024/summary/Luis-Sinisterra-Match-Logs" TargetMode="External"/><Relationship Id="rId1817" Type="http://schemas.openxmlformats.org/officeDocument/2006/relationships/hyperlink" Target="https://fbref.com/en/players/aed3a70f/Ollie-Watkin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SP/Spain-Football" TargetMode="External"/><Relationship Id="rId398" Type="http://schemas.openxmlformats.org/officeDocument/2006/relationships/hyperlink" Target="https://fbref.com/en/country/BEL/Belgium-Football" TargetMode="External"/><Relationship Id="rId521" Type="http://schemas.openxmlformats.org/officeDocument/2006/relationships/hyperlink" Target="https://fbref.com/en/players/3bb7b8b4/Ederson" TargetMode="External"/><Relationship Id="rId619" Type="http://schemas.openxmlformats.org/officeDocument/2006/relationships/hyperlink" Target="https://fbref.com/en/squads/cff3d9bb/Chelsea-Stats" TargetMode="External"/><Relationship Id="rId1151" Type="http://schemas.openxmlformats.org/officeDocument/2006/relationships/hyperlink" Target="https://fbref.com/en/squads/47c64c55/Crystal-Palace-Stats" TargetMode="External"/><Relationship Id="rId1249" Type="http://schemas.openxmlformats.org/officeDocument/2006/relationships/hyperlink" Target="https://fbref.com/en/players/caa1a7f0/Michael-Obafemi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50dc94ce/matchlogs/2023-2024/summary/Donny-van-de-Beek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cff3d9bb/Chelsea-Stats" TargetMode="External"/><Relationship Id="rId1109" Type="http://schemas.openxmlformats.org/officeDocument/2006/relationships/hyperlink" Target="https://fbref.com/en/players/4e5a4cbc/Scott-McKenna" TargetMode="External"/><Relationship Id="rId1456" Type="http://schemas.openxmlformats.org/officeDocument/2006/relationships/hyperlink" Target="https://fbref.com/en/players/fa031b34/matchlogs/2023-2024/summary/Richarlison-Match-Logs" TargetMode="External"/><Relationship Id="rId1663" Type="http://schemas.openxmlformats.org/officeDocument/2006/relationships/hyperlink" Target="https://fbref.com/en/squads/943e8050/Burnley-Stats" TargetMode="External"/><Relationship Id="rId1870" Type="http://schemas.openxmlformats.org/officeDocument/2006/relationships/hyperlink" Target="https://fbref.com/en/country/UKR/Ukraine-Football" TargetMode="External"/><Relationship Id="rId258" Type="http://schemas.openxmlformats.org/officeDocument/2006/relationships/hyperlink" Target="https://fbref.com/en/country/DEN/Denmark-Football" TargetMode="External"/><Relationship Id="rId465" Type="http://schemas.openxmlformats.org/officeDocument/2006/relationships/hyperlink" Target="https://fbref.com/en/players/a712ca2b/Issa-Diop" TargetMode="External"/><Relationship Id="rId672" Type="http://schemas.openxmlformats.org/officeDocument/2006/relationships/hyperlink" Target="https://fbref.com/en/players/2bd83368/matchlogs/2023-2024/summary/Anthony-Gordon-Match-Logs" TargetMode="External"/><Relationship Id="rId1095" Type="http://schemas.openxmlformats.org/officeDocument/2006/relationships/hyperlink" Target="https://fbref.com/en/squads/b8fd03ef/Manchester-City-Stats" TargetMode="External"/><Relationship Id="rId1316" Type="http://schemas.openxmlformats.org/officeDocument/2006/relationships/hyperlink" Target="https://fbref.com/en/players/7b355808/matchlogs/2023-2024/summary/William-Osula-Match-Logs" TargetMode="External"/><Relationship Id="rId1523" Type="http://schemas.openxmlformats.org/officeDocument/2006/relationships/hyperlink" Target="https://fbref.com/en/squads/e297cd13/Luton-Town-Stats" TargetMode="External"/><Relationship Id="rId1730" Type="http://schemas.openxmlformats.org/officeDocument/2006/relationships/hyperlink" Target="https://fbref.com/en/country/BEL/Belgium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d2424d1b/Ben-Chilwell" TargetMode="External"/><Relationship Id="rId532" Type="http://schemas.openxmlformats.org/officeDocument/2006/relationships/hyperlink" Target="https://fbref.com/en/players/debe38a0/matchlogs/2023-2024/summary/John-Egan-Match-Logs" TargetMode="External"/><Relationship Id="rId977" Type="http://schemas.openxmlformats.org/officeDocument/2006/relationships/hyperlink" Target="https://fbref.com/en/players/f5deef4c/Victor-Lindelof" TargetMode="External"/><Relationship Id="rId1162" Type="http://schemas.openxmlformats.org/officeDocument/2006/relationships/hyperlink" Target="https://fbref.com/en/country/GHA/Ghana-Football" TargetMode="External"/><Relationship Id="rId1828" Type="http://schemas.openxmlformats.org/officeDocument/2006/relationships/hyperlink" Target="https://fbref.com/en/players/ce5143da/matchlogs/2023-2024/summary/Danny-Welbeck-Match-Logs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9e5708be/Sam-Johnstone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943e8050/Burnley-Stats" TargetMode="External"/><Relationship Id="rId1674" Type="http://schemas.openxmlformats.org/officeDocument/2006/relationships/hyperlink" Target="https://fbref.com/en/country/BEL/Belgium-Football" TargetMode="External"/><Relationship Id="rId1881" Type="http://schemas.openxmlformats.org/officeDocument/2006/relationships/hyperlink" Target="https://fbref.com/en/players/88968486/Illia-Zabarnyi" TargetMode="External"/><Relationship Id="rId269" Type="http://schemas.openxmlformats.org/officeDocument/2006/relationships/hyperlink" Target="https://fbref.com/en/players/a681b7b7/Reece-Burke" TargetMode="External"/><Relationship Id="rId476" Type="http://schemas.openxmlformats.org/officeDocument/2006/relationships/hyperlink" Target="https://fbref.com/en/players/733f1a7d/matchlogs/2023-2024/summary/Ben-Doak-Match-Logs" TargetMode="External"/><Relationship Id="rId683" Type="http://schemas.openxmlformats.org/officeDocument/2006/relationships/hyperlink" Target="https://fbref.com/en/squads/d07537b9/Brighton-and-Hove-Albion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dc3e663e/matchlogs/2023-2024/summary/Jakub-Kiwior-Match-Logs" TargetMode="External"/><Relationship Id="rId1327" Type="http://schemas.openxmlformats.org/officeDocument/2006/relationships/hyperlink" Target="https://fbref.com/en/squads/fd962109/Fulham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4a51ba65/Matt-Turner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94854c4/George-Baldock" TargetMode="External"/><Relationship Id="rId336" Type="http://schemas.openxmlformats.org/officeDocument/2006/relationships/hyperlink" Target="https://fbref.com/en/players/26ce2263/matchlogs/2023-2024/summary/Ryan-Christie-Match-Logs" TargetMode="External"/><Relationship Id="rId543" Type="http://schemas.openxmlformats.org/officeDocument/2006/relationships/hyperlink" Target="https://fbref.com/en/squads/18bb7c10/Arsenal-Stats" TargetMode="External"/><Relationship Id="rId988" Type="http://schemas.openxmlformats.org/officeDocument/2006/relationships/hyperlink" Target="https://fbref.com/en/players/d7553721/matchlogs/2023-2024/summary/Giovani-Lo-Celso-Match-Logs" TargetMode="External"/><Relationship Id="rId1173" Type="http://schemas.openxmlformats.org/officeDocument/2006/relationships/hyperlink" Target="https://fbref.com/en/players/2da834f1/Carlton-Morris" TargetMode="External"/><Relationship Id="rId1380" Type="http://schemas.openxmlformats.org/officeDocument/2006/relationships/hyperlink" Target="https://fbref.com/en/players/4806ec67/matchlogs/2023-2024/summary/Jordan-Pickford-Match-Logs" TargetMode="External"/><Relationship Id="rId1601" Type="http://schemas.openxmlformats.org/officeDocument/2006/relationships/hyperlink" Target="https://fbref.com/en/players/20b104bc/Adam-Smith" TargetMode="External"/><Relationship Id="rId1839" Type="http://schemas.openxmlformats.org/officeDocument/2006/relationships/hyperlink" Target="https://fbref.com/en/squads/fd962109/Fulham-Stats" TargetMode="External"/><Relationship Id="rId182" Type="http://schemas.openxmlformats.org/officeDocument/2006/relationships/hyperlink" Target="https://fbref.com/en/country/ISL/Iceland-Football" TargetMode="External"/><Relationship Id="rId403" Type="http://schemas.openxmlformats.org/officeDocument/2006/relationships/hyperlink" Target="https://fbref.com/en/squads/19538871/Manchester-United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45db685d/matchlogs/2023-2024/summary/Jorginho-Match-Logs" TargetMode="External"/><Relationship Id="rId1033" Type="http://schemas.openxmlformats.org/officeDocument/2006/relationships/hyperlink" Target="https://fbref.com/en/players/d7f99582/Benson-Manuel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b3af9be1/Takehiro-Tomiyasu" TargetMode="External"/><Relationship Id="rId1892" Type="http://schemas.openxmlformats.org/officeDocument/2006/relationships/hyperlink" Target="https://fbref.com/en/players/07d65234/matchlogs/2023-2024/summary/Anass-Zaroury-Match-Logs" TargetMode="External"/><Relationship Id="rId487" Type="http://schemas.openxmlformats.org/officeDocument/2006/relationships/hyperlink" Target="https://fbref.com/en/squads/b8fd03ef/Manchester-City-Stats" TargetMode="External"/><Relationship Id="rId610" Type="http://schemas.openxmlformats.org/officeDocument/2006/relationships/hyperlink" Target="https://fbref.com/en/country/BRA/Brazil-Football" TargetMode="External"/><Relationship Id="rId694" Type="http://schemas.openxmlformats.org/officeDocument/2006/relationships/hyperlink" Target="https://fbref.com/en/country/FRA/France-Football" TargetMode="External"/><Relationship Id="rId708" Type="http://schemas.openxmlformats.org/officeDocument/2006/relationships/hyperlink" Target="https://fbref.com/en/players/a7588cdc/matchlogs/2023-2024/summary/Antwoine-Hackford-Match-Logs" TargetMode="External"/><Relationship Id="rId915" Type="http://schemas.openxmlformats.org/officeDocument/2006/relationships/hyperlink" Target="https://fbref.com/en/squads/822bd0ba/Liverpool-Stats" TargetMode="External"/><Relationship Id="rId1240" Type="http://schemas.openxmlformats.org/officeDocument/2006/relationships/hyperlink" Target="https://fbref.com/en/players/4d77b365/matchlogs/2023-2024/summary/Darwin-Nunez-Match-Logs" TargetMode="External"/><Relationship Id="rId1338" Type="http://schemas.openxmlformats.org/officeDocument/2006/relationships/hyperlink" Target="https://fbref.com/en/country/ITA/Italy-Football" TargetMode="External"/><Relationship Id="rId1545" Type="http://schemas.openxmlformats.org/officeDocument/2006/relationships/hyperlink" Target="https://fbref.com/en/players/9744ff80/Pablo-Sarabia" TargetMode="External"/><Relationship Id="rId347" Type="http://schemas.openxmlformats.org/officeDocument/2006/relationships/hyperlink" Target="https://fbref.com/en/squads/47c64c55/Crystal-Palace-Stats" TargetMode="External"/><Relationship Id="rId999" Type="http://schemas.openxmlformats.org/officeDocument/2006/relationships/hyperlink" Target="https://fbref.com/en/squads/1df6b87e/Sheffield-United-Stats" TargetMode="External"/><Relationship Id="rId1100" Type="http://schemas.openxmlformats.org/officeDocument/2006/relationships/hyperlink" Target="https://fbref.com/en/players/78b8ac63/matchlogs/2023-2024/summary/Oliver-McBurnie-Match-Logs" TargetMode="External"/><Relationship Id="rId1184" Type="http://schemas.openxmlformats.org/officeDocument/2006/relationships/hyperlink" Target="https://fbref.com/en/players/049a888d/matchlogs/2023-2024/summary/Mykhailo-Mudryk-Match-Logs" TargetMode="External"/><Relationship Id="rId1405" Type="http://schemas.openxmlformats.org/officeDocument/2006/relationships/hyperlink" Target="https://fbref.com/en/players/466fb2c5/Aaron-Ramsdale" TargetMode="External"/><Relationship Id="rId1752" Type="http://schemas.openxmlformats.org/officeDocument/2006/relationships/hyperlink" Target="https://fbref.com/en/players/1df4a109/matchlogs/2023-2024/summary/Lesley-Ugochukwu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DEN/Denmark-Football" TargetMode="External"/><Relationship Id="rId761" Type="http://schemas.openxmlformats.org/officeDocument/2006/relationships/hyperlink" Target="https://fbref.com/en/players/a0666d3e/Will-Hughes" TargetMode="External"/><Relationship Id="rId859" Type="http://schemas.openxmlformats.org/officeDocument/2006/relationships/hyperlink" Target="https://fbref.com/en/squads/4ba7cbea/Bournemouth-Stats" TargetMode="External"/><Relationship Id="rId1391" Type="http://schemas.openxmlformats.org/officeDocument/2006/relationships/hyperlink" Target="https://fbref.com/en/squads/361ca564/Tottenham-Hotspur-Stats" TargetMode="External"/><Relationship Id="rId1489" Type="http://schemas.openxmlformats.org/officeDocument/2006/relationships/hyperlink" Target="https://fbref.com/en/players/57c94db2/Mads-Roerslev" TargetMode="External"/><Relationship Id="rId1612" Type="http://schemas.openxmlformats.org/officeDocument/2006/relationships/hyperlink" Target="https://fbref.com/en/players/e77dc3b2/matchlogs/2023-2024/summary/Dominic-Solanke-Match-Logs" TargetMode="External"/><Relationship Id="rId1696" Type="http://schemas.openxmlformats.org/officeDocument/2006/relationships/hyperlink" Target="https://fbref.com/en/players/0db169ae/matchlogs/2023-2024/summary/Sandro-Tonali-Match-Logs" TargetMode="External"/><Relationship Id="rId193" Type="http://schemas.openxmlformats.org/officeDocument/2006/relationships/hyperlink" Target="https://fbref.com/en/players/ed5c0319/Beto" TargetMode="External"/><Relationship Id="rId207" Type="http://schemas.openxmlformats.org/officeDocument/2006/relationships/hyperlink" Target="https://fbref.com/en/squads/361ca564/Tottenham-Hotspur-Stats" TargetMode="External"/><Relationship Id="rId414" Type="http://schemas.openxmlformats.org/officeDocument/2006/relationships/hyperlink" Target="https://fbref.com/en/country/NED/Netherlands-Football" TargetMode="External"/><Relationship Id="rId498" Type="http://schemas.openxmlformats.org/officeDocument/2006/relationships/hyperlink" Target="https://fbref.com/en/country/MLI/Mali-Football" TargetMode="External"/><Relationship Id="rId621" Type="http://schemas.openxmlformats.org/officeDocument/2006/relationships/hyperlink" Target="https://fbref.com/en/players/72c812f3/Idrissa-Gana-Gueye" TargetMode="External"/><Relationship Id="rId1044" Type="http://schemas.openxmlformats.org/officeDocument/2006/relationships/hyperlink" Target="https://fbref.com/en/players/8b788c01/matchlogs/2023-2024/summary/Anthony-Martial-Match-Logs" TargetMode="External"/><Relationship Id="rId1251" Type="http://schemas.openxmlformats.org/officeDocument/2006/relationships/hyperlink" Target="https://fbref.com/en/squads/943e8050/Burnley-Stats" TargetMode="External"/><Relationship Id="rId1349" Type="http://schemas.openxmlformats.org/officeDocument/2006/relationships/hyperlink" Target="https://fbref.com/en/players/529f49ab/Thomas-Partey" TargetMode="External"/><Relationship Id="rId260" Type="http://schemas.openxmlformats.org/officeDocument/2006/relationships/hyperlink" Target="https://fbref.com/en/players/4e204552/matchlogs/2023-2024/summary/Jacob-Bruun-Larsen-Match-Logs" TargetMode="External"/><Relationship Id="rId719" Type="http://schemas.openxmlformats.org/officeDocument/2006/relationships/hyperlink" Target="https://fbref.com/en/squads/fd962109/Fulham-Stats" TargetMode="External"/><Relationship Id="rId926" Type="http://schemas.openxmlformats.org/officeDocument/2006/relationships/hyperlink" Target="https://fbref.com/en/country/CRO/Croatia-Football" TargetMode="External"/><Relationship Id="rId1111" Type="http://schemas.openxmlformats.org/officeDocument/2006/relationships/hyperlink" Target="https://fbref.com/en/squads/e4a775cb/Nottingham-Forest-Stats" TargetMode="External"/><Relationship Id="rId1556" Type="http://schemas.openxmlformats.org/officeDocument/2006/relationships/hyperlink" Target="https://fbref.com/en/players/c8aa95da/matchlogs/2023-2024/summary/Fabian-Schar-Match-Logs" TargetMode="External"/><Relationship Id="rId1763" Type="http://schemas.openxmlformats.org/officeDocument/2006/relationships/hyperlink" Target="https://fbref.com/en/squads/361ca564/Tottenham-Hotspur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ae4fc6a4/Eberechi-Eze" TargetMode="External"/><Relationship Id="rId772" Type="http://schemas.openxmlformats.org/officeDocument/2006/relationships/hyperlink" Target="https://fbref.com/en/players/491a433d/matchlogs/2023-2024/summary/Rasmus-Hojlund-Match-Logs" TargetMode="External"/><Relationship Id="rId1195" Type="http://schemas.openxmlformats.org/officeDocument/2006/relationships/hyperlink" Target="https://fbref.com/en/squads/b2b47a98/Newcastle-United-Stats" TargetMode="External"/><Relationship Id="rId1209" Type="http://schemas.openxmlformats.org/officeDocument/2006/relationships/hyperlink" Target="https://fbref.com/en/players/a9dc785c/Neto" TargetMode="External"/><Relationship Id="rId1416" Type="http://schemas.openxmlformats.org/officeDocument/2006/relationships/hyperlink" Target="https://fbref.com/en/players/1544f145/matchlogs/2023-2024/summary/Jacob-Ramsey-Match-Logs" TargetMode="External"/><Relationship Id="rId1623" Type="http://schemas.openxmlformats.org/officeDocument/2006/relationships/hyperlink" Target="https://fbref.com/en/squads/1df6b87e/Sheffield-United-Stats" TargetMode="External"/><Relationship Id="rId1830" Type="http://schemas.openxmlformats.org/officeDocument/2006/relationships/hyperlink" Target="https://fbref.com/en/country/ENG/England-Football" TargetMode="External"/><Relationship Id="rId218" Type="http://schemas.openxmlformats.org/officeDocument/2006/relationships/hyperlink" Target="https://fbref.com/en/country/CIV/Cote-dIvoire-Football" TargetMode="External"/><Relationship Id="rId425" Type="http://schemas.openxmlformats.org/officeDocument/2006/relationships/hyperlink" Target="https://fbref.com/en/players/9228b07c/Tom-Davies" TargetMode="External"/><Relationship Id="rId632" Type="http://schemas.openxmlformats.org/officeDocument/2006/relationships/hyperlink" Target="https://fbref.com/en/players/4e015693/matchlogs/2023-2024/summary/James-Garner-Match-Logs" TargetMode="External"/><Relationship Id="rId1055" Type="http://schemas.openxmlformats.org/officeDocument/2006/relationships/hyperlink" Target="https://fbref.com/en/squads/19538871/Manchester-United-Stats" TargetMode="External"/><Relationship Id="rId1262" Type="http://schemas.openxmlformats.org/officeDocument/2006/relationships/hyperlink" Target="https://fbref.com/en/country/ITA/Italy-Football" TargetMode="External"/><Relationship Id="rId271" Type="http://schemas.openxmlformats.org/officeDocument/2006/relationships/hyperlink" Target="https://fbref.com/en/squads/e297cd13/Luton-Town-Stats" TargetMode="External"/><Relationship Id="rId937" Type="http://schemas.openxmlformats.org/officeDocument/2006/relationships/hyperlink" Target="https://fbref.com/en/players/99813635/Adam-Lallana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8cec06e1/Wolverhampton-Wanderers-Stats" TargetMode="External"/><Relationship Id="rId1774" Type="http://schemas.openxmlformats.org/officeDocument/2006/relationships/hyperlink" Target="https://fbref.com/en/country/NED/Netherlands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fdf3cb77/Vladimir-Coufal" TargetMode="External"/><Relationship Id="rId576" Type="http://schemas.openxmlformats.org/officeDocument/2006/relationships/hyperlink" Target="https://fbref.com/en/players/4596da74/matchlogs/2023-2024/summary/Evan-Ferguson-Match-Logs" TargetMode="External"/><Relationship Id="rId783" Type="http://schemas.openxmlformats.org/officeDocument/2006/relationships/hyperlink" Target="https://fbref.com/en/squads/b2b47a98/Newcastle-United-Stats" TargetMode="External"/><Relationship Id="rId990" Type="http://schemas.openxmlformats.org/officeDocument/2006/relationships/hyperlink" Target="https://fbref.com/en/country/WAL/Wales-Football" TargetMode="External"/><Relationship Id="rId1427" Type="http://schemas.openxmlformats.org/officeDocument/2006/relationships/hyperlink" Target="https://fbref.com/en/squads/fd962109/Fulham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a3b03921/Joe-Willock" TargetMode="External"/><Relationship Id="rId229" Type="http://schemas.openxmlformats.org/officeDocument/2006/relationships/hyperlink" Target="https://fbref.com/en/players/c1949191/Jarrad-Branthwaite" TargetMode="External"/><Relationship Id="rId436" Type="http://schemas.openxmlformats.org/officeDocument/2006/relationships/hyperlink" Target="https://fbref.com/en/players/e46012d4/matchlogs/2023-2024/summary/Kevin-De-Bruyne-Match-Logs" TargetMode="External"/><Relationship Id="rId643" Type="http://schemas.openxmlformats.org/officeDocument/2006/relationships/hyperlink" Target="https://fbref.com/en/squads/361ca564/Tottenham-Hotspur-Stats" TargetMode="External"/><Relationship Id="rId1066" Type="http://schemas.openxmlformats.org/officeDocument/2006/relationships/hyperlink" Target="https://fbref.com/en/country/CMR/Cameroon-Football" TargetMode="External"/><Relationship Id="rId1273" Type="http://schemas.openxmlformats.org/officeDocument/2006/relationships/hyperlink" Target="https://fbref.com/en/players/e7ee38c3/Robin-Olsen" TargetMode="External"/><Relationship Id="rId1480" Type="http://schemas.openxmlformats.org/officeDocument/2006/relationships/hyperlink" Target="https://fbref.com/en/players/7399c7a8/matchlogs/2023-2024/summary/Jack-Robinson-Match-Logs" TargetMode="External"/><Relationship Id="rId850" Type="http://schemas.openxmlformats.org/officeDocument/2006/relationships/hyperlink" Target="https://fbref.com/en/country/POR/Portugal-Football" TargetMode="External"/><Relationship Id="rId948" Type="http://schemas.openxmlformats.org/officeDocument/2006/relationships/hyperlink" Target="https://fbref.com/en/players/119b9a8e/matchlogs/2023-2024/summary/Aymeric-Laporte-Match-Logs" TargetMode="External"/><Relationship Id="rId1133" Type="http://schemas.openxmlformats.org/officeDocument/2006/relationships/hyperlink" Target="https://fbref.com/en/players/fed96827/Chris-Mepham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b28bbd58/Andros-Townsend" TargetMode="External"/><Relationship Id="rId1785" Type="http://schemas.openxmlformats.org/officeDocument/2006/relationships/hyperlink" Target="https://fbref.com/en/players/8b529245/Carlos-Vinicius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ECU/Ecuador-Football" TargetMode="External"/><Relationship Id="rId503" Type="http://schemas.openxmlformats.org/officeDocument/2006/relationships/hyperlink" Target="https://fbref.com/en/squads/47c64c55/Crystal-Palace-Stats" TargetMode="External"/><Relationship Id="rId587" Type="http://schemas.openxmlformats.org/officeDocument/2006/relationships/hyperlink" Target="https://fbref.com/en/squads/1df6b87e/Sheffield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0f134faf/matchlogs/2023-2024/summary/Mathias-Jensen-Match-Logs" TargetMode="External"/><Relationship Id="rId1340" Type="http://schemas.openxmlformats.org/officeDocument/2006/relationships/hyperlink" Target="https://fbref.com/en/players/e0bc6fdc/matchlogs/2023-2024/summary/Emerson-Palmieri-Match-Logs" TargetMode="External"/><Relationship Id="rId1438" Type="http://schemas.openxmlformats.org/officeDocument/2006/relationships/hyperlink" Target="https://fbref.com/en/country/ESP/Spain-Football" TargetMode="External"/><Relationship Id="rId1645" Type="http://schemas.openxmlformats.org/officeDocument/2006/relationships/hyperlink" Target="https://fbref.com/en/players/e514ab62/Matt-Targett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8602292d/Aston-Villa-Stats" TargetMode="External"/><Relationship Id="rId794" Type="http://schemas.openxmlformats.org/officeDocument/2006/relationships/hyperlink" Target="https://fbref.com/en/country/SEN/Senegal-Football" TargetMode="External"/><Relationship Id="rId1077" Type="http://schemas.openxmlformats.org/officeDocument/2006/relationships/hyperlink" Target="https://fbref.com/en/players/4bcf39f6/Neal-Maupay" TargetMode="External"/><Relationship Id="rId1200" Type="http://schemas.openxmlformats.org/officeDocument/2006/relationships/hyperlink" Target="https://fbref.com/en/players/30d4a2e5/matchlogs/2023-2024/summary/Vitaliy-Mykolenko-Match-Logs" TargetMode="External"/><Relationship Id="rId1852" Type="http://schemas.openxmlformats.org/officeDocument/2006/relationships/hyperlink" Target="https://fbref.com/en/players/c6dc9ecd/matchlogs/2023-2024/summary/Harry-Wilson-Match-Logs" TargetMode="External"/><Relationship Id="rId654" Type="http://schemas.openxmlformats.org/officeDocument/2006/relationships/hyperlink" Target="https://fbref.com/en/country/BRA/Brazil-Football" TargetMode="External"/><Relationship Id="rId861" Type="http://schemas.openxmlformats.org/officeDocument/2006/relationships/hyperlink" Target="https://fbref.com/en/players/0db5d2c8/Mathias-Jorgensen" TargetMode="External"/><Relationship Id="rId959" Type="http://schemas.openxmlformats.org/officeDocument/2006/relationships/hyperlink" Target="https://fbref.com/en/squads/8cec06e1/Wolverhampton-Wanderers-Stats" TargetMode="External"/><Relationship Id="rId1284" Type="http://schemas.openxmlformats.org/officeDocument/2006/relationships/hyperlink" Target="https://fbref.com/en/players/e9c0c1b2/matchlogs/2023-2024/summary/Andre-Onana-Match-Logs" TargetMode="External"/><Relationship Id="rId1491" Type="http://schemas.openxmlformats.org/officeDocument/2006/relationships/hyperlink" Target="https://fbref.com/en/squads/cd051869/Brentford-Stats" TargetMode="External"/><Relationship Id="rId1505" Type="http://schemas.openxmlformats.org/officeDocument/2006/relationships/hyperlink" Target="https://fbref.com/en/players/903b6e8b/Jose-Sa" TargetMode="External"/><Relationship Id="rId1589" Type="http://schemas.openxmlformats.org/officeDocument/2006/relationships/hyperlink" Target="https://fbref.com/en/players/86e7deaf/Thiago-Silva" TargetMode="External"/><Relationship Id="rId1712" Type="http://schemas.openxmlformats.org/officeDocument/2006/relationships/hyperlink" Target="https://fbref.com/en/players/9a28eba4/matchlogs/2023-2024/summary/Adama-Traore-Match-Logs" TargetMode="External"/><Relationship Id="rId293" Type="http://schemas.openxmlformats.org/officeDocument/2006/relationships/hyperlink" Target="https://fbref.com/en/players/4506aec5/Thomas-Cannon" TargetMode="External"/><Relationship Id="rId307" Type="http://schemas.openxmlformats.org/officeDocument/2006/relationships/hyperlink" Target="https://fbref.com/en/squads/8602292d/Aston-Villa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aa849a12/Jack-Harrison" TargetMode="External"/><Relationship Id="rId1144" Type="http://schemas.openxmlformats.org/officeDocument/2006/relationships/hyperlink" Target="https://fbref.com/en/players/2f90f6b8/matchlogs/2023-2024/summary/James-Milner-Match-Logs" TargetMode="External"/><Relationship Id="rId1351" Type="http://schemas.openxmlformats.org/officeDocument/2006/relationships/hyperlink" Target="https://fbref.com/en/squads/18bb7c10/Arsenal-Stats" TargetMode="External"/><Relationship Id="rId1449" Type="http://schemas.openxmlformats.org/officeDocument/2006/relationships/hyperlink" Target="https://fbref.com/en/players/0a3d6d2b/Chris-Richards" TargetMode="External"/><Relationship Id="rId1796" Type="http://schemas.openxmlformats.org/officeDocument/2006/relationships/hyperlink" Target="https://fbref.com/en/players/03df04ff/matchlogs/2023-2024/summary/Odisseas-Vlachodimos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a36524bf/Calvin-Bassey" TargetMode="External"/><Relationship Id="rId360" Type="http://schemas.openxmlformats.org/officeDocument/2006/relationships/hyperlink" Target="https://fbref.com/en/players/2afc7272/matchlogs/2023-2024/summary/Lewis-Cook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d07537b9/Brighton-and-Hove-Albion-Stats" TargetMode="External"/><Relationship Id="rId1004" Type="http://schemas.openxmlformats.org/officeDocument/2006/relationships/hyperlink" Target="https://fbref.com/en/players/6f7d826d/matchlogs/2023-2024/summary/Douglas-Luiz-Match-Logs" TargetMode="External"/><Relationship Id="rId1211" Type="http://schemas.openxmlformats.org/officeDocument/2006/relationships/hyperlink" Target="https://fbref.com/en/squads/4ba7cbea/Bournemouth-Stats" TargetMode="External"/><Relationship Id="rId1656" Type="http://schemas.openxmlformats.org/officeDocument/2006/relationships/hyperlink" Target="https://fbref.com/en/players/a65c844b/matchlogs/2023-2024/summary/Nuno-Tavares-Match-Logs" TargetMode="External"/><Relationship Id="rId1863" Type="http://schemas.openxmlformats.org/officeDocument/2006/relationships/hyperlink" Target="https://fbref.com/en/squads/e297cd13/Luton-Town-Stats" TargetMode="External"/><Relationship Id="rId220" Type="http://schemas.openxmlformats.org/officeDocument/2006/relationships/hyperlink" Target="https://fbref.com/en/players/a4ac4b8f/matchlogs/2023-2024/summary/Willy-Boly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01e5f06e/Sergio-Gomez" TargetMode="External"/><Relationship Id="rId872" Type="http://schemas.openxmlformats.org/officeDocument/2006/relationships/hyperlink" Target="https://fbref.com/en/players/15f24fe7/matchlogs/2023-2024/summary/Sasa-Kalajdzic-Match-Logs" TargetMode="External"/><Relationship Id="rId1088" Type="http://schemas.openxmlformats.org/officeDocument/2006/relationships/hyperlink" Target="https://fbref.com/en/players/6afaebf2/matchlogs/2023-2024/summary/Bryan-Mbeumo-Match-Logs" TargetMode="External"/><Relationship Id="rId1295" Type="http://schemas.openxmlformats.org/officeDocument/2006/relationships/hyperlink" Target="https://fbref.com/en/squads/cd051869/Brentford-Stats" TargetMode="External"/><Relationship Id="rId1309" Type="http://schemas.openxmlformats.org/officeDocument/2006/relationships/hyperlink" Target="https://fbref.com/en/players/cd889153/Gabriel-Osho" TargetMode="External"/><Relationship Id="rId1516" Type="http://schemas.openxmlformats.org/officeDocument/2006/relationships/hyperlink" Target="https://fbref.com/en/players/e342ad68/matchlogs/2023-2024/summary/Mohamed-Salah-Match-Logs" TargetMode="External"/><Relationship Id="rId1723" Type="http://schemas.openxmlformats.org/officeDocument/2006/relationships/hyperlink" Target="https://fbref.com/en/squads/943e8050/Burnley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PAR/Paraguay-Football" TargetMode="External"/><Relationship Id="rId525" Type="http://schemas.openxmlformats.org/officeDocument/2006/relationships/hyperlink" Target="https://fbref.com/en/players/0562b7f1/Odsonne-Edouard" TargetMode="External"/><Relationship Id="rId732" Type="http://schemas.openxmlformats.org/officeDocument/2006/relationships/hyperlink" Target="https://fbref.com/en/players/4fd08daa/matchlogs/2023-2024/summary/Jan-Paul-van-Hecke-Match-Logs" TargetMode="External"/><Relationship Id="rId1155" Type="http://schemas.openxmlformats.org/officeDocument/2006/relationships/hyperlink" Target="https://fbref.com/en/squads/d07537b9/Brighton-and-Hove-Albion-Stats" TargetMode="External"/><Relationship Id="rId1362" Type="http://schemas.openxmlformats.org/officeDocument/2006/relationships/hyperlink" Target="https://fbref.com/en/country/BRA/Brazil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99e9474/matchlogs/2023-2024/summary/Amarii-Bell-Match-Logs" TargetMode="External"/><Relationship Id="rId371" Type="http://schemas.openxmlformats.org/officeDocument/2006/relationships/hyperlink" Target="https://fbref.com/en/squads/7c21e445/West-Ham-United-Stats" TargetMode="External"/><Relationship Id="rId1015" Type="http://schemas.openxmlformats.org/officeDocument/2006/relationships/hyperlink" Target="https://fbref.com/en/squads/822bd0ba/Liverpool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fd962109/Fulham-Stats" TargetMode="External"/><Relationship Id="rId1874" Type="http://schemas.openxmlformats.org/officeDocument/2006/relationships/hyperlink" Target="https://fbref.com/en/country/ENG/England-Football" TargetMode="External"/><Relationship Id="rId469" Type="http://schemas.openxmlformats.org/officeDocument/2006/relationships/hyperlink" Target="https://fbref.com/en/players/ad82197c/Axel-Disasi" TargetMode="External"/><Relationship Id="rId676" Type="http://schemas.openxmlformats.org/officeDocument/2006/relationships/hyperlink" Target="https://fbref.com/en/players/b8e740fb/matchlogs/2023-2024/summary/Ryan-Gravenberch-Match-Logs" TargetMode="External"/><Relationship Id="rId883" Type="http://schemas.openxmlformats.org/officeDocument/2006/relationships/hyperlink" Target="https://fbref.com/en/squads/d3fd31cc/Everton-Stats" TargetMode="External"/><Relationship Id="rId1099" Type="http://schemas.openxmlformats.org/officeDocument/2006/relationships/hyperlink" Target="https://fbref.com/en/squads/1df6b87e/Sheffield-United-Stats" TargetMode="External"/><Relationship Id="rId1527" Type="http://schemas.openxmlformats.org/officeDocument/2006/relationships/hyperlink" Target="https://fbref.com/en/squads/361ca564/Tottenham-Hotspur-Stats" TargetMode="External"/><Relationship Id="rId1734" Type="http://schemas.openxmlformats.org/officeDocument/2006/relationships/hyperlink" Target="https://fbref.com/en/country/USA/United-States-Football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d3fd31cc/Everton-Stats" TargetMode="External"/><Relationship Id="rId329" Type="http://schemas.openxmlformats.org/officeDocument/2006/relationships/hyperlink" Target="https://fbref.com/en/players/2696b6a9/Tahith-Chong" TargetMode="External"/><Relationship Id="rId536" Type="http://schemas.openxmlformats.org/officeDocument/2006/relationships/hyperlink" Target="https://fbref.com/en/players/2fba6108/matchlogs/2023-2024/summary/Anthony-Elanga-Match-Logs" TargetMode="External"/><Relationship Id="rId1166" Type="http://schemas.openxmlformats.org/officeDocument/2006/relationships/hyperlink" Target="https://fbref.com/en/country/ARG/Argentina-Football" TargetMode="External"/><Relationship Id="rId1373" Type="http://schemas.openxmlformats.org/officeDocument/2006/relationships/hyperlink" Target="https://fbref.com/en/players/19f4d211/Jaden-Philogene-Bidace" TargetMode="External"/><Relationship Id="rId175" Type="http://schemas.openxmlformats.org/officeDocument/2006/relationships/hyperlink" Target="https://fbref.com/en/squads/7c21e445/West-Ham-United-Stats" TargetMode="External"/><Relationship Id="rId743" Type="http://schemas.openxmlformats.org/officeDocument/2006/relationships/hyperlink" Target="https://fbref.com/en/squads/361ca564/Tottenham-Hotspur-Stats" TargetMode="External"/><Relationship Id="rId950" Type="http://schemas.openxmlformats.org/officeDocument/2006/relationships/hyperlink" Target="https://fbref.com/en/country/ALG/Algeria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9c94165b/matchlogs/2023-2024/summary/Luke-Shaw-Match-Logs" TargetMode="External"/><Relationship Id="rId1678" Type="http://schemas.openxmlformats.org/officeDocument/2006/relationships/hyperlink" Target="https://fbref.com/en/country/NED/Netherlands-Football" TargetMode="External"/><Relationship Id="rId1801" Type="http://schemas.openxmlformats.org/officeDocument/2006/relationships/hyperlink" Target="https://fbref.com/en/players/9e525177/Aaron-Wan-Bissaka" TargetMode="External"/><Relationship Id="rId1885" Type="http://schemas.openxmlformats.org/officeDocument/2006/relationships/hyperlink" Target="https://fbref.com/en/players/9907b1c8/Nicolo-Zaniolo" TargetMode="External"/><Relationship Id="rId382" Type="http://schemas.openxmlformats.org/officeDocument/2006/relationships/hyperlink" Target="https://fbref.com/en/country/ESP/Spain-Football" TargetMode="External"/><Relationship Id="rId603" Type="http://schemas.openxmlformats.org/officeDocument/2006/relationships/hyperlink" Target="https://fbref.com/en/squads/7c21e445/West-Ham-United-Stats" TargetMode="External"/><Relationship Id="rId687" Type="http://schemas.openxmlformats.org/officeDocument/2006/relationships/hyperlink" Target="https://fbref.com/en/squads/47c64c55/Crystal-Palace-Stats" TargetMode="External"/><Relationship Id="rId810" Type="http://schemas.openxmlformats.org/officeDocument/2006/relationships/hyperlink" Target="https://fbref.com/en/country/BRA/Brazil-Football" TargetMode="External"/><Relationship Id="rId908" Type="http://schemas.openxmlformats.org/officeDocument/2006/relationships/hyperlink" Target="https://fbref.com/en/players/4c3a6744/matchlogs/2023-2024/summary/Justin-Kluivert-Match-Logs" TargetMode="External"/><Relationship Id="rId1233" Type="http://schemas.openxmlformats.org/officeDocument/2006/relationships/hyperlink" Target="https://fbref.com/en/players/e6af02e0/Matheus-Nunes" TargetMode="External"/><Relationship Id="rId1440" Type="http://schemas.openxmlformats.org/officeDocument/2006/relationships/hyperlink" Target="https://fbref.com/en/players/3353737a/matchlogs/2023-2024/summary/Sergio-Reguilon-Match-Logs" TargetMode="External"/><Relationship Id="rId1538" Type="http://schemas.openxmlformats.org/officeDocument/2006/relationships/hyperlink" Target="https://fbref.com/en/country/CIV/Cote-dIvoire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HUN/Hungary-Football" TargetMode="External"/><Relationship Id="rId1177" Type="http://schemas.openxmlformats.org/officeDocument/2006/relationships/hyperlink" Target="https://fbref.com/en/players/9674002f/Mason-Mount" TargetMode="External"/><Relationship Id="rId1300" Type="http://schemas.openxmlformats.org/officeDocument/2006/relationships/hyperlink" Target="https://fbref.com/en/players/43a166b4/matchlogs/2023-2024/summary/Divock-Origi-Match-Logs" TargetMode="External"/><Relationship Id="rId1745" Type="http://schemas.openxmlformats.org/officeDocument/2006/relationships/hyperlink" Target="https://fbref.com/en/players/7cd520e8/Destiny-Udogie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361ca564/Tottenham-Hotspur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2628fd2b/Bernd-Leno" TargetMode="External"/><Relationship Id="rId1384" Type="http://schemas.openxmlformats.org/officeDocument/2006/relationships/hyperlink" Target="https://fbref.com/en/players/e541326e/matchlogs/2023-2024/summary/Ethan-Pinnock-Match-Logs" TargetMode="External"/><Relationship Id="rId1591" Type="http://schemas.openxmlformats.org/officeDocument/2006/relationships/hyperlink" Target="https://fbref.com/en/squads/cff3d9bb/Chelsea-Stats" TargetMode="External"/><Relationship Id="rId1605" Type="http://schemas.openxmlformats.org/officeDocument/2006/relationships/hyperlink" Target="https://fbref.com/en/players/17695062/Emile-Smith-Rowe" TargetMode="External"/><Relationship Id="rId1689" Type="http://schemas.openxmlformats.org/officeDocument/2006/relationships/hyperlink" Target="https://fbref.com/en/players/e7ca0439/James-Tomkins" TargetMode="External"/><Relationship Id="rId1812" Type="http://schemas.openxmlformats.org/officeDocument/2006/relationships/hyperlink" Target="https://fbref.com/en/players/3515d404/matchlogs/2023-2024/summary/James-Ward-Prowse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NOR/Norway-Football" TargetMode="External"/><Relationship Id="rId393" Type="http://schemas.openxmlformats.org/officeDocument/2006/relationships/hyperlink" Target="https://fbref.com/en/players/db4ed67b/Mahmoud-Dahoud" TargetMode="External"/><Relationship Id="rId407" Type="http://schemas.openxmlformats.org/officeDocument/2006/relationships/hyperlink" Target="https://fbref.com/en/squads/cd051869/Brentford-Stats" TargetMode="External"/><Relationship Id="rId614" Type="http://schemas.openxmlformats.org/officeDocument/2006/relationships/hyperlink" Target="https://fbref.com/en/country/NED/Netherlands-Football" TargetMode="External"/><Relationship Id="rId821" Type="http://schemas.openxmlformats.org/officeDocument/2006/relationships/hyperlink" Target="https://fbref.com/en/players/c17bfb65/Joelinton" TargetMode="External"/><Relationship Id="rId1037" Type="http://schemas.openxmlformats.org/officeDocument/2006/relationships/hyperlink" Target="https://fbref.com/en/players/bb5fbd2b/Solly-March" TargetMode="External"/><Relationship Id="rId1244" Type="http://schemas.openxmlformats.org/officeDocument/2006/relationships/hyperlink" Target="https://fbref.com/en/players/df0a4c90/matchlogs/2023-2024/summary/Christian-Norgaard-Match-Logs" TargetMode="External"/><Relationship Id="rId1451" Type="http://schemas.openxmlformats.org/officeDocument/2006/relationships/hyperlink" Target="https://fbref.com/en/squads/47c64c55/Crystal-Palace-Stats" TargetMode="External"/><Relationship Id="rId1896" Type="http://schemas.openxmlformats.org/officeDocument/2006/relationships/hyperlink" Target="https://fbref.com/en/players/51cf8561/matchlogs/2023-2024/summary/Oleksandr-Zinchenko-Match-Logs" TargetMode="External"/><Relationship Id="rId253" Type="http://schemas.openxmlformats.org/officeDocument/2006/relationships/hyperlink" Target="https://fbref.com/en/players/47369df8/Josh-Brownhill" TargetMode="External"/><Relationship Id="rId460" Type="http://schemas.openxmlformats.org/officeDocument/2006/relationships/hyperlink" Target="https://fbref.com/en/players/ac861941/matchlogs/2023-2024/summary/Eric-Dier-Match-Logs" TargetMode="External"/><Relationship Id="rId698" Type="http://schemas.openxmlformats.org/officeDocument/2006/relationships/hyperlink" Target="https://fbref.com/en/country/CRO/Croatia-Football" TargetMode="External"/><Relationship Id="rId919" Type="http://schemas.openxmlformats.org/officeDocument/2006/relationships/hyperlink" Target="https://fbref.com/en/squads/8602292d/Aston-Villa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bf973eeb/matchlogs/2023-2024/summary/James-McConnell-Match-Logs" TargetMode="External"/><Relationship Id="rId1311" Type="http://schemas.openxmlformats.org/officeDocument/2006/relationships/hyperlink" Target="https://fbref.com/en/squads/e297cd13/Luton-Town-Stats" TargetMode="External"/><Relationship Id="rId1549" Type="http://schemas.openxmlformats.org/officeDocument/2006/relationships/hyperlink" Target="https://fbref.com/en/players/52afb588/Kevin-Schade" TargetMode="External"/><Relationship Id="rId1756" Type="http://schemas.openxmlformats.org/officeDocument/2006/relationships/hyperlink" Target="https://fbref.com/en/players/e06683ca/matchlogs/2023-2024/summary/Virgil-van-Dijk-Match-Log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9cfbad36/matchlogs/2023-2024/summary/Julio-Cesar-Enciso-Match-Logs" TargetMode="External"/><Relationship Id="rId558" Type="http://schemas.openxmlformats.org/officeDocument/2006/relationships/hyperlink" Target="https://fbref.com/en/country/ECU/Ecuador-Football" TargetMode="External"/><Relationship Id="rId765" Type="http://schemas.openxmlformats.org/officeDocument/2006/relationships/hyperlink" Target="https://fbref.com/en/players/8b04d6c1/Pierre-Hojbjerg" TargetMode="External"/><Relationship Id="rId972" Type="http://schemas.openxmlformats.org/officeDocument/2006/relationships/hyperlink" Target="https://fbref.com/en/players/b57e066e/matchlogs/2023-2024/summary/Rico-Lewis-Match-Logs" TargetMode="External"/><Relationship Id="rId1188" Type="http://schemas.openxmlformats.org/officeDocument/2006/relationships/hyperlink" Target="https://fbref.com/en/players/a755db8c/matchlogs/2023-2024/summary/Rodrigo-Muniz-Match-Logs" TargetMode="External"/><Relationship Id="rId1395" Type="http://schemas.openxmlformats.org/officeDocument/2006/relationships/hyperlink" Target="https://fbref.com/en/squads/822bd0ba/Liverpool-Stats" TargetMode="External"/><Relationship Id="rId1409" Type="http://schemas.openxmlformats.org/officeDocument/2006/relationships/hyperlink" Target="https://fbref.com/en/players/e1618c22/Aaron-Ramsey" TargetMode="External"/><Relationship Id="rId1616" Type="http://schemas.openxmlformats.org/officeDocument/2006/relationships/hyperlink" Target="https://fbref.com/en/players/886f9aac/matchlogs/2023-2024/summary/Manor-Solomon-Match-Logs" TargetMode="External"/><Relationship Id="rId1823" Type="http://schemas.openxmlformats.org/officeDocument/2006/relationships/hyperlink" Target="https://fbref.com/en/squads/d07537b9/Brighton-and-Hove-Albion-Stats" TargetMode="External"/><Relationship Id="rId197" Type="http://schemas.openxmlformats.org/officeDocument/2006/relationships/hyperlink" Target="https://fbref.com/en/players/9af1f9ff/Jordan-Beyer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7aa8adfe/Alejandro-Garnacho" TargetMode="External"/><Relationship Id="rId832" Type="http://schemas.openxmlformats.org/officeDocument/2006/relationships/hyperlink" Target="https://fbref.com/en/players/0cd31129/matchlogs/2023-2024/summary/Brennan-Johnson-Match-Logs" TargetMode="External"/><Relationship Id="rId1048" Type="http://schemas.openxmlformats.org/officeDocument/2006/relationships/hyperlink" Target="https://fbref.com/en/players/48a5a5d6/matchlogs/2023-2024/summary/Gabriel-Martinelli-Match-Logs" TargetMode="External"/><Relationship Id="rId1255" Type="http://schemas.openxmlformats.org/officeDocument/2006/relationships/hyperlink" Target="https://fbref.com/en/squads/943e8050/Burnley-Stats" TargetMode="External"/><Relationship Id="rId1462" Type="http://schemas.openxmlformats.org/officeDocument/2006/relationships/hyperlink" Target="https://fbref.com/en/country/SCO/Scotland-Football" TargetMode="External"/><Relationship Id="rId264" Type="http://schemas.openxmlformats.org/officeDocument/2006/relationships/hyperlink" Target="https://fbref.com/en/players/bfc3b3a0/matchlogs/2023-2024/summary/Hugo-Bueno-Match-Logs" TargetMode="External"/><Relationship Id="rId471" Type="http://schemas.openxmlformats.org/officeDocument/2006/relationships/hyperlink" Target="https://fbref.com/en/squads/cff3d9bb/Chelsea-Stats" TargetMode="External"/><Relationship Id="rId1115" Type="http://schemas.openxmlformats.org/officeDocument/2006/relationships/hyperlink" Target="https://fbref.com/en/squads/d3fd31cc/Everton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d07537b9/Brighton-and-Hove-Albion-Stat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0ba976e4/Ansu-Fati" TargetMode="External"/><Relationship Id="rId776" Type="http://schemas.openxmlformats.org/officeDocument/2006/relationships/hyperlink" Target="https://fbref.com/en/players/a4e85758/matchlogs/2023-2024/summary/Igor-Match-Logs" TargetMode="External"/><Relationship Id="rId983" Type="http://schemas.openxmlformats.org/officeDocument/2006/relationships/hyperlink" Target="https://fbref.com/en/squads/b2b47a98/Newcastle-United-Stats" TargetMode="External"/><Relationship Id="rId1199" Type="http://schemas.openxmlformats.org/officeDocument/2006/relationships/hyperlink" Target="https://fbref.com/en/squads/d3fd31cc/Everton-Stats" TargetMode="External"/><Relationship Id="rId1627" Type="http://schemas.openxmlformats.org/officeDocument/2006/relationships/hyperlink" Target="https://fbref.com/en/squads/d07537b9/Brighton-and-Hove-Albion-Stats" TargetMode="External"/><Relationship Id="rId1834" Type="http://schemas.openxmlformats.org/officeDocument/2006/relationships/hyperlink" Target="https://fbref.com/en/country/WAL/Wales-Football" TargetMode="External"/><Relationship Id="rId331" Type="http://schemas.openxmlformats.org/officeDocument/2006/relationships/hyperlink" Target="https://fbref.com/en/squads/e297cd13/Luton-Town-Stats" TargetMode="External"/><Relationship Id="rId429" Type="http://schemas.openxmlformats.org/officeDocument/2006/relationships/hyperlink" Target="https://fbref.com/en/players/3e9e06cb/Craig-Dawson" TargetMode="External"/><Relationship Id="rId636" Type="http://schemas.openxmlformats.org/officeDocument/2006/relationships/hyperlink" Target="https://fbref.com/en/players/f7b1d4e0/matchlogs/2023-2024/summary/Saman-Ghoddos-Match-Logs" TargetMode="External"/><Relationship Id="rId1059" Type="http://schemas.openxmlformats.org/officeDocument/2006/relationships/hyperlink" Target="https://fbref.com/en/squads/361ca564/Tottenham-Hotspur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players/289601e6/Antonee-Robinson" TargetMode="External"/><Relationship Id="rId843" Type="http://schemas.openxmlformats.org/officeDocument/2006/relationships/hyperlink" Target="https://fbref.com/en/squads/822bd0ba/Liverpool-Stats" TargetMode="External"/><Relationship Id="rId1126" Type="http://schemas.openxmlformats.org/officeDocument/2006/relationships/hyperlink" Target="https://fbref.com/en/country/TUN/Tunisia-Football" TargetMode="External"/><Relationship Id="rId1680" Type="http://schemas.openxmlformats.org/officeDocument/2006/relationships/hyperlink" Target="https://fbref.com/en/players/41034650/matchlogs/2023-2024/summary/Jurrien-Timber-Match-Logs" TargetMode="External"/><Relationship Id="rId1778" Type="http://schemas.openxmlformats.org/officeDocument/2006/relationships/hyperlink" Target="https://fbref.com/en/country/ITA/Italy-Football" TargetMode="External"/><Relationship Id="rId1901" Type="http://schemas.openxmlformats.org/officeDocument/2006/relationships/hyperlink" Target="https://fbref.com/en/players/79300479/Martin-Odegaard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IRL/Republic-of-Ireland-Football" TargetMode="External"/><Relationship Id="rId703" Type="http://schemas.openxmlformats.org/officeDocument/2006/relationships/hyperlink" Target="https://fbref.com/en/squads/b8fd03ef/Manchester-City-Stats" TargetMode="External"/><Relationship Id="rId910" Type="http://schemas.openxmlformats.org/officeDocument/2006/relationships/hyperlink" Target="https://fbref.com/en/country/ITA/Italy-Football" TargetMode="External"/><Relationship Id="rId1333" Type="http://schemas.openxmlformats.org/officeDocument/2006/relationships/hyperlink" Target="https://fbref.com/en/players/dc7f8a28/Cole-Palmer" TargetMode="External"/><Relationship Id="rId1540" Type="http://schemas.openxmlformats.org/officeDocument/2006/relationships/hyperlink" Target="https://fbref.com/en/players/bced0375/matchlogs/2023-2024/summary/Ibrahim-Sangare-Match-Logs" TargetMode="External"/><Relationship Id="rId1638" Type="http://schemas.openxmlformats.org/officeDocument/2006/relationships/hyperlink" Target="https://fbref.com/en/country/ALB/Albania-Football" TargetMode="External"/><Relationship Id="rId135" Type="http://schemas.openxmlformats.org/officeDocument/2006/relationships/hyperlink" Target="https://fbref.com/en/squads/d07537b9/Brighton-and-Hove-Albion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67f649be/matchlogs/2023-2024/summary/Ionut-Radu-Match-Logs" TargetMode="External"/><Relationship Id="rId1845" Type="http://schemas.openxmlformats.org/officeDocument/2006/relationships/hyperlink" Target="https://fbref.com/en/players/c596fcb0/Callum-Wilson" TargetMode="External"/><Relationship Id="rId202" Type="http://schemas.openxmlformats.org/officeDocument/2006/relationships/hyperlink" Target="https://fbref.com/en/country/DEN/Denmark-Football" TargetMode="External"/><Relationship Id="rId647" Type="http://schemas.openxmlformats.org/officeDocument/2006/relationships/hyperlink" Target="https://fbref.com/en/squads/d07537b9/Brighton-and-Hove-Albion-Stats" TargetMode="External"/><Relationship Id="rId854" Type="http://schemas.openxmlformats.org/officeDocument/2006/relationships/hyperlink" Target="https://fbref.com/en/country/DEN/Denmark-Football" TargetMode="External"/><Relationship Id="rId1277" Type="http://schemas.openxmlformats.org/officeDocument/2006/relationships/hyperlink" Target="https://fbref.com/en/players/828657ff/Amadou-Onana" TargetMode="External"/><Relationship Id="rId1484" Type="http://schemas.openxmlformats.org/officeDocument/2006/relationships/hyperlink" Target="https://fbref.com/en/players/6434f10d/matchlogs/2023-2024/summary/Rodri-Match-Logs" TargetMode="External"/><Relationship Id="rId1691" Type="http://schemas.openxmlformats.org/officeDocument/2006/relationships/hyperlink" Target="https://fbref.com/en/squads/47c64c55/Crystal-Palace-Stats" TargetMode="External"/><Relationship Id="rId1705" Type="http://schemas.openxmlformats.org/officeDocument/2006/relationships/hyperlink" Target="https://fbref.com/en/players/259fea27/James-Trafford" TargetMode="External"/><Relationship Id="rId286" Type="http://schemas.openxmlformats.org/officeDocument/2006/relationships/hyperlink" Target="https://fbref.com/en/country/SCO/Scotland-Football" TargetMode="External"/><Relationship Id="rId493" Type="http://schemas.openxmlformats.org/officeDocument/2006/relationships/hyperlink" Target="https://fbref.com/en/players/67ac5bb8/Gabriel-Dos-Santos" TargetMode="External"/><Relationship Id="rId507" Type="http://schemas.openxmlformats.org/officeDocument/2006/relationships/hyperlink" Target="https://fbref.com/en/squads/e297cd13/Luton-Town-Stats" TargetMode="External"/><Relationship Id="rId714" Type="http://schemas.openxmlformats.org/officeDocument/2006/relationships/hyperlink" Target="https://fbref.com/en/country/NED/Netherlands-Football" TargetMode="External"/><Relationship Id="rId921" Type="http://schemas.openxmlformats.org/officeDocument/2006/relationships/hyperlink" Target="https://fbref.com/en/players/8d3c902d/Cheikhou-Kouyate" TargetMode="External"/><Relationship Id="rId1137" Type="http://schemas.openxmlformats.org/officeDocument/2006/relationships/hyperlink" Target="https://fbref.com/en/players/2c6835e5/Lewis-Miley" TargetMode="External"/><Relationship Id="rId1344" Type="http://schemas.openxmlformats.org/officeDocument/2006/relationships/hyperlink" Target="https://fbref.com/en/players/9b6f7fd5/matchlogs/2023-2024/summary/Lucas-Paqueta-Match-Logs" TargetMode="External"/><Relationship Id="rId1551" Type="http://schemas.openxmlformats.org/officeDocument/2006/relationships/hyperlink" Target="https://fbref.com/en/squads/cd051869/Brentford-Stats" TargetMode="External"/><Relationship Id="rId1789" Type="http://schemas.openxmlformats.org/officeDocument/2006/relationships/hyperlink" Target="https://fbref.com/en/players/9295dc1c/Vitinho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700783e7/Levi-Colwill" TargetMode="External"/><Relationship Id="rId560" Type="http://schemas.openxmlformats.org/officeDocument/2006/relationships/hyperlink" Target="https://fbref.com/en/players/d38fdf53/matchlogs/2023-2024/summary/Pervis-Estupinan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BRA/Brazil-Football" TargetMode="External"/><Relationship Id="rId1204" Type="http://schemas.openxmlformats.org/officeDocument/2006/relationships/hyperlink" Target="https://fbref.com/en/players/de5b5570/matchlogs/2023-2024/summary/Marvelous-Nakamba-Match-Logs" TargetMode="External"/><Relationship Id="rId1411" Type="http://schemas.openxmlformats.org/officeDocument/2006/relationships/hyperlink" Target="https://fbref.com/en/squads/943e8050/Burnley-Stats" TargetMode="External"/><Relationship Id="rId1649" Type="http://schemas.openxmlformats.org/officeDocument/2006/relationships/hyperlink" Target="https://fbref.com/en/players/15ea812b/James-Tarkowski" TargetMode="External"/><Relationship Id="rId1856" Type="http://schemas.openxmlformats.org/officeDocument/2006/relationships/hyperlink" Target="https://fbref.com/en/players/2500cef9/matchlogs/2023-2024/summary/Yoane-Wissa-Match-Logs" TargetMode="External"/><Relationship Id="rId213" Type="http://schemas.openxmlformats.org/officeDocument/2006/relationships/hyperlink" Target="https://fbref.com/en/players/ae5019e6/Jayden-Bogle" TargetMode="External"/><Relationship Id="rId420" Type="http://schemas.openxmlformats.org/officeDocument/2006/relationships/hyperlink" Target="https://fbref.com/en/players/60344e4f/matchlogs/2023-2024/summary/Josh-Dasilva-Match-Logs" TargetMode="External"/><Relationship Id="rId658" Type="http://schemas.openxmlformats.org/officeDocument/2006/relationships/hyperlink" Target="https://fbref.com/en/country/POR/Portugal-Football" TargetMode="External"/><Relationship Id="rId865" Type="http://schemas.openxmlformats.org/officeDocument/2006/relationships/hyperlink" Target="https://fbref.com/en/players/c066d1a5/Issa-Kabore" TargetMode="External"/><Relationship Id="rId1050" Type="http://schemas.openxmlformats.org/officeDocument/2006/relationships/hyperlink" Target="https://fbref.com/en/country/ARG/Argentina-Football" TargetMode="External"/><Relationship Id="rId1288" Type="http://schemas.openxmlformats.org/officeDocument/2006/relationships/hyperlink" Target="https://fbref.com/en/players/d4aa4582/matchlogs/2023-2024/summary/Ryan-One-Match-Logs" TargetMode="External"/><Relationship Id="rId1495" Type="http://schemas.openxmlformats.org/officeDocument/2006/relationships/hyperlink" Target="https://fbref.com/en/squads/361ca564/Tottenham-Hotspur-Stats" TargetMode="External"/><Relationship Id="rId1509" Type="http://schemas.openxmlformats.org/officeDocument/2006/relationships/hyperlink" Target="https://fbref.com/en/players/bc7dc64d/Bukayo-Saka" TargetMode="External"/><Relationship Id="rId1716" Type="http://schemas.openxmlformats.org/officeDocument/2006/relationships/hyperlink" Target="https://fbref.com/en/players/c47541e0/matchlogs/2023-2024/summary/Bertrand-Traore-Match-Logs" TargetMode="External"/><Relationship Id="rId297" Type="http://schemas.openxmlformats.org/officeDocument/2006/relationships/hyperlink" Target="https://fbref.com/en/players/b4a014b1/Diego-Carlos" TargetMode="External"/><Relationship Id="rId518" Type="http://schemas.openxmlformats.org/officeDocument/2006/relationships/hyperlink" Target="https://fbref.com/en/country/COL/Colombia-Football" TargetMode="External"/><Relationship Id="rId725" Type="http://schemas.openxmlformats.org/officeDocument/2006/relationships/hyperlink" Target="https://fbref.com/en/players/fed7cb61/Kai-Havertz" TargetMode="External"/><Relationship Id="rId932" Type="http://schemas.openxmlformats.org/officeDocument/2006/relationships/hyperlink" Target="https://fbref.com/en/players/77cf6852/matchlogs/2023-2024/summary/Emil-Krafth-Match-Logs" TargetMode="External"/><Relationship Id="rId1148" Type="http://schemas.openxmlformats.org/officeDocument/2006/relationships/hyperlink" Target="https://fbref.com/en/players/8397a50c/matchlogs/2023-2024/summary/Tyrone-Mings-Match-Logs" TargetMode="External"/><Relationship Id="rId1355" Type="http://schemas.openxmlformats.org/officeDocument/2006/relationships/hyperlink" Target="https://fbref.com/en/squads/d3fd31cc/Everton-Stats" TargetMode="External"/><Relationship Id="rId1562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50dc94ce/Donny-van-de-Beek" TargetMode="External"/><Relationship Id="rId364" Type="http://schemas.openxmlformats.org/officeDocument/2006/relationships/hyperlink" Target="https://fbref.com/en/players/74e12f1e/matchlogs/2023-2024/summary/Jack-Cork-Match-Logs" TargetMode="External"/><Relationship Id="rId1008" Type="http://schemas.openxmlformats.org/officeDocument/2006/relationships/hyperlink" Target="https://fbref.com/en/players/c6e8cf1f/matchlogs/2023-2024/summary/Sasa-Lukic-Match-Logs" TargetMode="External"/><Relationship Id="rId1215" Type="http://schemas.openxmlformats.org/officeDocument/2006/relationships/hyperlink" Target="https://fbref.com/en/squads/8cec06e1/Wolverhampton-Wanderers-Stats" TargetMode="External"/><Relationship Id="rId1422" Type="http://schemas.openxmlformats.org/officeDocument/2006/relationships/hyperlink" Target="https://fbref.com/en/country/ESP/Spain-Football" TargetMode="External"/><Relationship Id="rId1867" Type="http://schemas.openxmlformats.org/officeDocument/2006/relationships/hyperlink" Target="https://fbref.com/en/squads/e4a775cb/Nottingham-Forest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d07537b9/Brighton-and-Hove-Albion-Stats" TargetMode="External"/><Relationship Id="rId669" Type="http://schemas.openxmlformats.org/officeDocument/2006/relationships/hyperlink" Target="https://fbref.com/en/players/2bd83368/Anthony-Gordon" TargetMode="External"/><Relationship Id="rId876" Type="http://schemas.openxmlformats.org/officeDocument/2006/relationships/hyperlink" Target="https://fbref.com/en/players/cc77354e/matchlogs/2023-2024/summary/Boubacar-Kamara-Match-Logs" TargetMode="External"/><Relationship Id="rId1299" Type="http://schemas.openxmlformats.org/officeDocument/2006/relationships/hyperlink" Target="https://fbref.com/en/squads/e4a775cb/Nottingham-Forest-Stats" TargetMode="External"/><Relationship Id="rId1727" Type="http://schemas.openxmlformats.org/officeDocument/2006/relationships/hyperlink" Target="https://fbref.com/en/squads/b2b47a98/Newcastle-United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ccce7025/matchlogs/2023-2024/summary/Sven-Botman-Match-Logs" TargetMode="External"/><Relationship Id="rId431" Type="http://schemas.openxmlformats.org/officeDocument/2006/relationships/hyperlink" Target="https://fbref.com/en/squads/8cec06e1/Wolverhampton-Wanderers-Stats" TargetMode="External"/><Relationship Id="rId529" Type="http://schemas.openxmlformats.org/officeDocument/2006/relationships/hyperlink" Target="https://fbref.com/en/players/debe38a0/John-Egan" TargetMode="External"/><Relationship Id="rId736" Type="http://schemas.openxmlformats.org/officeDocument/2006/relationships/hyperlink" Target="https://fbref.com/en/players/169fd162/matchlogs/2023-2024/summary/Hwang-Hee-chan-Match-Logs" TargetMode="External"/><Relationship Id="rId1061" Type="http://schemas.openxmlformats.org/officeDocument/2006/relationships/hyperlink" Target="https://fbref.com/en/players/50e6dc35/Jean-Philippe-Mateta" TargetMode="External"/><Relationship Id="rId1159" Type="http://schemas.openxmlformats.org/officeDocument/2006/relationships/hyperlink" Target="https://fbref.com/en/squads/fd962109/Fulham-Stats" TargetMode="External"/><Relationship Id="rId1366" Type="http://schemas.openxmlformats.org/officeDocument/2006/relationships/hyperlink" Target="https://fbref.com/en/country/CRO/Croatia-Football" TargetMode="External"/><Relationship Id="rId168" Type="http://schemas.openxmlformats.org/officeDocument/2006/relationships/hyperlink" Target="https://fbref.com/en/players/10f0fdd3/matchlogs/2023-2024/summary/Jean-Ricner-Bellegarde-Match-Logs" TargetMode="External"/><Relationship Id="rId943" Type="http://schemas.openxmlformats.org/officeDocument/2006/relationships/hyperlink" Target="https://fbref.com/en/squads/d07537b9/Brighton-and-Hove-Albion-Stats" TargetMode="External"/><Relationship Id="rId1019" Type="http://schemas.openxmlformats.org/officeDocument/2006/relationships/hyperlink" Target="https://fbref.com/en/squads/361ca564/Tottenham-Hotspur-Stats" TargetMode="External"/><Relationship Id="rId1573" Type="http://schemas.openxmlformats.org/officeDocument/2006/relationships/hyperlink" Target="https://fbref.com/en/players/35141f4c/Marcos-Senesi" TargetMode="External"/><Relationship Id="rId1780" Type="http://schemas.openxmlformats.org/officeDocument/2006/relationships/hyperlink" Target="https://fbref.com/en/players/77d6fd4d/matchlogs/2023-2024/summary/Guglielmo-Vicario-Match-Logs" TargetMode="External"/><Relationship Id="rId1878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8602292d/Aston-Villa-Stats" TargetMode="External"/><Relationship Id="rId582" Type="http://schemas.openxmlformats.org/officeDocument/2006/relationships/hyperlink" Target="https://fbref.com/en/country/ARG/Argentina-Football" TargetMode="External"/><Relationship Id="rId803" Type="http://schemas.openxmlformats.org/officeDocument/2006/relationships/hyperlink" Target="https://fbref.com/en/squads/cd051869/Brentford-Stats" TargetMode="External"/><Relationship Id="rId1226" Type="http://schemas.openxmlformats.org/officeDocument/2006/relationships/hyperlink" Target="https://fbref.com/en/country/NIR/Northern-Ireland-Football" TargetMode="External"/><Relationship Id="rId1433" Type="http://schemas.openxmlformats.org/officeDocument/2006/relationships/hyperlink" Target="https://fbref.com/en/players/803ae100/Harrison-Reed" TargetMode="External"/><Relationship Id="rId1640" Type="http://schemas.openxmlformats.org/officeDocument/2006/relationships/hyperlink" Target="https://fbref.com/en/players/339fe0e8/matchlogs/2023-2024/summary/Thomas-Strakosha-Match-Logs" TargetMode="External"/><Relationship Id="rId1738" Type="http://schemas.openxmlformats.org/officeDocument/2006/relationships/hyperlink" Target="https://fbref.com/en/country/GRE/Greece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1df6b87e/Sheffield-United-Stats" TargetMode="External"/><Relationship Id="rId442" Type="http://schemas.openxmlformats.org/officeDocument/2006/relationships/hyperlink" Target="https://fbref.com/en/country/BEL/Belgium-Football" TargetMode="External"/><Relationship Id="rId887" Type="http://schemas.openxmlformats.org/officeDocument/2006/relationships/hyperlink" Target="https://fbref.com/en/squads/7c21e445/West-Ham-United-Stats" TargetMode="External"/><Relationship Id="rId1072" Type="http://schemas.openxmlformats.org/officeDocument/2006/relationships/hyperlink" Target="https://fbref.com/en/players/ed383e43/matchlogs/2023-2024/summary/Alex-Matos-Match-Logs" TargetMode="External"/><Relationship Id="rId1500" Type="http://schemas.openxmlformats.org/officeDocument/2006/relationships/hyperlink" Target="https://fbref.com/en/players/10a10454/matchlogs/2023-2024/summary/Joe-Rothwell-Match-Logs" TargetMode="External"/><Relationship Id="rId302" Type="http://schemas.openxmlformats.org/officeDocument/2006/relationships/hyperlink" Target="https://fbref.com/en/country/BRA/Brazil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4806ec67/Jordan-Pickford" TargetMode="External"/><Relationship Id="rId1584" Type="http://schemas.openxmlformats.org/officeDocument/2006/relationships/hyperlink" Target="https://fbref.com/en/players/3eb22ec9/matchlogs/2023-2024/summary/Bernardo-Silva-Match-Logs" TargetMode="External"/><Relationship Id="rId1791" Type="http://schemas.openxmlformats.org/officeDocument/2006/relationships/hyperlink" Target="https://fbref.com/en/squads/943e8050/Burnley-Stats" TargetMode="External"/><Relationship Id="rId1805" Type="http://schemas.openxmlformats.org/officeDocument/2006/relationships/hyperlink" Target="https://fbref.com/en/players/8a7ff278/Joel-Ward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361ca564/Tottenham-Hotspur-Stats" TargetMode="External"/><Relationship Id="rId386" Type="http://schemas.openxmlformats.org/officeDocument/2006/relationships/hyperlink" Target="https://fbref.com/en/country/IRL/Republic-of-Ireland-Football" TargetMode="External"/><Relationship Id="rId593" Type="http://schemas.openxmlformats.org/officeDocument/2006/relationships/hyperlink" Target="https://fbref.com/en/players/ed1e53f3/Phil-Foden" TargetMode="External"/><Relationship Id="rId607" Type="http://schemas.openxmlformats.org/officeDocument/2006/relationships/hyperlink" Target="https://fbref.com/en/squads/943e8050/Burnley-Stats" TargetMode="External"/><Relationship Id="rId814" Type="http://schemas.openxmlformats.org/officeDocument/2006/relationships/hyperlink" Target="https://fbref.com/en/country/MEX/Mexico-Football" TargetMode="External"/><Relationship Id="rId1237" Type="http://schemas.openxmlformats.org/officeDocument/2006/relationships/hyperlink" Target="https://fbref.com/en/players/4d77b365/Darwin-Nunez" TargetMode="External"/><Relationship Id="rId1444" Type="http://schemas.openxmlformats.org/officeDocument/2006/relationships/hyperlink" Target="https://fbref.com/en/players/0f7533cd/matchlogs/2023-2024/summary/Bobby-Reid-Match-Logs" TargetMode="External"/><Relationship Id="rId1651" Type="http://schemas.openxmlformats.org/officeDocument/2006/relationships/hyperlink" Target="https://fbref.com/en/squads/d3fd31cc/Everton-Stats" TargetMode="External"/><Relationship Id="rId1889" Type="http://schemas.openxmlformats.org/officeDocument/2006/relationships/hyperlink" Target="https://fbref.com/en/players/07d65234/Anass-Zaroury" TargetMode="External"/><Relationship Id="rId246" Type="http://schemas.openxmlformats.org/officeDocument/2006/relationships/hyperlink" Target="https://fbref.com/en/country/WAL/Wales-Football" TargetMode="External"/><Relationship Id="rId453" Type="http://schemas.openxmlformats.org/officeDocument/2006/relationships/hyperlink" Target="https://fbref.com/en/players/4a1a9578/Luis-Diaz" TargetMode="External"/><Relationship Id="rId660" Type="http://schemas.openxmlformats.org/officeDocument/2006/relationships/hyperlink" Target="https://fbref.com/en/players/f0caab96/matchlogs/2023-2024/summary/Toti-Gomes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7c21e445/West-Ham-United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c1242d4e/matchlogs/2023-2024/summary/Stefan-Ortega-Match-Logs" TargetMode="External"/><Relationship Id="rId1511" Type="http://schemas.openxmlformats.org/officeDocument/2006/relationships/hyperlink" Target="https://fbref.com/en/squads/18bb7c10/Arsenal-Stats" TargetMode="External"/><Relationship Id="rId1749" Type="http://schemas.openxmlformats.org/officeDocument/2006/relationships/hyperlink" Target="https://fbref.com/en/players/1df4a109/Lesley-Ugochukwu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e28868f3/Jonny-Castro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9b5ce51a/Jefferson-Lerma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4b40d9ca/matchlogs/2023-2024/summary/Nick-Pope-Match-Logs" TargetMode="External"/><Relationship Id="rId1595" Type="http://schemas.openxmlformats.org/officeDocument/2006/relationships/hyperlink" Target="https://fbref.com/en/squads/4ba7cbea/Bournemouth-Stats" TargetMode="External"/><Relationship Id="rId1609" Type="http://schemas.openxmlformats.org/officeDocument/2006/relationships/hyperlink" Target="https://fbref.com/en/players/e77dc3b2/Dominic-Solanke" TargetMode="External"/><Relationship Id="rId1816" Type="http://schemas.openxmlformats.org/officeDocument/2006/relationships/hyperlink" Target="https://fbref.com/en/players/95bd120d/matchlogs/2023-2024/summary/Deivid-Washington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93e08bce/Ameen-Al-Dakhil" TargetMode="External"/><Relationship Id="rId520" Type="http://schemas.openxmlformats.org/officeDocument/2006/relationships/hyperlink" Target="https://fbref.com/en/players/414184f7/matchlogs/2023-2024/summary/Jhon-Duran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73b1d65b/Ryan-John-Giles" TargetMode="External"/><Relationship Id="rId1248" Type="http://schemas.openxmlformats.org/officeDocument/2006/relationships/hyperlink" Target="https://fbref.com/en/players/1d042188/matchlogs/2023-2024/summary/Dara-OShea-Match-Logs" TargetMode="External"/><Relationship Id="rId1455" Type="http://schemas.openxmlformats.org/officeDocument/2006/relationships/hyperlink" Target="https://fbref.com/en/squads/361ca564/Tottenham-Hotspur-Stats" TargetMode="External"/><Relationship Id="rId1662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4e204552/Jacob-Bruun-Larsen" TargetMode="External"/><Relationship Id="rId464" Type="http://schemas.openxmlformats.org/officeDocument/2006/relationships/hyperlink" Target="https://fbref.com/en/players/1b84dbe1/matchlogs/2023-2024/summary/Lucas-Digne-Match-Logs" TargetMode="External"/><Relationship Id="rId1010" Type="http://schemas.openxmlformats.org/officeDocument/2006/relationships/hyperlink" Target="https://fbref.com/en/country/NED/Netherlands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90f91999/matchlogs/2023-2024/summary/John-McGinn-Match-Logs" TargetMode="External"/><Relationship Id="rId1315" Type="http://schemas.openxmlformats.org/officeDocument/2006/relationships/hyperlink" Target="https://fbref.com/en/squads/1df6b87e/Sheffield-United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b2b47a98/Newcastle-United-Stats" TargetMode="External"/><Relationship Id="rId769" Type="http://schemas.openxmlformats.org/officeDocument/2006/relationships/hyperlink" Target="https://fbref.com/en/players/491a433d/Rasmus-Hojlund" TargetMode="External"/><Relationship Id="rId976" Type="http://schemas.openxmlformats.org/officeDocument/2006/relationships/hyperlink" Target="https://fbref.com/en/players/41f08ac8/matchlogs/2023-2024/summary/Keane-Lewis-Potter-Match-Logs" TargetMode="External"/><Relationship Id="rId1399" Type="http://schemas.openxmlformats.org/officeDocument/2006/relationships/hyperlink" Target="https://fbref.com/en/squads/4ba7cbea/Bournemouth-Stats" TargetMode="External"/><Relationship Id="rId324" Type="http://schemas.openxmlformats.org/officeDocument/2006/relationships/hyperlink" Target="https://fbref.com/en/players/890f108d/matchlogs/2023-2024/summary/Youssef-Chermiti-Match-Logs" TargetMode="External"/><Relationship Id="rId531" Type="http://schemas.openxmlformats.org/officeDocument/2006/relationships/hyperlink" Target="https://fbref.com/en/squads/1df6b87e/Sheffield-United-Stats" TargetMode="External"/><Relationship Id="rId629" Type="http://schemas.openxmlformats.org/officeDocument/2006/relationships/hyperlink" Target="https://fbref.com/en/players/4e015693/James-Garner" TargetMode="External"/><Relationship Id="rId1161" Type="http://schemas.openxmlformats.org/officeDocument/2006/relationships/hyperlink" Target="https://fbref.com/en/players/b62878a5/Kudus-Mohammed" TargetMode="External"/><Relationship Id="rId1259" Type="http://schemas.openxmlformats.org/officeDocument/2006/relationships/hyperlink" Target="https://fbref.com/en/squads/e297cd13/Luton-Town-Stats" TargetMode="External"/><Relationship Id="rId1466" Type="http://schemas.openxmlformats.org/officeDocument/2006/relationships/hyperlink" Target="https://fbref.com/en/country/WAL/Wales-Football" TargetMode="External"/><Relationship Id="rId836" Type="http://schemas.openxmlformats.org/officeDocument/2006/relationships/hyperlink" Target="https://fbref.com/en/players/0cd31129/matchlogs/2023-2024/summary/Brennan-Johnson-Match-Logs" TargetMode="External"/><Relationship Id="rId1021" Type="http://schemas.openxmlformats.org/officeDocument/2006/relationships/hyperlink" Target="https://fbref.com/en/players/bf34eebd/Noni-Madueke" TargetMode="External"/><Relationship Id="rId1119" Type="http://schemas.openxmlformats.org/officeDocument/2006/relationships/hyperlink" Target="https://fbref.com/en/squads/19538871/Manchester-United-Stats" TargetMode="External"/><Relationship Id="rId1673" Type="http://schemas.openxmlformats.org/officeDocument/2006/relationships/hyperlink" Target="https://fbref.com/en/players/56f7a928/Youri-Tielemans" TargetMode="External"/><Relationship Id="rId1880" Type="http://schemas.openxmlformats.org/officeDocument/2006/relationships/hyperlink" Target="https://fbref.com/en/players/be927d03/matchlogs/2023-2024/summary/Ashley-Young-Match-Logs" TargetMode="External"/><Relationship Id="rId903" Type="http://schemas.openxmlformats.org/officeDocument/2006/relationships/hyperlink" Target="https://fbref.com/en/squads/18bb7c10/Arsenal-Stats" TargetMode="External"/><Relationship Id="rId1326" Type="http://schemas.openxmlformats.org/officeDocument/2006/relationships/hyperlink" Target="https://fbref.com/en/country/POR/Portugal-Football" TargetMode="External"/><Relationship Id="rId1533" Type="http://schemas.openxmlformats.org/officeDocument/2006/relationships/hyperlink" Target="https://fbref.com/en/players/dbf053da/Jadon-Sancho" TargetMode="External"/><Relationship Id="rId1740" Type="http://schemas.openxmlformats.org/officeDocument/2006/relationships/hyperlink" Target="https://fbref.com/en/players/f315ca93/matchlogs/2023-2024/summary/Kostas-Tsimikas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6250083a/matchlogs/2023-2024/summary/Oliver-Skipp-Match-Logs" TargetMode="External"/><Relationship Id="rId1838" Type="http://schemas.openxmlformats.org/officeDocument/2006/relationships/hyperlink" Target="https://fbref.com/en/country/BRA/Brazil-Football" TargetMode="External"/><Relationship Id="rId181" Type="http://schemas.openxmlformats.org/officeDocument/2006/relationships/hyperlink" Target="https://fbref.com/en/players/f72293fc/Johann-Berg-Gudmundsson" TargetMode="External"/><Relationship Id="rId1905" Type="http://schemas.openxmlformats.org/officeDocument/2006/relationships/printerSettings" Target="../printerSettings/printerSettings2.bin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BEL/Belgium-Football" TargetMode="External"/><Relationship Id="rId693" Type="http://schemas.openxmlformats.org/officeDocument/2006/relationships/hyperlink" Target="https://fbref.com/en/players/d56b9520/Malo-Gusto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980522ec/Christian-Eriksen" TargetMode="External"/><Relationship Id="rId760" Type="http://schemas.openxmlformats.org/officeDocument/2006/relationships/hyperlink" Target="https://fbref.com/en/players/15f3ec41/matchlogs/2023-2024/summary/Callum-Hudson-Odoi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cff3d9bb/Chelsea-Stats" TargetMode="External"/><Relationship Id="rId1390" Type="http://schemas.openxmlformats.org/officeDocument/2006/relationships/hyperlink" Target="https://fbref.com/en/country/ESP/Spain-Football" TargetMode="External"/><Relationship Id="rId206" Type="http://schemas.openxmlformats.org/officeDocument/2006/relationships/hyperlink" Target="https://fbref.com/en/country/MLI/Mali-Football" TargetMode="External"/><Relationship Id="rId413" Type="http://schemas.openxmlformats.org/officeDocument/2006/relationships/hyperlink" Target="https://fbref.com/en/players/f08490a6/Arnaut-Danjuma" TargetMode="External"/><Relationship Id="rId858" Type="http://schemas.openxmlformats.org/officeDocument/2006/relationships/hyperlink" Target="https://fbref.com/en/country/CIV/Cote-dIvoire-Football" TargetMode="External"/><Relationship Id="rId1043" Type="http://schemas.openxmlformats.org/officeDocument/2006/relationships/hyperlink" Target="https://fbref.com/en/squads/19538871/Manchester-United-Stats" TargetMode="External"/><Relationship Id="rId1488" Type="http://schemas.openxmlformats.org/officeDocument/2006/relationships/hyperlink" Target="https://fbref.com/en/players/4ab53cdb/matchlogs/2023-2024/summary/Jay-Rodriguez-Match-Logs" TargetMode="External"/><Relationship Id="rId1695" Type="http://schemas.openxmlformats.org/officeDocument/2006/relationships/hyperlink" Target="https://fbref.com/en/squads/b2b47a98/Newcastle-United-Stats" TargetMode="External"/><Relationship Id="rId620" Type="http://schemas.openxmlformats.org/officeDocument/2006/relationships/hyperlink" Target="https://fbref.com/en/players/c2731c10/matchlogs/2023-2024/summary/Conor-Gallagher-Match-Logs" TargetMode="External"/><Relationship Id="rId718" Type="http://schemas.openxmlformats.org/officeDocument/2006/relationships/hyperlink" Target="https://fbref.com/en/country/WAL/Wales-Football" TargetMode="External"/><Relationship Id="rId925" Type="http://schemas.openxmlformats.org/officeDocument/2006/relationships/hyperlink" Target="https://fbref.com/en/players/79c0821a/Mateo-Kovacic" TargetMode="External"/><Relationship Id="rId1250" Type="http://schemas.openxmlformats.org/officeDocument/2006/relationships/hyperlink" Target="https://fbref.com/en/country/IRL/Republic-of-Ireland-Football" TargetMode="External"/><Relationship Id="rId1348" Type="http://schemas.openxmlformats.org/officeDocument/2006/relationships/hyperlink" Target="https://fbref.com/en/players/32163807/matchlogs/2023-2024/summary/Ben-Parkinson-Match-Logs" TargetMode="External"/><Relationship Id="rId1555" Type="http://schemas.openxmlformats.org/officeDocument/2006/relationships/hyperlink" Target="https://fbref.com/en/squads/b2b47a98/Newcastle-United-Stats" TargetMode="External"/><Relationship Id="rId1762" Type="http://schemas.openxmlformats.org/officeDocument/2006/relationships/hyperlink" Target="https://fbref.com/en/country/ARG/Argentina-Football" TargetMode="External"/><Relationship Id="rId1110" Type="http://schemas.openxmlformats.org/officeDocument/2006/relationships/hyperlink" Target="https://fbref.com/en/country/SCO/Scotland-Football" TargetMode="External"/><Relationship Id="rId1208" Type="http://schemas.openxmlformats.org/officeDocument/2006/relationships/hyperlink" Target="https://fbref.com/en/players/c5bdb6e3/matchlogs/2023-2024/summary/Reiss-Nelson-Match-Logs" TargetMode="External"/><Relationship Id="rId1415" Type="http://schemas.openxmlformats.org/officeDocument/2006/relationships/hyperlink" Target="https://fbref.com/en/squads/8602292d/Aston-Villa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BRA/Brazil-Footb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GRE/Greece-Football" TargetMode="External"/><Relationship Id="rId368" Type="http://schemas.openxmlformats.org/officeDocument/2006/relationships/hyperlink" Target="https://fbref.com/en/players/beb391dd/matchlogs/2023-2024/summary/Maxwel-Cornet-Match-Logs" TargetMode="External"/><Relationship Id="rId575" Type="http://schemas.openxmlformats.org/officeDocument/2006/relationships/hyperlink" Target="https://fbref.com/en/squads/d07537b9/Brighton-and-Hove-Albion-Stats" TargetMode="External"/><Relationship Id="rId782" Type="http://schemas.openxmlformats.org/officeDocument/2006/relationships/hyperlink" Target="https://fbref.com/en/country/SWE/Sweden-Football" TargetMode="External"/><Relationship Id="rId228" Type="http://schemas.openxmlformats.org/officeDocument/2006/relationships/hyperlink" Target="https://fbref.com/en/players/79c84d1c/matchlogs/2023-2024/summary/Jarrod-Bowen-Match-Logs" TargetMode="External"/><Relationship Id="rId435" Type="http://schemas.openxmlformats.org/officeDocument/2006/relationships/hyperlink" Target="https://fbref.com/en/squads/b8fd03ef/Manchester-City-Stats" TargetMode="External"/><Relationship Id="rId642" Type="http://schemas.openxmlformats.org/officeDocument/2006/relationships/hyperlink" Target="https://fbref.com/en/country/ESP/Spain-Football" TargetMode="External"/><Relationship Id="rId1065" Type="http://schemas.openxmlformats.org/officeDocument/2006/relationships/hyperlink" Target="https://fbref.com/en/players/b217ef29/Joel-Matip" TargetMode="External"/><Relationship Id="rId1272" Type="http://schemas.openxmlformats.org/officeDocument/2006/relationships/hyperlink" Target="https://fbref.com/en/players/c4486bac/matchlogs/2023-2024/summary/Michael-Olise-Match-Logs" TargetMode="External"/><Relationship Id="rId502" Type="http://schemas.openxmlformats.org/officeDocument/2006/relationships/hyperlink" Target="https://fbref.com/en/country/MLI/Mali-Football" TargetMode="External"/><Relationship Id="rId947" Type="http://schemas.openxmlformats.org/officeDocument/2006/relationships/hyperlink" Target="https://fbref.com/en/squads/b8fd03ef/Manchester-City-Stats" TargetMode="External"/><Relationship Id="rId1132" Type="http://schemas.openxmlformats.org/officeDocument/2006/relationships/hyperlink" Target="https://fbref.com/en/players/91748070/matchlogs/2023-2024/summary/Teden-Mengi-Match-Logs" TargetMode="External"/><Relationship Id="rId1577" Type="http://schemas.openxmlformats.org/officeDocument/2006/relationships/hyperlink" Target="https://fbref.com/en/players/9c94165b/Luke-Shaw" TargetMode="External"/><Relationship Id="rId1784" Type="http://schemas.openxmlformats.org/officeDocument/2006/relationships/hyperlink" Target="https://fbref.com/en/players/6412cc03/matchlogs/2023-2024/summary/Fabio-Vieira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cd051869/Brentford-Stats" TargetMode="External"/><Relationship Id="rId1437" Type="http://schemas.openxmlformats.org/officeDocument/2006/relationships/hyperlink" Target="https://fbref.com/en/players/3353737a/Sergio-Reguilon" TargetMode="External"/><Relationship Id="rId1644" Type="http://schemas.openxmlformats.org/officeDocument/2006/relationships/hyperlink" Target="https://fbref.com/en/players/934e1968/matchlogs/2023-2024/summary/Dominik-Szoboszlai-Match-Logs" TargetMode="External"/><Relationship Id="rId1851" Type="http://schemas.openxmlformats.org/officeDocument/2006/relationships/hyperlink" Target="https://fbref.com/en/squads/fd962109/Fulham-Stats" TargetMode="External"/><Relationship Id="rId1504" Type="http://schemas.openxmlformats.org/officeDocument/2006/relationships/hyperlink" Target="https://fbref.com/en/players/a9b1c319/matchlogs/2023-2024/summary/Pelly-Ruddock-Mpanzu-Match-Logs" TargetMode="External"/><Relationship Id="rId1711" Type="http://schemas.openxmlformats.org/officeDocument/2006/relationships/hyperlink" Target="https://fbref.com/en/squads/fd962109/Fulham-Stats" TargetMode="External"/><Relationship Id="rId292" Type="http://schemas.openxmlformats.org/officeDocument/2006/relationships/hyperlink" Target="https://fbref.com/en/players/59e6e5bf/matchlogs/2023-2024/summary/Dominic-Calvert-Lewin-Match-Logs" TargetMode="External"/><Relationship Id="rId1809" Type="http://schemas.openxmlformats.org/officeDocument/2006/relationships/hyperlink" Target="https://fbref.com/en/players/3515d404/James-Ward-Prowse" TargetMode="External"/><Relationship Id="rId597" Type="http://schemas.openxmlformats.org/officeDocument/2006/relationships/hyperlink" Target="https://fbref.com/en/players/96cf7b61/Wes-Foderingham" TargetMode="External"/><Relationship Id="rId152" Type="http://schemas.openxmlformats.org/officeDocument/2006/relationships/hyperlink" Target="https://fbref.com/en/players/1aa84968/matchlogs/2023-2024/summary/Chris-Basham-Match-Logs" TargetMode="External"/><Relationship Id="rId457" Type="http://schemas.openxmlformats.org/officeDocument/2006/relationships/hyperlink" Target="https://fbref.com/en/players/ac861941/Eric-Dier" TargetMode="External"/><Relationship Id="rId1087" Type="http://schemas.openxmlformats.org/officeDocument/2006/relationships/hyperlink" Target="https://fbref.com/en/squads/cd051869/Brentford-Stats" TargetMode="External"/><Relationship Id="rId1294" Type="http://schemas.openxmlformats.org/officeDocument/2006/relationships/hyperlink" Target="https://fbref.com/en/country/NGA/Nigeria-Football" TargetMode="External"/><Relationship Id="rId664" Type="http://schemas.openxmlformats.org/officeDocument/2006/relationships/hyperlink" Target="https://fbref.com/en/players/7a11550b/matchlogs/2023-2024/summary/Joe-Gomez-Match-Logs" TargetMode="External"/><Relationship Id="rId871" Type="http://schemas.openxmlformats.org/officeDocument/2006/relationships/hyperlink" Target="https://fbref.com/en/squads/8cec06e1/Wolverhampton-Wanderers-Stats" TargetMode="External"/><Relationship Id="rId969" Type="http://schemas.openxmlformats.org/officeDocument/2006/relationships/hyperlink" Target="https://fbref.com/en/players/b57e066e/Rico-Lewis" TargetMode="External"/><Relationship Id="rId1599" Type="http://schemas.openxmlformats.org/officeDocument/2006/relationships/hyperlink" Target="https://fbref.com/en/squads/361ca564/Tottenham-Hotspur-Stats" TargetMode="External"/><Relationship Id="rId317" Type="http://schemas.openxmlformats.org/officeDocument/2006/relationships/hyperlink" Target="https://fbref.com/en/players/9cfbad36/Julio-Cesar-Enciso" TargetMode="External"/><Relationship Id="rId524" Type="http://schemas.openxmlformats.org/officeDocument/2006/relationships/hyperlink" Target="https://fbref.com/en/players/3bb7b8b4/matchlogs/2023-2024/summary/Ederson-Match-Logs" TargetMode="External"/><Relationship Id="rId731" Type="http://schemas.openxmlformats.org/officeDocument/2006/relationships/hyperlink" Target="https://fbref.com/en/squads/d07537b9/Brighton-and-Hove-Albion-Stats" TargetMode="External"/><Relationship Id="rId1154" Type="http://schemas.openxmlformats.org/officeDocument/2006/relationships/hyperlink" Target="https://fbref.com/en/country/JPN/Japan-Football" TargetMode="External"/><Relationship Id="rId1361" Type="http://schemas.openxmlformats.org/officeDocument/2006/relationships/hyperlink" Target="https://fbref.com/en/players/6639e500/Andreas-Pereira" TargetMode="External"/><Relationship Id="rId1459" Type="http://schemas.openxmlformats.org/officeDocument/2006/relationships/hyperlink" Target="https://fbref.com/en/squads/47c64c55/Crystal-Palace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0cd31129/Brennan-Johnson" TargetMode="External"/><Relationship Id="rId1014" Type="http://schemas.openxmlformats.org/officeDocument/2006/relationships/hyperlink" Target="https://fbref.com/en/country/ARG/Argentina-Football" TargetMode="External"/><Relationship Id="rId1221" Type="http://schemas.openxmlformats.org/officeDocument/2006/relationships/hyperlink" Target="https://fbref.com/en/players/a53649b7/Eddie-Nketiah" TargetMode="External"/><Relationship Id="rId1666" Type="http://schemas.openxmlformats.org/officeDocument/2006/relationships/hyperlink" Target="https://fbref.com/en/country/NED/Netherlands-Football" TargetMode="External"/><Relationship Id="rId1873" Type="http://schemas.openxmlformats.org/officeDocument/2006/relationships/hyperlink" Target="https://fbref.com/en/players/c1fe2a48/Ryan-Yates" TargetMode="External"/><Relationship Id="rId1319" Type="http://schemas.openxmlformats.org/officeDocument/2006/relationships/hyperlink" Target="https://fbref.com/en/squads/4ba7cbea/Bournemouth-Stats" TargetMode="External"/><Relationship Id="rId1526" Type="http://schemas.openxmlformats.org/officeDocument/2006/relationships/hyperlink" Target="https://fbref.com/en/country/COL/Colombia-Football" TargetMode="External"/><Relationship Id="rId1733" Type="http://schemas.openxmlformats.org/officeDocument/2006/relationships/hyperlink" Target="https://fbref.com/en/players/cddf767b/Auston-Trusty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86dd77d1/matchlogs/2023-2024/summary/Kyle-Walker-Match-Logs" TargetMode="External"/><Relationship Id="rId174" Type="http://schemas.openxmlformats.org/officeDocument/2006/relationships/hyperlink" Target="https://fbref.com/en/country/ALG/Algeria-Football" TargetMode="External"/><Relationship Id="rId381" Type="http://schemas.openxmlformats.org/officeDocument/2006/relationships/hyperlink" Target="https://fbref.com/en/players/1daec722/Marc-Cucurella" TargetMode="External"/><Relationship Id="rId241" Type="http://schemas.openxmlformats.org/officeDocument/2006/relationships/hyperlink" Target="https://fbref.com/en/players/5f346071/Andre-Brooks" TargetMode="External"/><Relationship Id="rId479" Type="http://schemas.openxmlformats.org/officeDocument/2006/relationships/hyperlink" Target="https://fbref.com/en/squads/d3fd31cc/Everton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0ad53bdc/Milos-Kerkez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BRA/Brazil-Football" TargetMode="External"/><Relationship Id="rId753" Type="http://schemas.openxmlformats.org/officeDocument/2006/relationships/hyperlink" Target="https://fbref.com/en/players/e98211e7/Jack-Hinshelwood" TargetMode="External"/><Relationship Id="rId1176" Type="http://schemas.openxmlformats.org/officeDocument/2006/relationships/hyperlink" Target="https://fbref.com/en/players/2da834f1/matchlogs/2023-2024/summary/Carlton-Morris-Match-Logs" TargetMode="External"/><Relationship Id="rId1383" Type="http://schemas.openxmlformats.org/officeDocument/2006/relationships/hyperlink" Target="https://fbref.com/en/squads/cd051869/Brentford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DEN/Denmark-Football" TargetMode="External"/><Relationship Id="rId960" Type="http://schemas.openxmlformats.org/officeDocument/2006/relationships/hyperlink" Target="https://fbref.com/en/players/2b471f99/matchlogs/2023-2024/summary/Mario-Lemina-Match-Logs" TargetMode="External"/><Relationship Id="rId1036" Type="http://schemas.openxmlformats.org/officeDocument/2006/relationships/hyperlink" Target="https://fbref.com/en/players/d7f99582/matchlogs/2023-2024/summary/Benson-Manuel-Match-Logs" TargetMode="External"/><Relationship Id="rId1243" Type="http://schemas.openxmlformats.org/officeDocument/2006/relationships/hyperlink" Target="https://fbref.com/en/squads/cd051869/Brentford-Stats" TargetMode="External"/><Relationship Id="rId1590" Type="http://schemas.openxmlformats.org/officeDocument/2006/relationships/hyperlink" Target="https://fbref.com/en/country/BRA/Brazil-Football" TargetMode="External"/><Relationship Id="rId1688" Type="http://schemas.openxmlformats.org/officeDocument/2006/relationships/hyperlink" Target="https://fbref.com/en/players/b3af9be1/matchlogs/2023-2024/summary/Takehiro-Tomiyasu-Match-Logs" TargetMode="External"/><Relationship Id="rId1895" Type="http://schemas.openxmlformats.org/officeDocument/2006/relationships/hyperlink" Target="https://fbref.com/en/squads/18bb7c10/Arsenal-Stats" TargetMode="External"/><Relationship Id="rId613" Type="http://schemas.openxmlformats.org/officeDocument/2006/relationships/hyperlink" Target="https://fbref.com/en/players/1971591f/Cody-Gakpo" TargetMode="External"/><Relationship Id="rId820" Type="http://schemas.openxmlformats.org/officeDocument/2006/relationships/hyperlink" Target="https://fbref.com/en/players/e8832875/matchlogs/2023-2024/summary/Joao-Pedro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USA/United-States-Football" TargetMode="External"/><Relationship Id="rId1548" Type="http://schemas.openxmlformats.org/officeDocument/2006/relationships/hyperlink" Target="https://fbref.com/en/players/9744ff80/matchlogs/2023-2024/summary/Pablo-Sarabia-Match-Logs" TargetMode="External"/><Relationship Id="rId1755" Type="http://schemas.openxmlformats.org/officeDocument/2006/relationships/hyperlink" Target="https://fbref.com/en/squads/822bd0ba/Liverpool-Stats" TargetMode="External"/><Relationship Id="rId1103" Type="http://schemas.openxmlformats.org/officeDocument/2006/relationships/hyperlink" Target="https://fbref.com/en/squads/822bd0ba/Liverpool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466fb2c5/matchlogs/2023-2024/summary/Aaron-Ramsdale-Match-Logs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361ca564/Tottenham-Hotspur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ed5c0319/matchlogs/2023-2024/summary/Beto-Match-Logs" TargetMode="External"/><Relationship Id="rId263" Type="http://schemas.openxmlformats.org/officeDocument/2006/relationships/hyperlink" Target="https://fbref.com/en/squads/8cec06e1/Wolverhampton-Wanderers-Stats" TargetMode="External"/><Relationship Id="rId470" Type="http://schemas.openxmlformats.org/officeDocument/2006/relationships/hyperlink" Target="https://fbref.com/en/country/FRA/France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NED/Netherlands-Football" TargetMode="External"/><Relationship Id="rId568" Type="http://schemas.openxmlformats.org/officeDocument/2006/relationships/hyperlink" Target="https://fbref.com/en/players/ae4fc6a4/matchlogs/2023-2024/summary/Eberechi-Eze-Match-Logs" TargetMode="External"/><Relationship Id="rId775" Type="http://schemas.openxmlformats.org/officeDocument/2006/relationships/hyperlink" Target="https://fbref.com/en/squads/d07537b9/Brighton-and-Hove-Albion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UKR/Ukraine-Football" TargetMode="External"/><Relationship Id="rId428" Type="http://schemas.openxmlformats.org/officeDocument/2006/relationships/hyperlink" Target="https://fbref.com/en/players/9228b07c/matchlogs/2023-2024/summary/Tom-Davies-Match-Logs" TargetMode="External"/><Relationship Id="rId635" Type="http://schemas.openxmlformats.org/officeDocument/2006/relationships/hyperlink" Target="https://fbref.com/en/squads/cd051869/Brentford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SEN/Senegal-Football" TargetMode="External"/><Relationship Id="rId1265" Type="http://schemas.openxmlformats.org/officeDocument/2006/relationships/hyperlink" Target="https://fbref.com/en/players/cdd70dc0/Michael-Olakigbe" TargetMode="External"/><Relationship Id="rId1472" Type="http://schemas.openxmlformats.org/officeDocument/2006/relationships/hyperlink" Target="https://fbref.com/en/players/2e4f5f03/matchlogs/2023-2024/summary/Andrew-Robertson-Match-Logs" TargetMode="External"/><Relationship Id="rId702" Type="http://schemas.openxmlformats.org/officeDocument/2006/relationships/hyperlink" Target="https://fbref.com/en/country/NOR/Norway-Football" TargetMode="External"/><Relationship Id="rId1125" Type="http://schemas.openxmlformats.org/officeDocument/2006/relationships/hyperlink" Target="https://fbref.com/en/players/ca22ccb0/Hannibal-Mejbri" TargetMode="External"/><Relationship Id="rId1332" Type="http://schemas.openxmlformats.org/officeDocument/2006/relationships/hyperlink" Target="https://fbref.com/en/players/dc7f8a28/matchlogs/2023-2024/summary/Cole-Palmer-Match-Logs" TargetMode="External"/><Relationship Id="rId1777" Type="http://schemas.openxmlformats.org/officeDocument/2006/relationships/hyperlink" Target="https://fbref.com/en/players/77d6fd4d/Guglielmo-Vicario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339fe0e8/Thomas-Strakosha" TargetMode="External"/><Relationship Id="rId1844" Type="http://schemas.openxmlformats.org/officeDocument/2006/relationships/hyperlink" Target="https://fbref.com/en/players/a3b03921/matchlogs/2023-2024/summary/Joe-Willock-Match-Logs" TargetMode="External"/><Relationship Id="rId1704" Type="http://schemas.openxmlformats.org/officeDocument/2006/relationships/hyperlink" Target="https://fbref.com/en/players/b28bbd58/matchlogs/2023-2024/summary/Andros-Townsend-Match-Logs" TargetMode="External"/><Relationship Id="rId285" Type="http://schemas.openxmlformats.org/officeDocument/2006/relationships/hyperlink" Target="https://fbref.com/en/players/a8748947/Tom-Cairney" TargetMode="External"/><Relationship Id="rId492" Type="http://schemas.openxmlformats.org/officeDocument/2006/relationships/hyperlink" Target="https://fbref.com/en/players/20b3a502/matchlogs/2023-2024/summary/Nicolas-Dominguez-Match-Logs" TargetMode="External"/><Relationship Id="rId797" Type="http://schemas.openxmlformats.org/officeDocument/2006/relationships/hyperlink" Target="https://fbref.com/en/players/1265a93a/Reece-James" TargetMode="External"/><Relationship Id="rId145" Type="http://schemas.openxmlformats.org/officeDocument/2006/relationships/hyperlink" Target="https://fbref.com/en/players/3ea50f67/Harvey-Barnes" TargetMode="External"/><Relationship Id="rId352" Type="http://schemas.openxmlformats.org/officeDocument/2006/relationships/hyperlink" Target="https://fbref.com/en/players/a8c19eb8/matchlogs/2023-2024/summary/Nathan-Collins-Match-Logs" TargetMode="External"/><Relationship Id="rId1287" Type="http://schemas.openxmlformats.org/officeDocument/2006/relationships/hyperlink" Target="https://fbref.com/en/squads/1df6b87e/Sheffield-United-Stats" TargetMode="External"/><Relationship Id="rId212" Type="http://schemas.openxmlformats.org/officeDocument/2006/relationships/hyperlink" Target="https://fbref.com/en/players/eed2427e/matchlogs/2023-2024/summary/Oscar-Bobb-Match-Logs" TargetMode="External"/><Relationship Id="rId657" Type="http://schemas.openxmlformats.org/officeDocument/2006/relationships/hyperlink" Target="https://fbref.com/en/players/f0caab96/Toti-Gomes" TargetMode="External"/><Relationship Id="rId864" Type="http://schemas.openxmlformats.org/officeDocument/2006/relationships/hyperlink" Target="https://fbref.com/en/players/0db5d2c8/matchlogs/2023-2024/summary/Mathias-Jorgensen-Match-Logs" TargetMode="External"/><Relationship Id="rId1494" Type="http://schemas.openxmlformats.org/officeDocument/2006/relationships/hyperlink" Target="https://fbref.com/en/country/ARG/Argentina-Football" TargetMode="External"/><Relationship Id="rId1799" Type="http://schemas.openxmlformats.org/officeDocument/2006/relationships/hyperlink" Target="https://fbref.com/en/squads/b8fd03ef/Manchester-City-Stats" TargetMode="External"/><Relationship Id="rId517" Type="http://schemas.openxmlformats.org/officeDocument/2006/relationships/hyperlink" Target="https://fbref.com/en/players/414184f7/Jhon-Duran" TargetMode="External"/><Relationship Id="rId724" Type="http://schemas.openxmlformats.org/officeDocument/2006/relationships/hyperlink" Target="https://fbref.com/en/players/aa849a12/matchlogs/2023-2024/summary/Jack-Harrison-Match-Logs" TargetMode="External"/><Relationship Id="rId931" Type="http://schemas.openxmlformats.org/officeDocument/2006/relationships/hyperlink" Target="https://fbref.com/en/squads/b2b47a98/Newcastle-United-Stats" TargetMode="External"/><Relationship Id="rId1147" Type="http://schemas.openxmlformats.org/officeDocument/2006/relationships/hyperlink" Target="https://fbref.com/en/squads/8602292d/Aston-Villa-Stats" TargetMode="External"/><Relationship Id="rId1354" Type="http://schemas.openxmlformats.org/officeDocument/2006/relationships/hyperlink" Target="https://fbref.com/en/country/SCO/Scotland-Football" TargetMode="External"/><Relationship Id="rId1561" Type="http://schemas.openxmlformats.org/officeDocument/2006/relationships/hyperlink" Target="https://fbref.com/en/players/104d0bb8/Alex-Scott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fd962109/Fulham-Stats" TargetMode="External"/><Relationship Id="rId1214" Type="http://schemas.openxmlformats.org/officeDocument/2006/relationships/hyperlink" Target="https://fbref.com/en/country/POR/Portugal-Football" TargetMode="External"/><Relationship Id="rId1421" Type="http://schemas.openxmlformats.org/officeDocument/2006/relationships/hyperlink" Target="https://fbref.com/en/players/98ea5115/David-Raya" TargetMode="External"/><Relationship Id="rId1659" Type="http://schemas.openxmlformats.org/officeDocument/2006/relationships/hyperlink" Target="https://fbref.com/en/squads/4ba7cbea/Bournemouth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18bb7c10/Arsenal-Stats" TargetMode="External"/><Relationship Id="rId1726" Type="http://schemas.openxmlformats.org/officeDocument/2006/relationships/hyperlink" Target="https://fbref.com/en/country/ENG/England-Football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8cec06e1/Wolverhampton-Wanderers-Stats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players/5ff4ab71/Enzo-Fernandez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b8fd03ef/Manchester-City-Stats" TargetMode="External"/><Relationship Id="rId886" Type="http://schemas.openxmlformats.org/officeDocument/2006/relationships/hyperlink" Target="https://fbref.com/en/country/GER/Germany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5a7301ae/Leander-Dendoncker" TargetMode="External"/><Relationship Id="rId539" Type="http://schemas.openxmlformats.org/officeDocument/2006/relationships/hyperlink" Target="https://fbref.com/en/squads/822bd0ba/Liverpool-Stats" TargetMode="External"/><Relationship Id="rId746" Type="http://schemas.openxmlformats.org/officeDocument/2006/relationships/hyperlink" Target="https://fbref.com/en/country/SCO/Scotland-Football" TargetMode="External"/><Relationship Id="rId1071" Type="http://schemas.openxmlformats.org/officeDocument/2006/relationships/hyperlink" Target="https://fbref.com/en/squads/cff3d9bb/Chelsea-Stats" TargetMode="External"/><Relationship Id="rId1169" Type="http://schemas.openxmlformats.org/officeDocument/2006/relationships/hyperlink" Target="https://fbref.com/en/players/01ce9e70/Kieffer-Moore" TargetMode="External"/><Relationship Id="rId1376" Type="http://schemas.openxmlformats.org/officeDocument/2006/relationships/hyperlink" Target="https://fbref.com/en/players/19f4d211/matchlogs/2023-2024/summary/Jaden-Philogene-Bidace-Match-Logs" TargetMode="External"/><Relationship Id="rId1583" Type="http://schemas.openxmlformats.org/officeDocument/2006/relationships/hyperlink" Target="https://fbref.com/en/squads/b8fd03ef/Manchester-City-Stats" TargetMode="External"/><Relationship Id="rId301" Type="http://schemas.openxmlformats.org/officeDocument/2006/relationships/hyperlink" Target="https://fbref.com/en/players/4d224fe8/Casemiro" TargetMode="External"/><Relationship Id="rId953" Type="http://schemas.openxmlformats.org/officeDocument/2006/relationships/hyperlink" Target="https://fbref.com/en/players/450ab6fc/Jamaal-Lascelles" TargetMode="External"/><Relationship Id="rId1029" Type="http://schemas.openxmlformats.org/officeDocument/2006/relationships/hyperlink" Target="https://fbref.com/en/players/a572e291/Orel-Mangala" TargetMode="External"/><Relationship Id="rId1236" Type="http://schemas.openxmlformats.org/officeDocument/2006/relationships/hyperlink" Target="https://fbref.com/en/players/e6af02e0/matchlogs/2023-2024/summary/Matheus-Nunes-Match-Logs" TargetMode="External"/><Relationship Id="rId1790" Type="http://schemas.openxmlformats.org/officeDocument/2006/relationships/hyperlink" Target="https://fbref.com/en/country/BRA/Brazil-Football" TargetMode="External"/><Relationship Id="rId1888" Type="http://schemas.openxmlformats.org/officeDocument/2006/relationships/hyperlink" Target="https://fbref.com/en/players/9907b1c8/matchlogs/2023-2024/summary/Nicolo-Zaniolo-Match-Logs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RSA/South-Africa-Football" TargetMode="External"/><Relationship Id="rId813" Type="http://schemas.openxmlformats.org/officeDocument/2006/relationships/hyperlink" Target="https://fbref.com/en/players/b561db50/Raul-Jimenez" TargetMode="External"/><Relationship Id="rId1443" Type="http://schemas.openxmlformats.org/officeDocument/2006/relationships/hyperlink" Target="https://fbref.com/en/squads/fd962109/Fulham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7cd520e8/matchlogs/2023-2024/summary/Destiny-Udogie-Match-Logs" TargetMode="External"/><Relationship Id="rId1303" Type="http://schemas.openxmlformats.org/officeDocument/2006/relationships/hyperlink" Target="https://fbref.com/en/squads/b8fd03ef/Manchester-City-Stats" TargetMode="External"/><Relationship Id="rId1510" Type="http://schemas.openxmlformats.org/officeDocument/2006/relationships/hyperlink" Target="https://fbref.com/en/country/ENG/England-Football" TargetMode="External"/><Relationship Id="rId1608" Type="http://schemas.openxmlformats.org/officeDocument/2006/relationships/hyperlink" Target="https://fbref.com/en/players/17695062/matchlogs/2023-2024/summary/Emile-Smith-Rowe-Match-Logs" TargetMode="External"/><Relationship Id="rId1815" Type="http://schemas.openxmlformats.org/officeDocument/2006/relationships/hyperlink" Target="https://fbref.com/en/squads/cff3d9bb/Chelsea-Stats" TargetMode="External"/><Relationship Id="rId189" Type="http://schemas.openxmlformats.org/officeDocument/2006/relationships/hyperlink" Target="https://fbref.com/en/players/2aaadf33/Luke-Berry" TargetMode="External"/><Relationship Id="rId396" Type="http://schemas.openxmlformats.org/officeDocument/2006/relationships/hyperlink" Target="https://fbref.com/en/players/db4ed67b/matchlogs/2023-2024/summary/Mahmoud-Dahoud-Match-Logs" TargetMode="External"/><Relationship Id="rId256" Type="http://schemas.openxmlformats.org/officeDocument/2006/relationships/hyperlink" Target="https://fbref.com/en/players/47369df8/matchlogs/2023-2024/summary/Josh-Brownhill-Match-Logs" TargetMode="External"/><Relationship Id="rId463" Type="http://schemas.openxmlformats.org/officeDocument/2006/relationships/hyperlink" Target="https://fbref.com/en/squads/8602292d/Aston-Villa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96593e89/James-Mcatee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d3fd31cc/Everton-Stats" TargetMode="External"/><Relationship Id="rId530" Type="http://schemas.openxmlformats.org/officeDocument/2006/relationships/hyperlink" Target="https://fbref.com/en/country/IRL/Republic-of-Ireland-Football" TargetMode="External"/><Relationship Id="rId768" Type="http://schemas.openxmlformats.org/officeDocument/2006/relationships/hyperlink" Target="https://fbref.com/en/players/8b04d6c1/matchlogs/2023-2024/summary/Pierre-Hojbjerg-Match-Logs" TargetMode="External"/><Relationship Id="rId975" Type="http://schemas.openxmlformats.org/officeDocument/2006/relationships/hyperlink" Target="https://fbref.com/en/squads/cd051869/Brentford-Stats" TargetMode="External"/><Relationship Id="rId1160" Type="http://schemas.openxmlformats.org/officeDocument/2006/relationships/hyperlink" Target="https://fbref.com/en/players/3925dbd6/matchlogs/2023-2024/summary/Aleksandar-Mitrovic-Match-Logs" TargetMode="External"/><Relationship Id="rId1398" Type="http://schemas.openxmlformats.org/officeDocument/2006/relationships/hyperlink" Target="https://fbref.com/en/country/ROU/Romania-Football" TargetMode="External"/><Relationship Id="rId628" Type="http://schemas.openxmlformats.org/officeDocument/2006/relationships/hyperlink" Target="https://fbref.com/en/players/7aa8adfe/matchlogs/2023-2024/summary/Alejandro-Garnacho-Match-Logs" TargetMode="External"/><Relationship Id="rId835" Type="http://schemas.openxmlformats.org/officeDocument/2006/relationships/hyperlink" Target="https://fbref.com/en/squads/e4a775cb/Nottingham-Forest-Stats" TargetMode="External"/><Relationship Id="rId1258" Type="http://schemas.openxmlformats.org/officeDocument/2006/relationships/hyperlink" Target="https://fbref.com/en/country/IRL/Republic-of-Ireland-Football" TargetMode="External"/><Relationship Id="rId1465" Type="http://schemas.openxmlformats.org/officeDocument/2006/relationships/hyperlink" Target="https://fbref.com/en/players/24fae784/Connor-Roberts" TargetMode="External"/><Relationship Id="rId1672" Type="http://schemas.openxmlformats.org/officeDocument/2006/relationships/hyperlink" Target="https://fbref.com/en/players/fc027d02/matchlogs/2023-2024/summary/Luke-Thomas-Match-Logs" TargetMode="External"/><Relationship Id="rId1020" Type="http://schemas.openxmlformats.org/officeDocument/2006/relationships/hyperlink" Target="https://fbref.com/en/players/ee38d9c5/matchlogs/2023-2024/summary/James-Maddison-Match-Logs" TargetMode="External"/><Relationship Id="rId1118" Type="http://schemas.openxmlformats.org/officeDocument/2006/relationships/hyperlink" Target="https://fbref.com/en/country/SCO/Scotland-Football" TargetMode="External"/><Relationship Id="rId1325" Type="http://schemas.openxmlformats.org/officeDocument/2006/relationships/hyperlink" Target="https://fbref.com/en/players/a78ff07f/Joao-Palhinha" TargetMode="External"/><Relationship Id="rId1532" Type="http://schemas.openxmlformats.org/officeDocument/2006/relationships/hyperlink" Target="https://fbref.com/en/players/6a713852/matchlogs/2023-2024/summary/Robert-Sanchez-Match-Logs" TargetMode="External"/><Relationship Id="rId902" Type="http://schemas.openxmlformats.org/officeDocument/2006/relationships/hyperlink" Target="https://fbref.com/en/country/POL/Poland-Football" TargetMode="External"/><Relationship Id="rId1837" Type="http://schemas.openxmlformats.org/officeDocument/2006/relationships/hyperlink" Target="https://fbref.com/en/players/8b9ebd03/Willian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KVX/Kosovo-Football" TargetMode="External"/><Relationship Id="rId1827" Type="http://schemas.openxmlformats.org/officeDocument/2006/relationships/hyperlink" Target="https://fbref.com/en/squads/18bb7c10/Arsenal-Stats" TargetMode="External"/><Relationship Id="rId21" Type="http://schemas.openxmlformats.org/officeDocument/2006/relationships/hyperlink" Target="https://fbref.com/en/players/4dcec659/Simon-Adingra" TargetMode="External"/><Relationship Id="rId2089" Type="http://schemas.openxmlformats.org/officeDocument/2006/relationships/hyperlink" Target="https://fbref.com/en/players/fc027d02/Luke-Thomas" TargetMode="External"/><Relationship Id="rId170" Type="http://schemas.openxmlformats.org/officeDocument/2006/relationships/hyperlink" Target="https://fbref.com/en/country/GRE/Greece-Football" TargetMode="External"/><Relationship Id="rId2296" Type="http://schemas.openxmlformats.org/officeDocument/2006/relationships/hyperlink" Target="https://fbref.com/en/players/2500cef9/Yoane-Wissa" TargetMode="External"/><Relationship Id="rId268" Type="http://schemas.openxmlformats.org/officeDocument/2006/relationships/hyperlink" Target="https://fbref.com/en/players/6c203af0/matchlogs/2023-2024/summary/Yves-Bissouma-Match-Logs" TargetMode="External"/><Relationship Id="rId475" Type="http://schemas.openxmlformats.org/officeDocument/2006/relationships/hyperlink" Target="https://fbref.com/en/squads/8602292d/Aston-Villa-Stats" TargetMode="External"/><Relationship Id="rId682" Type="http://schemas.openxmlformats.org/officeDocument/2006/relationships/hyperlink" Target="https://fbref.com/en/country/ENG/England-Football" TargetMode="External"/><Relationship Id="rId2156" Type="http://schemas.openxmlformats.org/officeDocument/2006/relationships/hyperlink" Target="https://fbref.com/en/players/38ceb24a/matchlogs/2023-2024/summary/Leandro-Trossard-Match-Logs" TargetMode="External"/><Relationship Id="rId128" Type="http://schemas.openxmlformats.org/officeDocument/2006/relationships/hyperlink" Target="https://fbref.com/en/players/05e8ca6d/matchlogs/2023-2024/summary/Cameron-Archer-Match-Logs" TargetMode="External"/><Relationship Id="rId335" Type="http://schemas.openxmlformats.org/officeDocument/2006/relationships/hyperlink" Target="https://fbref.com/en/squads/8cec06e1/Wolverhampton-Wanderers-Stats" TargetMode="External"/><Relationship Id="rId542" Type="http://schemas.openxmlformats.org/officeDocument/2006/relationships/hyperlink" Target="https://fbref.com/en/country/BEL/Belgium-Football" TargetMode="External"/><Relationship Id="rId987" Type="http://schemas.openxmlformats.org/officeDocument/2006/relationships/hyperlink" Target="https://fbref.com/en/squads/47c64c55/Crystal-Palace-Stats" TargetMode="External"/><Relationship Id="rId1172" Type="http://schemas.openxmlformats.org/officeDocument/2006/relationships/hyperlink" Target="https://fbref.com/en/players/dc3e663e/matchlogs/2023-2024/summary/Jakub-Kiwior-Match-Logs" TargetMode="External"/><Relationship Id="rId2016" Type="http://schemas.openxmlformats.org/officeDocument/2006/relationships/hyperlink" Target="https://fbref.com/en/players/839c14e1/matchlogs/2023-2024/summary/Cedric-Soares-Match-Logs" TargetMode="External"/><Relationship Id="rId2223" Type="http://schemas.openxmlformats.org/officeDocument/2006/relationships/hyperlink" Target="https://fbref.com/en/squads/d3fd31cc/Everton-Stats" TargetMode="External"/><Relationship Id="rId402" Type="http://schemas.openxmlformats.org/officeDocument/2006/relationships/hyperlink" Target="https://fbref.com/en/country/ESP/Spain-Football" TargetMode="External"/><Relationship Id="rId847" Type="http://schemas.openxmlformats.org/officeDocument/2006/relationships/hyperlink" Target="https://fbref.com/en/squads/8cec06e1/Wolverhampton-Wanderers-Stats" TargetMode="External"/><Relationship Id="rId1032" Type="http://schemas.openxmlformats.org/officeDocument/2006/relationships/hyperlink" Target="https://fbref.com/en/players/6ca5ec4b/matchlogs/2023-2024/summary/Alex-Iwobi-Match-Logs" TargetMode="External"/><Relationship Id="rId1477" Type="http://schemas.openxmlformats.org/officeDocument/2006/relationships/hyperlink" Target="https://fbref.com/en/players/f230bc30/Jakub-Moder" TargetMode="External"/><Relationship Id="rId1684" Type="http://schemas.openxmlformats.org/officeDocument/2006/relationships/hyperlink" Target="https://fbref.com/en/players/d00d45ab/matchlogs/2023-2024/summary/David-Ozoh-Match-Logs" TargetMode="External"/><Relationship Id="rId1891" Type="http://schemas.openxmlformats.org/officeDocument/2006/relationships/hyperlink" Target="https://fbref.com/en/squads/8cec06e1/Wolverhampton-Wanderers-Stats" TargetMode="External"/><Relationship Id="rId707" Type="http://schemas.openxmlformats.org/officeDocument/2006/relationships/hyperlink" Target="https://fbref.com/en/squads/19538871/Manchester-United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a79abd8b/Filip-Marshall" TargetMode="External"/><Relationship Id="rId1544" Type="http://schemas.openxmlformats.org/officeDocument/2006/relationships/hyperlink" Target="https://fbref.com/en/players/de5b5570/matchlogs/2023-2024/summary/Marvelous-Nakamba-Match-Logs" TargetMode="External"/><Relationship Id="rId1751" Type="http://schemas.openxmlformats.org/officeDocument/2006/relationships/hyperlink" Target="https://fbref.com/en/squads/8602292d/Aston-Villa-Stats" TargetMode="External"/><Relationship Id="rId1989" Type="http://schemas.openxmlformats.org/officeDocument/2006/relationships/hyperlink" Target="https://fbref.com/en/players/e7aa9d7c/Fabio-Silva" TargetMode="External"/><Relationship Id="rId43" Type="http://schemas.openxmlformats.org/officeDocument/2006/relationships/hyperlink" Target="https://fbref.com/en/squads/1df6b87e/Sheffield-United-Stats" TargetMode="External"/><Relationship Id="rId1404" Type="http://schemas.openxmlformats.org/officeDocument/2006/relationships/hyperlink" Target="https://fbref.com/en/players/96593e89/matchlogs/2023-2024/summary/James-Mcatee-Match-Logs" TargetMode="External"/><Relationship Id="rId1611" Type="http://schemas.openxmlformats.org/officeDocument/2006/relationships/hyperlink" Target="https://fbref.com/en/squads/943e8050/Burnley-Stats" TargetMode="External"/><Relationship Id="rId1849" Type="http://schemas.openxmlformats.org/officeDocument/2006/relationships/hyperlink" Target="https://fbref.com/en/players/2e4f5f03/Andrew-Robertson" TargetMode="External"/><Relationship Id="rId192" Type="http://schemas.openxmlformats.org/officeDocument/2006/relationships/hyperlink" Target="https://fbref.com/en/players/3ea50f67/matchlogs/2023-2024/summary/Harvey-Barnes-Match-Logs" TargetMode="External"/><Relationship Id="rId1709" Type="http://schemas.openxmlformats.org/officeDocument/2006/relationships/hyperlink" Target="https://fbref.com/en/players/529f49ab/Thomas-Partey" TargetMode="External"/><Relationship Id="rId1916" Type="http://schemas.openxmlformats.org/officeDocument/2006/relationships/hyperlink" Target="https://fbref.com/en/players/da7b447d/matchlogs/2023-2024/summary/Davinson-Sanchez-Match-Logs" TargetMode="External"/><Relationship Id="rId497" Type="http://schemas.openxmlformats.org/officeDocument/2006/relationships/hyperlink" Target="https://fbref.com/en/players/db4ed67b/Mahmoud-Dahoud" TargetMode="External"/><Relationship Id="rId2080" Type="http://schemas.openxmlformats.org/officeDocument/2006/relationships/hyperlink" Target="https://fbref.com/en/players/5c0da4a4/matchlogs/2023-2024/summary/Marcus-Tavernier-Match-Logs" TargetMode="External"/><Relationship Id="rId2178" Type="http://schemas.openxmlformats.org/officeDocument/2006/relationships/hyperlink" Target="https://fbref.com/en/country/KOR/Korea-Republic-Football" TargetMode="External"/><Relationship Id="rId357" Type="http://schemas.openxmlformats.org/officeDocument/2006/relationships/hyperlink" Target="https://fbref.com/en/players/15ee4bc1/Jili-Buyabu" TargetMode="External"/><Relationship Id="rId1194" Type="http://schemas.openxmlformats.org/officeDocument/2006/relationships/hyperlink" Target="https://fbref.com/en/country/CRO/Croatia-Football" TargetMode="External"/><Relationship Id="rId2038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10f0fdd3/Jean-Ricner-Bellegarde" TargetMode="External"/><Relationship Id="rId564" Type="http://schemas.openxmlformats.org/officeDocument/2006/relationships/hyperlink" Target="https://fbref.com/en/players/e31708b2/matchlogs/2023-2024/summary/Amadou-Diallo-Match-Logs" TargetMode="External"/><Relationship Id="rId771" Type="http://schemas.openxmlformats.org/officeDocument/2006/relationships/hyperlink" Target="https://fbref.com/en/squads/47c64c55/Crystal-Palace-Stats" TargetMode="External"/><Relationship Id="rId869" Type="http://schemas.openxmlformats.org/officeDocument/2006/relationships/hyperlink" Target="https://fbref.com/en/players/861e9b3b/Daniel-Gore" TargetMode="External"/><Relationship Id="rId1499" Type="http://schemas.openxmlformats.org/officeDocument/2006/relationships/hyperlink" Target="https://fbref.com/en/squads/8602292d/Aston-Villa-Stats" TargetMode="External"/><Relationship Id="rId2245" Type="http://schemas.openxmlformats.org/officeDocument/2006/relationships/hyperlink" Target="https://fbref.com/en/country/ENG/England-Football" TargetMode="External"/><Relationship Id="rId424" Type="http://schemas.openxmlformats.org/officeDocument/2006/relationships/hyperlink" Target="https://fbref.com/en/players/890f108d/matchlogs/2023-2024/summary/Youssef-Chermiti-Match-Logs" TargetMode="External"/><Relationship Id="rId631" Type="http://schemas.openxmlformats.org/officeDocument/2006/relationships/hyperlink" Target="https://fbref.com/en/squads/47c64c55/Crystal-Palace-Stats" TargetMode="External"/><Relationship Id="rId729" Type="http://schemas.openxmlformats.org/officeDocument/2006/relationships/hyperlink" Target="https://fbref.com/en/players/507c7bdf/Bruno-Fernandes" TargetMode="External"/><Relationship Id="rId1054" Type="http://schemas.openxmlformats.org/officeDocument/2006/relationships/hyperlink" Target="https://fbref.com/en/country/BRA/Brazil-Football" TargetMode="External"/><Relationship Id="rId1261" Type="http://schemas.openxmlformats.org/officeDocument/2006/relationships/hyperlink" Target="https://fbref.com/en/players/d7553721/Giovani-Lo-Celso" TargetMode="External"/><Relationship Id="rId1359" Type="http://schemas.openxmlformats.org/officeDocument/2006/relationships/hyperlink" Target="https://fbref.com/en/squads/943e8050/Burnley-Stats" TargetMode="External"/><Relationship Id="rId2105" Type="http://schemas.openxmlformats.org/officeDocument/2006/relationships/hyperlink" Target="https://fbref.com/en/players/b3af9be1/Takehiro-Tomiyasu" TargetMode="External"/><Relationship Id="rId2312" Type="http://schemas.openxmlformats.org/officeDocument/2006/relationships/hyperlink" Target="https://fbref.com/en/players/907a5d7c/Yehor-Yarmoliuk" TargetMode="External"/><Relationship Id="rId936" Type="http://schemas.openxmlformats.org/officeDocument/2006/relationships/hyperlink" Target="https://fbref.com/en/players/4fd08daa/matchlogs/2023-2024/summary/Jan-Paul-van-Hecke-Match-Logs" TargetMode="External"/><Relationship Id="rId1121" Type="http://schemas.openxmlformats.org/officeDocument/2006/relationships/hyperlink" Target="https://fbref.com/en/players/c066d1a5/Issa-Kabore" TargetMode="External"/><Relationship Id="rId1219" Type="http://schemas.openxmlformats.org/officeDocument/2006/relationships/hyperlink" Target="https://fbref.com/en/squads/b8fd03ef/Manchester-City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67f649be/Ionut-Radu" TargetMode="External"/><Relationship Id="rId1980" Type="http://schemas.openxmlformats.org/officeDocument/2006/relationships/hyperlink" Target="https://fbref.com/en/players/9c94165b/matchlogs/2023-2024/summary/Luke-Shaw-Match-Logs" TargetMode="External"/><Relationship Id="rId65" Type="http://schemas.openxmlformats.org/officeDocument/2006/relationships/hyperlink" Target="https://fbref.com/en/players/cd1acf9d/Trent-Alexander-Arnold" TargetMode="External"/><Relationship Id="rId1426" Type="http://schemas.openxmlformats.org/officeDocument/2006/relationships/hyperlink" Target="https://fbref.com/en/country/SCO/Scotland-Football" TargetMode="External"/><Relationship Id="rId1633" Type="http://schemas.openxmlformats.org/officeDocument/2006/relationships/hyperlink" Target="https://fbref.com/en/players/e7ee38c3/Robin-Olsen" TargetMode="External"/><Relationship Id="rId1840" Type="http://schemas.openxmlformats.org/officeDocument/2006/relationships/hyperlink" Target="https://fbref.com/en/players/7a1f2c08/matchlogs/2023-2024/summary/Jairo-Riedewald-Match-Logs" TargetMode="External"/><Relationship Id="rId1700" Type="http://schemas.openxmlformats.org/officeDocument/2006/relationships/hyperlink" Target="https://fbref.com/en/players/e0bc6fdc/matchlogs/2023-2024/summary/Emerson-Palmieri-Match-Logs" TargetMode="External"/><Relationship Id="rId1938" Type="http://schemas.openxmlformats.org/officeDocument/2006/relationships/hyperlink" Target="https://fbref.com/en/country/ESP/Spain-Football" TargetMode="External"/><Relationship Id="rId281" Type="http://schemas.openxmlformats.org/officeDocument/2006/relationships/hyperlink" Target="https://fbref.com/en/players/a4ac4b8f/Willy-Boly" TargetMode="External"/><Relationship Id="rId141" Type="http://schemas.openxmlformats.org/officeDocument/2006/relationships/hyperlink" Target="https://fbref.com/en/players/5e253986/Brandon-Austin" TargetMode="External"/><Relationship Id="rId379" Type="http://schemas.openxmlformats.org/officeDocument/2006/relationships/hyperlink" Target="https://fbref.com/en/squads/d3fd31cc/Everton-Stats" TargetMode="External"/><Relationship Id="rId586" Type="http://schemas.openxmlformats.org/officeDocument/2006/relationships/hyperlink" Target="https://fbref.com/en/country/FRA/France-Football" TargetMode="External"/><Relationship Id="rId793" Type="http://schemas.openxmlformats.org/officeDocument/2006/relationships/hyperlink" Target="https://fbref.com/en/players/c2731c10/Conor-Gallagher" TargetMode="External"/><Relationship Id="rId2267" Type="http://schemas.openxmlformats.org/officeDocument/2006/relationships/hyperlink" Target="https://fbref.com/en/players/c40b6180/matchlogs/2023-2024/summary/Adam-Webster-Match-Log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943e8050/Burnley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414184f7/Jhon-Duran" TargetMode="External"/><Relationship Id="rId1076" Type="http://schemas.openxmlformats.org/officeDocument/2006/relationships/hyperlink" Target="https://fbref.com/en/players/73b1d65b/matchlogs/2023-2024/summary/Ryan-John-Giles-Match-Logs" TargetMode="External"/><Relationship Id="rId1283" Type="http://schemas.openxmlformats.org/officeDocument/2006/relationships/hyperlink" Target="https://fbref.com/en/squads/8602292d/Aston-Villa-Stats" TargetMode="External"/><Relationship Id="rId1490" Type="http://schemas.openxmlformats.org/officeDocument/2006/relationships/hyperlink" Target="https://fbref.com/en/country/WAL/Wales-Football" TargetMode="External"/><Relationship Id="rId2127" Type="http://schemas.openxmlformats.org/officeDocument/2006/relationships/hyperlink" Target="https://fbref.com/en/squads/943e8050/Burnley-Stats" TargetMode="External"/><Relationship Id="rId2334" Type="http://schemas.openxmlformats.org/officeDocument/2006/relationships/hyperlink" Target="https://fbref.com/en/squads/943e8050/Burnley-Stats" TargetMode="External"/><Relationship Id="rId306" Type="http://schemas.openxmlformats.org/officeDocument/2006/relationships/hyperlink" Target="https://fbref.com/en/country/ALB/Albania-Football" TargetMode="External"/><Relationship Id="rId860" Type="http://schemas.openxmlformats.org/officeDocument/2006/relationships/hyperlink" Target="https://fbref.com/en/players/7e5bebeb/matchlogs/2023-2024/summary/Enso-Gonzalez-Match-Logs" TargetMode="External"/><Relationship Id="rId958" Type="http://schemas.openxmlformats.org/officeDocument/2006/relationships/hyperlink" Target="https://fbref.com/en/country/SCO/Scotland-Football" TargetMode="External"/><Relationship Id="rId1143" Type="http://schemas.openxmlformats.org/officeDocument/2006/relationships/hyperlink" Target="https://fbref.com/en/squads/7c21e445/West-Ham-United-Stats" TargetMode="External"/><Relationship Id="rId1588" Type="http://schemas.openxmlformats.org/officeDocument/2006/relationships/hyperlink" Target="https://fbref.com/en/players/1d3b3d77/matchlogs/2023-2024/summary/Trey-Nyoni-Match-Logs" TargetMode="External"/><Relationship Id="rId1795" Type="http://schemas.openxmlformats.org/officeDocument/2006/relationships/hyperlink" Target="https://fbref.com/en/squads/19538871/Manchester-United-Stats" TargetMode="External"/><Relationship Id="rId87" Type="http://schemas.openxmlformats.org/officeDocument/2006/relationships/hyperlink" Target="https://fbref.com/en/squads/d07537b9/Brighton-and-Hove-Albion-Stats" TargetMode="External"/><Relationship Id="rId513" Type="http://schemas.openxmlformats.org/officeDocument/2006/relationships/hyperlink" Target="https://fbref.com/en/players/a816dbfb/Danilo" TargetMode="External"/><Relationship Id="rId720" Type="http://schemas.openxmlformats.org/officeDocument/2006/relationships/hyperlink" Target="https://fbref.com/en/players/0ba976e4/matchlogs/2023-2024/summary/Ansu-Fati-Match-Logs" TargetMode="External"/><Relationship Id="rId818" Type="http://schemas.openxmlformats.org/officeDocument/2006/relationships/hyperlink" Target="https://fbref.com/en/country/ESP/Spain-Football" TargetMode="External"/><Relationship Id="rId1350" Type="http://schemas.openxmlformats.org/officeDocument/2006/relationships/hyperlink" Target="https://fbref.com/en/country/ARG/Argentina-Football" TargetMode="External"/><Relationship Id="rId1448" Type="http://schemas.openxmlformats.org/officeDocument/2006/relationships/hyperlink" Target="https://fbref.com/en/players/91748070/matchlogs/2023-2024/summary/Teden-Mengi-Match-Logs" TargetMode="External"/><Relationship Id="rId1655" Type="http://schemas.openxmlformats.org/officeDocument/2006/relationships/hyperlink" Target="https://fbref.com/en/squads/cd051869/Brentford-Stats" TargetMode="External"/><Relationship Id="rId1003" Type="http://schemas.openxmlformats.org/officeDocument/2006/relationships/hyperlink" Target="https://fbref.com/en/squads/19538871/Manchester-United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bf34eebd/matchlogs/2023-2024/summary/Noni-Madueke-Match-Logs" TargetMode="External"/><Relationship Id="rId1862" Type="http://schemas.openxmlformats.org/officeDocument/2006/relationships/hyperlink" Target="https://fbref.com/en/country/SVK/Slovakia-Football" TargetMode="External"/><Relationship Id="rId1515" Type="http://schemas.openxmlformats.org/officeDocument/2006/relationships/hyperlink" Target="https://fbref.com/en/squads/cff3d9bb/Chelsea-Stats" TargetMode="External"/><Relationship Id="rId1722" Type="http://schemas.openxmlformats.org/officeDocument/2006/relationships/hyperlink" Target="https://fbref.com/en/country/URU/Uruguay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squads/361ca564/Tottenham-Hotspur-Stats" TargetMode="External"/><Relationship Id="rId163" Type="http://schemas.openxmlformats.org/officeDocument/2006/relationships/hyperlink" Target="https://fbref.com/en/squads/822bd0ba/Liverpool-Stats" TargetMode="External"/><Relationship Id="rId370" Type="http://schemas.openxmlformats.org/officeDocument/2006/relationships/hyperlink" Target="https://fbref.com/en/country/ENG/England-Football" TargetMode="External"/><Relationship Id="rId2051" Type="http://schemas.openxmlformats.org/officeDocument/2006/relationships/hyperlink" Target="https://fbref.com/en/squads/cd051869/Brentford-Stats" TargetMode="External"/><Relationship Id="rId2289" Type="http://schemas.openxmlformats.org/officeDocument/2006/relationships/hyperlink" Target="https://fbref.com/en/country/ENG/England-Football" TargetMode="External"/><Relationship Id="rId230" Type="http://schemas.openxmlformats.org/officeDocument/2006/relationships/hyperlink" Target="https://fbref.com/en/country/URU/Uruguay-Football" TargetMode="External"/><Relationship Id="rId468" Type="http://schemas.openxmlformats.org/officeDocument/2006/relationships/hyperlink" Target="https://fbref.com/en/players/beb391dd/matchlogs/2023-2024/summary/Maxwel-Cornet-Match-Logs" TargetMode="External"/><Relationship Id="rId675" Type="http://schemas.openxmlformats.org/officeDocument/2006/relationships/hyperlink" Target="https://fbref.com/en/squads/943e8050/Burnley-Stats" TargetMode="External"/><Relationship Id="rId882" Type="http://schemas.openxmlformats.org/officeDocument/2006/relationships/hyperlink" Target="https://fbref.com/en/country/IRL/Republic-of-Ireland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21512407/Kieran-Trippier" TargetMode="External"/><Relationship Id="rId328" Type="http://schemas.openxmlformats.org/officeDocument/2006/relationships/hyperlink" Target="https://fbref.com/en/players/47369df8/matchlogs/2023-2024/summary/Josh-Brownhill-Match-Logs" TargetMode="External"/><Relationship Id="rId535" Type="http://schemas.openxmlformats.org/officeDocument/2006/relationships/hyperlink" Target="https://fbref.com/en/squads/1df6b87e/Sheffield-United-Stats" TargetMode="External"/><Relationship Id="rId742" Type="http://schemas.openxmlformats.org/officeDocument/2006/relationships/hyperlink" Target="https://fbref.com/en/country/SCO/Scotland-Football" TargetMode="External"/><Relationship Id="rId1165" Type="http://schemas.openxmlformats.org/officeDocument/2006/relationships/hyperlink" Target="https://fbref.com/en/players/d0f72bf1/Max-Kilman" TargetMode="External"/><Relationship Id="rId1372" Type="http://schemas.openxmlformats.org/officeDocument/2006/relationships/hyperlink" Target="https://fbref.com/en/players/b217ef29/matchlogs/2023-2024/summary/Joel-Matip-Match-Logs" TargetMode="External"/><Relationship Id="rId2009" Type="http://schemas.openxmlformats.org/officeDocument/2006/relationships/hyperlink" Target="https://fbref.com/en/players/17695062/Emile-Smith-Rowe" TargetMode="External"/><Relationship Id="rId2216" Type="http://schemas.openxmlformats.org/officeDocument/2006/relationships/hyperlink" Target="https://fbref.com/en/players/a949d040/matchlogs/2023-2024/summary/Lawrence-Vigouroux-Match-Logs" TargetMode="External"/><Relationship Id="rId602" Type="http://schemas.openxmlformats.org/officeDocument/2006/relationships/hyperlink" Target="https://fbref.com/en/country/IRL/Republic-of-Ireland-Football" TargetMode="External"/><Relationship Id="rId1025" Type="http://schemas.openxmlformats.org/officeDocument/2006/relationships/hyperlink" Target="https://fbref.com/en/players/6ca5ec4b/Alex-Iwobi" TargetMode="External"/><Relationship Id="rId1232" Type="http://schemas.openxmlformats.org/officeDocument/2006/relationships/hyperlink" Target="https://fbref.com/en/players/2b471f99/matchlogs/2023-2024/summary/Mario-Lemina-Match-Logs" TargetMode="External"/><Relationship Id="rId1677" Type="http://schemas.openxmlformats.org/officeDocument/2006/relationships/hyperlink" Target="https://fbref.com/en/players/2f9e4435/Dango-Ouattara" TargetMode="External"/><Relationship Id="rId1884" Type="http://schemas.openxmlformats.org/officeDocument/2006/relationships/hyperlink" Target="https://fbref.com/en/players/10a10454/matchlogs/2023-2024/summary/Joe-Rothwell-Match-Logs" TargetMode="External"/><Relationship Id="rId907" Type="http://schemas.openxmlformats.org/officeDocument/2006/relationships/hyperlink" Target="https://fbref.com/en/squads/b8fd03ef/Manchester-City-Stats" TargetMode="External"/><Relationship Id="rId1537" Type="http://schemas.openxmlformats.org/officeDocument/2006/relationships/hyperlink" Target="https://fbref.com/en/players/30d4a2e5/Vitaliy-Mykolenko" TargetMode="External"/><Relationship Id="rId1744" Type="http://schemas.openxmlformats.org/officeDocument/2006/relationships/hyperlink" Target="https://fbref.com/en/players/4f21d3af/matchlogs/2023-2024/summary/Ashley-Phillips-Match-Logs" TargetMode="External"/><Relationship Id="rId1951" Type="http://schemas.openxmlformats.org/officeDocument/2006/relationships/hyperlink" Target="https://fbref.com/en/squads/b2b47a98/Newcastle-United-Stats" TargetMode="External"/><Relationship Id="rId36" Type="http://schemas.openxmlformats.org/officeDocument/2006/relationships/hyperlink" Target="https://fbref.com/en/players/938fa024/matchlogs/2023-2024/summary/Brandon-Aguilera-Match-Logs" TargetMode="External"/><Relationship Id="rId1604" Type="http://schemas.openxmlformats.org/officeDocument/2006/relationships/hyperlink" Target="https://fbref.com/en/players/1d042188/matchlogs/2023-2024/summary/Dara-OShea-Match-Logs" TargetMode="External"/><Relationship Id="rId185" Type="http://schemas.openxmlformats.org/officeDocument/2006/relationships/hyperlink" Target="https://fbref.com/en/players/3a24769f/Ross-Barkley" TargetMode="External"/><Relationship Id="rId1811" Type="http://schemas.openxmlformats.org/officeDocument/2006/relationships/hyperlink" Target="https://fbref.com/en/squads/943e8050/Burnley-Stats" TargetMode="External"/><Relationship Id="rId1909" Type="http://schemas.openxmlformats.org/officeDocument/2006/relationships/hyperlink" Target="https://fbref.com/en/players/1b4f1169/Albert-Sambi-Lokonga" TargetMode="External"/><Relationship Id="rId392" Type="http://schemas.openxmlformats.org/officeDocument/2006/relationships/hyperlink" Target="https://fbref.com/en/players/4d224fe8/matchlogs/2023-2024/summary/Casemiro-Match-Logs" TargetMode="External"/><Relationship Id="rId697" Type="http://schemas.openxmlformats.org/officeDocument/2006/relationships/hyperlink" Target="https://fbref.com/en/players/980522ec/Christian-Eriksen" TargetMode="External"/><Relationship Id="rId2073" Type="http://schemas.openxmlformats.org/officeDocument/2006/relationships/hyperlink" Target="https://fbref.com/en/players/a65c844b/Nuno-Tavares" TargetMode="External"/><Relationship Id="rId2280" Type="http://schemas.openxmlformats.org/officeDocument/2006/relationships/hyperlink" Target="https://fbref.com/en/players/8b9ebd03/Willian" TargetMode="External"/><Relationship Id="rId252" Type="http://schemas.openxmlformats.org/officeDocument/2006/relationships/hyperlink" Target="https://fbref.com/en/players/2aaadf33/matchlogs/2023-2024/summary/Luke-Berry-Match-Logs" TargetMode="External"/><Relationship Id="rId1187" Type="http://schemas.openxmlformats.org/officeDocument/2006/relationships/hyperlink" Target="https://fbref.com/en/squads/8602292d/Aston-Villa-Stats" TargetMode="External"/><Relationship Id="rId2140" Type="http://schemas.openxmlformats.org/officeDocument/2006/relationships/hyperlink" Target="https://fbref.com/en/players/999ceb5f/matchlogs/2023-2024/summary/Boubacar-Traore-Match-Logs" TargetMode="External"/><Relationship Id="rId112" Type="http://schemas.openxmlformats.org/officeDocument/2006/relationships/hyperlink" Target="https://fbref.com/en/players/de31038e/matchlogs/2023-2024/summary/Elliot-Anderson-Match-Logs" TargetMode="External"/><Relationship Id="rId557" Type="http://schemas.openxmlformats.org/officeDocument/2006/relationships/hyperlink" Target="https://fbref.com/en/players/aeed5c06/Moussa-Diaby" TargetMode="External"/><Relationship Id="rId764" Type="http://schemas.openxmlformats.org/officeDocument/2006/relationships/hyperlink" Target="https://fbref.com/en/players/c3e39f12/matchlogs/2023-2024/summary/Fraser-Forster-Match-Logs" TargetMode="External"/><Relationship Id="rId971" Type="http://schemas.openxmlformats.org/officeDocument/2006/relationships/hyperlink" Target="https://fbref.com/en/squads/8cec06e1/Wolverhampton-Wanderers-Stats" TargetMode="External"/><Relationship Id="rId1394" Type="http://schemas.openxmlformats.org/officeDocument/2006/relationships/hyperlink" Target="https://fbref.com/en/country/SUI/Switzerland-Football" TargetMode="External"/><Relationship Id="rId1699" Type="http://schemas.openxmlformats.org/officeDocument/2006/relationships/hyperlink" Target="https://fbref.com/en/squads/7c21e445/West-Ham-United-Stats" TargetMode="External"/><Relationship Id="rId2000" Type="http://schemas.openxmlformats.org/officeDocument/2006/relationships/hyperlink" Target="https://fbref.com/en/players/8e16dd48/matchlogs/2023-2024/summary/Luis-Sinisterra-Match-Logs" TargetMode="External"/><Relationship Id="rId2238" Type="http://schemas.openxmlformats.org/officeDocument/2006/relationships/hyperlink" Target="https://fbref.com/en/squads/b8fd03ef/Manchester-City-Stats" TargetMode="External"/><Relationship Id="rId417" Type="http://schemas.openxmlformats.org/officeDocument/2006/relationships/hyperlink" Target="https://fbref.com/en/players/d33e3242/Ismaila-Cheick-Coulibaly" TargetMode="External"/><Relationship Id="rId624" Type="http://schemas.openxmlformats.org/officeDocument/2006/relationships/hyperlink" Target="https://fbref.com/en/players/67ac5bb8/matchlogs/2023-2024/summary/Gabriel-Dos-Santos-Match-Logs" TargetMode="External"/><Relationship Id="rId831" Type="http://schemas.openxmlformats.org/officeDocument/2006/relationships/hyperlink" Target="https://fbref.com/en/squads/d07537b9/Brighton-and-Hove-Albion-Stats" TargetMode="External"/><Relationship Id="rId1047" Type="http://schemas.openxmlformats.org/officeDocument/2006/relationships/hyperlink" Target="https://fbref.com/en/squads/cd051869/Brentford-Stats" TargetMode="External"/><Relationship Id="rId1254" Type="http://schemas.openxmlformats.org/officeDocument/2006/relationships/hyperlink" Target="https://fbref.com/en/country/SWE/Sweden-Football" TargetMode="External"/><Relationship Id="rId1461" Type="http://schemas.openxmlformats.org/officeDocument/2006/relationships/hyperlink" Target="https://fbref.com/en/players/8397a50c/Tyrone-Mings" TargetMode="External"/><Relationship Id="rId2305" Type="http://schemas.openxmlformats.org/officeDocument/2006/relationships/hyperlink" Target="https://fbref.com/en/country/ENG/England-Football" TargetMode="External"/><Relationship Id="rId929" Type="http://schemas.openxmlformats.org/officeDocument/2006/relationships/hyperlink" Target="https://fbref.com/en/players/fed7cb61/Kai-Havertz" TargetMode="External"/><Relationship Id="rId1114" Type="http://schemas.openxmlformats.org/officeDocument/2006/relationships/hyperlink" Target="https://fbref.com/en/country/CIV/Cote-dIvoire-Football" TargetMode="External"/><Relationship Id="rId1321" Type="http://schemas.openxmlformats.org/officeDocument/2006/relationships/hyperlink" Target="https://fbref.com/en/players/758dd7f0/Javier-Manquillo" TargetMode="External"/><Relationship Id="rId1559" Type="http://schemas.openxmlformats.org/officeDocument/2006/relationships/hyperlink" Target="https://fbref.com/en/squads/8cec06e1/Wolverhampton-Wanderers-Stats" TargetMode="External"/><Relationship Id="rId1766" Type="http://schemas.openxmlformats.org/officeDocument/2006/relationships/hyperlink" Target="https://fbref.com/en/country/ESP/Spain-Football" TargetMode="External"/><Relationship Id="rId1973" Type="http://schemas.openxmlformats.org/officeDocument/2006/relationships/hyperlink" Target="https://fbref.com/en/players/e4e0deaa/Femi-Seriki" TargetMode="External"/><Relationship Id="rId58" Type="http://schemas.openxmlformats.org/officeDocument/2006/relationships/hyperlink" Target="https://fbref.com/en/country/SUI/Switzerland-Football" TargetMode="External"/><Relationship Id="rId1419" Type="http://schemas.openxmlformats.org/officeDocument/2006/relationships/hyperlink" Target="https://fbref.com/en/squads/822bd0ba/Liverpool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fa031b34/Richarlison" TargetMode="External"/><Relationship Id="rId1900" Type="http://schemas.openxmlformats.org/officeDocument/2006/relationships/hyperlink" Target="https://fbref.com/en/players/bc7dc64d/matchlogs/2023-2024/summary/Bukayo-Saka-Match-Logs" TargetMode="External"/><Relationship Id="rId2095" Type="http://schemas.openxmlformats.org/officeDocument/2006/relationships/hyperlink" Target="https://fbref.com/en/squads/8602292d/Aston-Villa-Stats" TargetMode="External"/><Relationship Id="rId274" Type="http://schemas.openxmlformats.org/officeDocument/2006/relationships/hyperlink" Target="https://fbref.com/en/country/NOR/Norway-Football" TargetMode="External"/><Relationship Id="rId481" Type="http://schemas.openxmlformats.org/officeDocument/2006/relationships/hyperlink" Target="https://fbref.com/en/players/4f974391/Aaron-Cresswell" TargetMode="External"/><Relationship Id="rId2162" Type="http://schemas.openxmlformats.org/officeDocument/2006/relationships/hyperlink" Target="https://fbref.com/en/country/GRE/Greece-Football" TargetMode="External"/><Relationship Id="rId134" Type="http://schemas.openxmlformats.org/officeDocument/2006/relationships/hyperlink" Target="https://fbref.com/en/country/FRA/France-Football" TargetMode="External"/><Relationship Id="rId579" Type="http://schemas.openxmlformats.org/officeDocument/2006/relationships/hyperlink" Target="https://fbref.com/en/squads/361ca564/Tottenham-Hotspur-Stats" TargetMode="External"/><Relationship Id="rId786" Type="http://schemas.openxmlformats.org/officeDocument/2006/relationships/hyperlink" Target="https://fbref.com/en/country/SUI/Switzerland-Football" TargetMode="External"/><Relationship Id="rId993" Type="http://schemas.openxmlformats.org/officeDocument/2006/relationships/hyperlink" Target="https://fbref.com/en/players/a7a688d7/Mackenzie-Hunt" TargetMode="External"/><Relationship Id="rId341" Type="http://schemas.openxmlformats.org/officeDocument/2006/relationships/hyperlink" Target="https://fbref.com/en/players/468a7a91/Facundo-Buonanotte" TargetMode="External"/><Relationship Id="rId439" Type="http://schemas.openxmlformats.org/officeDocument/2006/relationships/hyperlink" Target="https://fbref.com/en/squads/cff3d9bb/Chelsea-Stats" TargetMode="External"/><Relationship Id="rId646" Type="http://schemas.openxmlformats.org/officeDocument/2006/relationships/hyperlink" Target="https://fbref.com/en/country/WAL/Wales-Football" TargetMode="External"/><Relationship Id="rId1069" Type="http://schemas.openxmlformats.org/officeDocument/2006/relationships/hyperlink" Target="https://fbref.com/en/players/c17bfb65/Joelinton" TargetMode="External"/><Relationship Id="rId1276" Type="http://schemas.openxmlformats.org/officeDocument/2006/relationships/hyperlink" Target="https://fbref.com/en/players/a2b105e0/matchlogs/2023-2024/summary/Sean-Longstaff-Match-Logs" TargetMode="External"/><Relationship Id="rId1483" Type="http://schemas.openxmlformats.org/officeDocument/2006/relationships/hyperlink" Target="https://fbref.com/en/squads/7c21e445/West-Ham-United-Stats" TargetMode="External"/><Relationship Id="rId2022" Type="http://schemas.openxmlformats.org/officeDocument/2006/relationships/hyperlink" Target="https://fbref.com/en/country/ISR/Israel-Football" TargetMode="External"/><Relationship Id="rId2327" Type="http://schemas.openxmlformats.org/officeDocument/2006/relationships/hyperlink" Target="https://fbref.com/en/players/88968486/matchlogs/2023-2024/summary/Illia-Zabarnyi-Match-Logs" TargetMode="External"/><Relationship Id="rId201" Type="http://schemas.openxmlformats.org/officeDocument/2006/relationships/hyperlink" Target="https://fbref.com/en/players/072e68ed/Altay-Bayindir" TargetMode="External"/><Relationship Id="rId506" Type="http://schemas.openxmlformats.org/officeDocument/2006/relationships/hyperlink" Target="https://fbref.com/en/country/POR/Portugal-Football" TargetMode="External"/><Relationship Id="rId853" Type="http://schemas.openxmlformats.org/officeDocument/2006/relationships/hyperlink" Target="https://fbref.com/en/players/01e5f06e/Sergio-Gomez" TargetMode="External"/><Relationship Id="rId1136" Type="http://schemas.openxmlformats.org/officeDocument/2006/relationships/hyperlink" Target="https://fbref.com/en/players/1caa93a5/matchlogs/2023-2024/summary/Thomas-Kaminski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e1618c22/matchlogs/2023-2024/summary/Aaron-Ramsey-Match-Logs" TargetMode="External"/><Relationship Id="rId1995" Type="http://schemas.openxmlformats.org/officeDocument/2006/relationships/hyperlink" Target="https://fbref.com/en/squads/cff3d9bb/Chelsea-Stats" TargetMode="External"/><Relationship Id="rId713" Type="http://schemas.openxmlformats.org/officeDocument/2006/relationships/hyperlink" Target="https://fbref.com/en/players/9328b835/Lukasz-Fabianski" TargetMode="External"/><Relationship Id="rId920" Type="http://schemas.openxmlformats.org/officeDocument/2006/relationships/hyperlink" Target="https://fbref.com/en/players/eebacc07/matchlogs/2023-2024/summary/Gustavo-Hamer-Match-Logs" TargetMode="External"/><Relationship Id="rId1343" Type="http://schemas.openxmlformats.org/officeDocument/2006/relationships/hyperlink" Target="https://fbref.com/en/squads/19538871/Manchester-United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d4aa4582/matchlogs/2023-2024/summary/Ryan-One-Match-Logs" TargetMode="External"/><Relationship Id="rId1203" Type="http://schemas.openxmlformats.org/officeDocument/2006/relationships/hyperlink" Target="https://fbref.com/en/squads/e297cd13/Luton-Town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9674002f/matchlogs/2023-2024/summary/Mason-Mount-Match-Logs" TargetMode="External"/><Relationship Id="rId1855" Type="http://schemas.openxmlformats.org/officeDocument/2006/relationships/hyperlink" Target="https://fbref.com/en/squads/fd962109/Fulham-Stats" TargetMode="External"/><Relationship Id="rId1715" Type="http://schemas.openxmlformats.org/officeDocument/2006/relationships/hyperlink" Target="https://fbref.com/en/squads/d3fd31cc/Everton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c1949191/matchlogs/2023-2024/summary/Jarrad-Branthwaite-Match-Logs" TargetMode="External"/><Relationship Id="rId2184" Type="http://schemas.openxmlformats.org/officeDocument/2006/relationships/hyperlink" Target="https://fbref.com/en/players/e06683ca/matchlogs/2023-2024/summary/Virgil-van-Dijk-Match-Logs" TargetMode="External"/><Relationship Id="rId156" Type="http://schemas.openxmlformats.org/officeDocument/2006/relationships/hyperlink" Target="https://fbref.com/en/players/06df8256/matchlogs/2023-2024/summary/Benoit-Badiashile-Match-Logs" TargetMode="External"/><Relationship Id="rId363" Type="http://schemas.openxmlformats.org/officeDocument/2006/relationships/hyperlink" Target="https://fbref.com/en/squads/cff3d9bb/Chelsea-Stats" TargetMode="External"/><Relationship Id="rId570" Type="http://schemas.openxmlformats.org/officeDocument/2006/relationships/hyperlink" Target="https://fbref.com/en/country/COL/Colombia-Football" TargetMode="External"/><Relationship Id="rId2044" Type="http://schemas.openxmlformats.org/officeDocument/2006/relationships/hyperlink" Target="https://fbref.com/en/players/b400bde0/matchlogs/2023-2024/summary/Raheem-Sterling-Match-Logs" TargetMode="External"/><Relationship Id="rId2251" Type="http://schemas.openxmlformats.org/officeDocument/2006/relationships/hyperlink" Target="https://fbref.com/en/players/8a7ff278/matchlogs/2023-2024/summary/Joel-Ward-Match-Logs" TargetMode="External"/><Relationship Id="rId223" Type="http://schemas.openxmlformats.org/officeDocument/2006/relationships/hyperlink" Target="https://fbref.com/en/squads/1df6b87e/Sheffield-United-Stats" TargetMode="External"/><Relationship Id="rId430" Type="http://schemas.openxmlformats.org/officeDocument/2006/relationships/hyperlink" Target="https://fbref.com/en/country/NED/Netherlands-Football" TargetMode="External"/><Relationship Id="rId668" Type="http://schemas.openxmlformats.org/officeDocument/2006/relationships/hyperlink" Target="https://fbref.com/en/players/0562b7f1/matchlogs/2023-2024/summary/Odsonne-Edouard-Match-Logs" TargetMode="External"/><Relationship Id="rId875" Type="http://schemas.openxmlformats.org/officeDocument/2006/relationships/hyperlink" Target="https://fbref.com/en/squads/822bd0ba/Liverpool-Stats" TargetMode="External"/><Relationship Id="rId1060" Type="http://schemas.openxmlformats.org/officeDocument/2006/relationships/hyperlink" Target="https://fbref.com/en/players/b561db50/matchlogs/2023-2024/summary/Raul-Jimenez-Match-Logs" TargetMode="External"/><Relationship Id="rId1298" Type="http://schemas.openxmlformats.org/officeDocument/2006/relationships/hyperlink" Target="https://fbref.com/en/country/ARG/Argentina-Football" TargetMode="External"/><Relationship Id="rId2111" Type="http://schemas.openxmlformats.org/officeDocument/2006/relationships/hyperlink" Target="https://fbref.com/en/squads/47c64c55/Crystal-Palace-Stats" TargetMode="External"/><Relationship Id="rId2349" Type="http://schemas.openxmlformats.org/officeDocument/2006/relationships/hyperlink" Target="https://fbref.com/en/country/NOR/Norway-Football" TargetMode="External"/><Relationship Id="rId528" Type="http://schemas.openxmlformats.org/officeDocument/2006/relationships/hyperlink" Target="https://fbref.com/en/players/71894777/matchlogs/2023-2024/summary/Adam-Davies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HUN/Hungary-Football" TargetMode="External"/><Relationship Id="rId1365" Type="http://schemas.openxmlformats.org/officeDocument/2006/relationships/hyperlink" Target="https://fbref.com/en/players/50e6dc35/Jean-Philippe-Mateta" TargetMode="External"/><Relationship Id="rId1572" Type="http://schemas.openxmlformats.org/officeDocument/2006/relationships/hyperlink" Target="https://fbref.com/en/players/43439614/matchlogs/2023-2024/summary/Oliver-Norwood-Match-Logs" TargetMode="External"/><Relationship Id="rId2209" Type="http://schemas.openxmlformats.org/officeDocument/2006/relationships/hyperlink" Target="https://fbref.com/en/players/6412cc03/Fabio-Vieira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450ab6fc/Jamaal-Lascelles" TargetMode="External"/><Relationship Id="rId1432" Type="http://schemas.openxmlformats.org/officeDocument/2006/relationships/hyperlink" Target="https://fbref.com/en/players/fc15fb84/matchlogs/2023-2024/summary/Dwight-McNeil-Match-Logs" TargetMode="External"/><Relationship Id="rId1877" Type="http://schemas.openxmlformats.org/officeDocument/2006/relationships/hyperlink" Target="https://fbref.com/en/players/a3d94a58/Cristian-Romero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ARG/Argentina-Football" TargetMode="External"/><Relationship Id="rId1737" Type="http://schemas.openxmlformats.org/officeDocument/2006/relationships/hyperlink" Target="https://fbref.com/en/players/0cf321c8/Djordje-Petrovic" TargetMode="External"/><Relationship Id="rId1944" Type="http://schemas.openxmlformats.org/officeDocument/2006/relationships/hyperlink" Target="https://fbref.com/en/players/37739c71/matchlogs/2023-2024/summary/Calum-Scanlon-Match-Logs" TargetMode="External"/><Relationship Id="rId29" Type="http://schemas.openxmlformats.org/officeDocument/2006/relationships/hyperlink" Target="https://fbref.com/en/players/288e1e13/Nayef-Aguerd" TargetMode="External"/><Relationship Id="rId178" Type="http://schemas.openxmlformats.org/officeDocument/2006/relationships/hyperlink" Target="https://fbref.com/en/country/SEN/Senegal-Football" TargetMode="External"/><Relationship Id="rId1804" Type="http://schemas.openxmlformats.org/officeDocument/2006/relationships/hyperlink" Target="https://fbref.com/en/players/9ad8d732/matchlogs/2023-2024/summary/Jadan-Raymond-Match-Logs" TargetMode="External"/><Relationship Id="rId385" Type="http://schemas.openxmlformats.org/officeDocument/2006/relationships/hyperlink" Target="https://fbref.com/en/players/3e1550ee/Scott-Carson" TargetMode="External"/><Relationship Id="rId592" Type="http://schemas.openxmlformats.org/officeDocument/2006/relationships/hyperlink" Target="https://fbref.com/en/players/ad82197c/matchlogs/2023-2024/summary/Axel-Disasi-Match-Logs" TargetMode="External"/><Relationship Id="rId2066" Type="http://schemas.openxmlformats.org/officeDocument/2006/relationships/hyperlink" Target="https://fbref.com/en/country/ENG/England-Football" TargetMode="External"/><Relationship Id="rId2273" Type="http://schemas.openxmlformats.org/officeDocument/2006/relationships/hyperlink" Target="https://fbref.com/en/country/ENG/England-Football" TargetMode="External"/><Relationship Id="rId245" Type="http://schemas.openxmlformats.org/officeDocument/2006/relationships/hyperlink" Target="https://fbref.com/en/players/b59c2a92/Lucas-Bergstrom" TargetMode="External"/><Relationship Id="rId452" Type="http://schemas.openxmlformats.org/officeDocument/2006/relationships/hyperlink" Target="https://fbref.com/en/players/a8c19eb8/matchlogs/2023-2024/summary/Nathan-Collins-Match-Logs" TargetMode="External"/><Relationship Id="rId897" Type="http://schemas.openxmlformats.org/officeDocument/2006/relationships/hyperlink" Target="https://fbref.com/en/players/d56b9520/Malo-Gusto" TargetMode="External"/><Relationship Id="rId1082" Type="http://schemas.openxmlformats.org/officeDocument/2006/relationships/hyperlink" Target="https://fbref.com/en/country/WAL/Wales-Football" TargetMode="External"/><Relationship Id="rId2133" Type="http://schemas.openxmlformats.org/officeDocument/2006/relationships/hyperlink" Target="https://fbref.com/en/players/c47541e0/Bertrand-Traore" TargetMode="External"/><Relationship Id="rId2340" Type="http://schemas.openxmlformats.org/officeDocument/2006/relationships/hyperlink" Target="https://fbref.com/en/players/ce4246f5/Kurt-Zouma" TargetMode="External"/><Relationship Id="rId105" Type="http://schemas.openxmlformats.org/officeDocument/2006/relationships/hyperlink" Target="https://fbref.com/en/players/e34fc66d/Joachim-Andersen" TargetMode="External"/><Relationship Id="rId312" Type="http://schemas.openxmlformats.org/officeDocument/2006/relationships/hyperlink" Target="https://fbref.com/en/players/330f638c/matchlogs/2023-2024/summary/Joshua-Brooking-Match-Logs" TargetMode="External"/><Relationship Id="rId757" Type="http://schemas.openxmlformats.org/officeDocument/2006/relationships/hyperlink" Target="https://fbref.com/en/players/82927de4/Pablo-Fornals" TargetMode="External"/><Relationship Id="rId964" Type="http://schemas.openxmlformats.org/officeDocument/2006/relationships/hyperlink" Target="https://fbref.com/en/players/69942fb3/matchlogs/2023-2024/summary/James-Hill-Match-Logs" TargetMode="External"/><Relationship Id="rId1387" Type="http://schemas.openxmlformats.org/officeDocument/2006/relationships/hyperlink" Target="https://fbref.com/en/squads/d3fd31cc/Everton-Stats" TargetMode="External"/><Relationship Id="rId1594" Type="http://schemas.openxmlformats.org/officeDocument/2006/relationships/hyperlink" Target="https://fbref.com/en/country/ENG/England-Football" TargetMode="External"/><Relationship Id="rId2200" Type="http://schemas.openxmlformats.org/officeDocument/2006/relationships/hyperlink" Target="https://fbref.com/en/players/8fe2a392/matchlogs/2023-2024/summary/Micky-van-de-Ven-Match-Logs" TargetMode="External"/><Relationship Id="rId93" Type="http://schemas.openxmlformats.org/officeDocument/2006/relationships/hyperlink" Target="https://fbref.com/en/players/50fc4c0a/Jordan-Amissah" TargetMode="External"/><Relationship Id="rId617" Type="http://schemas.openxmlformats.org/officeDocument/2006/relationships/hyperlink" Target="https://fbref.com/en/players/ac1ef440/Alfie-Dorrington" TargetMode="External"/><Relationship Id="rId824" Type="http://schemas.openxmlformats.org/officeDocument/2006/relationships/hyperlink" Target="https://fbref.com/en/players/d91f104d/matchlogs/2023-2024/summary/Alfie-Gilchrist-Match-Logs" TargetMode="External"/><Relationship Id="rId1247" Type="http://schemas.openxmlformats.org/officeDocument/2006/relationships/hyperlink" Target="https://fbref.com/en/squads/b8fd03ef/Manchester-City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c1242d4e/Stefan-Ortega" TargetMode="External"/><Relationship Id="rId1899" Type="http://schemas.openxmlformats.org/officeDocument/2006/relationships/hyperlink" Target="https://fbref.com/en/squads/18bb7c10/Arsenal-Stats" TargetMode="External"/><Relationship Id="rId1107" Type="http://schemas.openxmlformats.org/officeDocument/2006/relationships/hyperlink" Target="https://fbref.com/en/squads/822bd0ba/Liverpool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99aa1a84/Arijanet-Muric" TargetMode="External"/><Relationship Id="rId1759" Type="http://schemas.openxmlformats.org/officeDocument/2006/relationships/hyperlink" Target="https://fbref.com/en/squads/cd051869/Brentford-Stats" TargetMode="External"/><Relationship Id="rId1966" Type="http://schemas.openxmlformats.org/officeDocument/2006/relationships/hyperlink" Target="https://fbref.com/en/country/GHA/Ghana-Football" TargetMode="External"/><Relationship Id="rId1619" Type="http://schemas.openxmlformats.org/officeDocument/2006/relationships/hyperlink" Target="https://fbref.com/en/squads/7c21e445/West-Ham-United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1b5344ef/matchlogs/2023-2024/summary/Val-Adedokun-Match-Logs" TargetMode="External"/><Relationship Id="rId2088" Type="http://schemas.openxmlformats.org/officeDocument/2006/relationships/hyperlink" Target="https://fbref.com/en/players/77d7c96f/matchlogs/2023-2024/summary/Kenny-Tete-Match-Logs" TargetMode="External"/><Relationship Id="rId2295" Type="http://schemas.openxmlformats.org/officeDocument/2006/relationships/hyperlink" Target="https://fbref.com/en/players/c6dc9ecd/matchlogs/2023-2024/summary/Harry-Wilson-Match-Logs" TargetMode="External"/><Relationship Id="rId267" Type="http://schemas.openxmlformats.org/officeDocument/2006/relationships/hyperlink" Target="https://fbref.com/en/squads/361ca564/Tottenham-Hotspur-Stats" TargetMode="External"/><Relationship Id="rId474" Type="http://schemas.openxmlformats.org/officeDocument/2006/relationships/hyperlink" Target="https://fbref.com/en/country/BRA/Brazil-Football" TargetMode="External"/><Relationship Id="rId2155" Type="http://schemas.openxmlformats.org/officeDocument/2006/relationships/hyperlink" Target="https://fbref.com/en/squads/18bb7c10/Arsenal-Stats" TargetMode="External"/><Relationship Id="rId127" Type="http://schemas.openxmlformats.org/officeDocument/2006/relationships/hyperlink" Target="https://fbref.com/en/squads/1df6b87e/Sheffield-United-Stats" TargetMode="External"/><Relationship Id="rId681" Type="http://schemas.openxmlformats.org/officeDocument/2006/relationships/hyperlink" Target="https://fbref.com/en/players/b9e1436c/Harvey-Elliott" TargetMode="External"/><Relationship Id="rId779" Type="http://schemas.openxmlformats.org/officeDocument/2006/relationships/hyperlink" Target="https://fbref.com/en/squads/fd962109/Fulham-Stats" TargetMode="External"/><Relationship Id="rId986" Type="http://schemas.openxmlformats.org/officeDocument/2006/relationships/hyperlink" Target="https://fbref.com/en/country/ENG/England-Football" TargetMode="External"/><Relationship Id="rId334" Type="http://schemas.openxmlformats.org/officeDocument/2006/relationships/hyperlink" Target="https://fbref.com/en/country/ESP/Spain-Football" TargetMode="External"/><Relationship Id="rId541" Type="http://schemas.openxmlformats.org/officeDocument/2006/relationships/hyperlink" Target="https://fbref.com/en/players/e46012d4/Kevin-De-Bruyne" TargetMode="External"/><Relationship Id="rId639" Type="http://schemas.openxmlformats.org/officeDocument/2006/relationships/hyperlink" Target="https://fbref.com/en/squads/8cec06e1/Wolverhampton-Wanderers-Stats" TargetMode="External"/><Relationship Id="rId1171" Type="http://schemas.openxmlformats.org/officeDocument/2006/relationships/hyperlink" Target="https://fbref.com/en/squads/18bb7c10/Arsenal-Stats" TargetMode="External"/><Relationship Id="rId1269" Type="http://schemas.openxmlformats.org/officeDocument/2006/relationships/hyperlink" Target="https://fbref.com/en/players/165cf989/Andy-Lonergan" TargetMode="External"/><Relationship Id="rId1476" Type="http://schemas.openxmlformats.org/officeDocument/2006/relationships/hyperlink" Target="https://fbref.com/en/players/3925dbd6/matchlogs/2023-2024/summary/Aleksandar-Mitrovic-Match-Logs" TargetMode="External"/><Relationship Id="rId2015" Type="http://schemas.openxmlformats.org/officeDocument/2006/relationships/hyperlink" Target="https://fbref.com/en/squads/18bb7c10/Arsenal-Stats" TargetMode="External"/><Relationship Id="rId2222" Type="http://schemas.openxmlformats.org/officeDocument/2006/relationships/hyperlink" Target="https://fbref.com/en/country/POR/Portugal-Football" TargetMode="External"/><Relationship Id="rId401" Type="http://schemas.openxmlformats.org/officeDocument/2006/relationships/hyperlink" Target="https://fbref.com/en/players/e28868f3/Jonny-Castro" TargetMode="External"/><Relationship Id="rId846" Type="http://schemas.openxmlformats.org/officeDocument/2006/relationships/hyperlink" Target="https://fbref.com/en/country/POR/Portugal-Football" TargetMode="External"/><Relationship Id="rId1031" Type="http://schemas.openxmlformats.org/officeDocument/2006/relationships/hyperlink" Target="https://fbref.com/en/squads/fd962109/Fulham-Stats" TargetMode="External"/><Relationship Id="rId1129" Type="http://schemas.openxmlformats.org/officeDocument/2006/relationships/hyperlink" Target="https://fbref.com/en/players/cc77354e/Boubacar-Kamara" TargetMode="External"/><Relationship Id="rId1683" Type="http://schemas.openxmlformats.org/officeDocument/2006/relationships/hyperlink" Target="https://fbref.com/en/squads/47c64c55/Crystal-Palace-Stats" TargetMode="External"/><Relationship Id="rId1890" Type="http://schemas.openxmlformats.org/officeDocument/2006/relationships/hyperlink" Target="https://fbref.com/en/country/POR/Portugal-Football" TargetMode="External"/><Relationship Id="rId1988" Type="http://schemas.openxmlformats.org/officeDocument/2006/relationships/hyperlink" Target="https://fbref.com/en/players/3eb22ec9/matchlogs/2023-2024/summary/Bernardo-Silva-Match-Logs" TargetMode="External"/><Relationship Id="rId706" Type="http://schemas.openxmlformats.org/officeDocument/2006/relationships/hyperlink" Target="https://fbref.com/en/country/NIR/Northern-Ireland-Football" TargetMode="External"/><Relationship Id="rId913" Type="http://schemas.openxmlformats.org/officeDocument/2006/relationships/hyperlink" Target="https://fbref.com/en/players/da011f18/Lewis-Hall" TargetMode="External"/><Relationship Id="rId1336" Type="http://schemas.openxmlformats.org/officeDocument/2006/relationships/hyperlink" Target="https://fbref.com/en/players/7923301c/matchlogs/2023-2024/summary/Louie-Marsh-Match-Logs" TargetMode="External"/><Relationship Id="rId1543" Type="http://schemas.openxmlformats.org/officeDocument/2006/relationships/hyperlink" Target="https://fbref.com/en/squads/e297cd13/Luton-Town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BIH/Bosnia-and-Herzegovina-Football" TargetMode="External"/><Relationship Id="rId1403" Type="http://schemas.openxmlformats.org/officeDocument/2006/relationships/hyperlink" Target="https://fbref.com/en/squads/1df6b87e/Sheffield-United-Stats" TargetMode="External"/><Relationship Id="rId1610" Type="http://schemas.openxmlformats.org/officeDocument/2006/relationships/hyperlink" Target="https://fbref.com/en/country/FRA/France-Football" TargetMode="External"/><Relationship Id="rId1848" Type="http://schemas.openxmlformats.org/officeDocument/2006/relationships/hyperlink" Target="https://fbref.com/en/players/24fae784/matchlogs/2023-2024/summary/Connor-Roberts-Match-Logs" TargetMode="External"/><Relationship Id="rId191" Type="http://schemas.openxmlformats.org/officeDocument/2006/relationships/hyperlink" Target="https://fbref.com/en/squads/b2b47a98/Newcastle-United-Stats" TargetMode="External"/><Relationship Id="rId1708" Type="http://schemas.openxmlformats.org/officeDocument/2006/relationships/hyperlink" Target="https://fbref.com/en/players/32163807/matchlogs/2023-2024/summary/Ben-Parkinson-Match-Logs" TargetMode="External"/><Relationship Id="rId1915" Type="http://schemas.openxmlformats.org/officeDocument/2006/relationships/hyperlink" Target="https://fbref.com/en/squads/361ca564/Tottenham-Hotspur-Stats" TargetMode="External"/><Relationship Id="rId289" Type="http://schemas.openxmlformats.org/officeDocument/2006/relationships/hyperlink" Target="https://fbref.com/en/players/79c84d1c/Jarrod-Bowen" TargetMode="External"/><Relationship Id="rId496" Type="http://schemas.openxmlformats.org/officeDocument/2006/relationships/hyperlink" Target="https://fbref.com/en/players/dc62b55d/matchlogs/2023-2024/summary/Matheus-Cunha-Match-Logs" TargetMode="External"/><Relationship Id="rId2177" Type="http://schemas.openxmlformats.org/officeDocument/2006/relationships/hyperlink" Target="https://fbref.com/en/players/a2d873dd/Hwang-Ui-jo" TargetMode="External"/><Relationship Id="rId149" Type="http://schemas.openxmlformats.org/officeDocument/2006/relationships/hyperlink" Target="https://fbref.com/en/players/da052c14/Jordan-Ayew" TargetMode="External"/><Relationship Id="rId356" Type="http://schemas.openxmlformats.org/officeDocument/2006/relationships/hyperlink" Target="https://fbref.com/en/players/dab84ad2/matchlogs/2023-2024/summary/Mason-Burstow-Match-Logs" TargetMode="External"/><Relationship Id="rId563" Type="http://schemas.openxmlformats.org/officeDocument/2006/relationships/hyperlink" Target="https://fbref.com/en/squads/b2b47a98/Newcastle-United-Stats" TargetMode="External"/><Relationship Id="rId770" Type="http://schemas.openxmlformats.org/officeDocument/2006/relationships/hyperlink" Target="https://fbref.com/en/country/BRA/Brazil-Football" TargetMode="External"/><Relationship Id="rId1193" Type="http://schemas.openxmlformats.org/officeDocument/2006/relationships/hyperlink" Target="https://fbref.com/en/players/79c0821a/Mateo-Kovacic" TargetMode="External"/><Relationship Id="rId2037" Type="http://schemas.openxmlformats.org/officeDocument/2006/relationships/hyperlink" Target="https://fbref.com/en/players/28300a16/Jason-Steele" TargetMode="External"/><Relationship Id="rId2244" Type="http://schemas.openxmlformats.org/officeDocument/2006/relationships/hyperlink" Target="https://fbref.com/en/players/9e525177/Aaron-Wan-Bissaka" TargetMode="External"/><Relationship Id="rId216" Type="http://schemas.openxmlformats.org/officeDocument/2006/relationships/hyperlink" Target="https://fbref.com/en/players/399e9474/matchlogs/2023-2024/summary/Amarii-Bell-Match-Logs" TargetMode="External"/><Relationship Id="rId423" Type="http://schemas.openxmlformats.org/officeDocument/2006/relationships/hyperlink" Target="https://fbref.com/en/squads/d3fd31cc/Everton-Stats" TargetMode="External"/><Relationship Id="rId868" Type="http://schemas.openxmlformats.org/officeDocument/2006/relationships/hyperlink" Target="https://fbref.com/en/players/d7e24aa1/matchlogs/2023-2024/summary/John-Kymani-Gordon-Match-Logs" TargetMode="External"/><Relationship Id="rId1053" Type="http://schemas.openxmlformats.org/officeDocument/2006/relationships/hyperlink" Target="https://fbref.com/en/players/b66315ae/Gabriel-Jesus" TargetMode="External"/><Relationship Id="rId1260" Type="http://schemas.openxmlformats.org/officeDocument/2006/relationships/hyperlink" Target="https://fbref.com/en/players/afed6722/matchlogs/2023-2024/summary/Valentino-Livramento-Match-Logs" TargetMode="External"/><Relationship Id="rId1498" Type="http://schemas.openxmlformats.org/officeDocument/2006/relationships/hyperlink" Target="https://fbref.com/en/country/ESP/Spain-Football" TargetMode="External"/><Relationship Id="rId2104" Type="http://schemas.openxmlformats.org/officeDocument/2006/relationships/hyperlink" Target="https://fbref.com/en/players/a105d46a/matchlogs/2023-2024/summary/Harry-Toffolo-Match-Logs" TargetMode="External"/><Relationship Id="rId630" Type="http://schemas.openxmlformats.org/officeDocument/2006/relationships/hyperlink" Target="https://fbref.com/en/country/MLI/Mali-Football" TargetMode="External"/><Relationship Id="rId728" Type="http://schemas.openxmlformats.org/officeDocument/2006/relationships/hyperlink" Target="https://fbref.com/en/players/4596da74/matchlogs/2023-2024/summary/Evan-Ferguson-Match-Logs" TargetMode="External"/><Relationship Id="rId935" Type="http://schemas.openxmlformats.org/officeDocument/2006/relationships/hyperlink" Target="https://fbref.com/en/squads/d07537b9/Brighton-and-Hove-Albion-Stats" TargetMode="External"/><Relationship Id="rId1358" Type="http://schemas.openxmlformats.org/officeDocument/2006/relationships/hyperlink" Target="https://fbref.com/en/country/FRA/France-Football" TargetMode="External"/><Relationship Id="rId1565" Type="http://schemas.openxmlformats.org/officeDocument/2006/relationships/hyperlink" Target="https://fbref.com/en/players/a53649b7/Eddie-Nketiah" TargetMode="External"/><Relationship Id="rId1772" Type="http://schemas.openxmlformats.org/officeDocument/2006/relationships/hyperlink" Target="https://fbref.com/en/players/4125cb98/matchlogs/2023-2024/summary/Jarrell-Quansah-Match-Logs" TargetMode="External"/><Relationship Id="rId2311" Type="http://schemas.openxmlformats.org/officeDocument/2006/relationships/hyperlink" Target="https://fbref.com/en/players/a5212312/matchlogs/2023-2024/summary/Joe-Worrall-Match-Logs" TargetMode="External"/><Relationship Id="rId64" Type="http://schemas.openxmlformats.org/officeDocument/2006/relationships/hyperlink" Target="https://fbref.com/en/players/eaeca114/matchlogs/2023-2024/summary/Nathan-Ake-Match-Logs" TargetMode="External"/><Relationship Id="rId1120" Type="http://schemas.openxmlformats.org/officeDocument/2006/relationships/hyperlink" Target="https://fbref.com/en/players/0db5d2c8/matchlogs/2023-2024/summary/Mathias-Jorgensen-Match-Logs" TargetMode="External"/><Relationship Id="rId1218" Type="http://schemas.openxmlformats.org/officeDocument/2006/relationships/hyperlink" Target="https://fbref.com/en/country/ESP/Spain-Football" TargetMode="External"/><Relationship Id="rId1425" Type="http://schemas.openxmlformats.org/officeDocument/2006/relationships/hyperlink" Target="https://fbref.com/en/players/4e5a4cbc/Scott-McKenna" TargetMode="External"/><Relationship Id="rId1632" Type="http://schemas.openxmlformats.org/officeDocument/2006/relationships/hyperlink" Target="https://fbref.com/en/players/c4486bac/matchlogs/2023-2024/summary/Michael-Olise-Match-Logs" TargetMode="External"/><Relationship Id="rId1937" Type="http://schemas.openxmlformats.org/officeDocument/2006/relationships/hyperlink" Target="https://fbref.com/en/players/9744ff80/Pablo-Sarabia" TargetMode="External"/><Relationship Id="rId2199" Type="http://schemas.openxmlformats.org/officeDocument/2006/relationships/hyperlink" Target="https://fbref.com/en/squads/361ca564/Tottenham-Hotspur-Stats" TargetMode="External"/><Relationship Id="rId280" Type="http://schemas.openxmlformats.org/officeDocument/2006/relationships/hyperlink" Target="https://fbref.com/en/players/ae5019e6/matchlogs/2023-2024/summary/Jayden-Bogle-Match-Logs" TargetMode="External"/><Relationship Id="rId140" Type="http://schemas.openxmlformats.org/officeDocument/2006/relationships/hyperlink" Target="https://fbref.com/en/players/5c2b4f07/matchlogs/2023-2024/summary/Serge-Aurier-Match-Logs" TargetMode="External"/><Relationship Id="rId378" Type="http://schemas.openxmlformats.org/officeDocument/2006/relationships/hyperlink" Target="https://fbref.com/en/country/IRL/Republic-of-Ireland-Football" TargetMode="External"/><Relationship Id="rId585" Type="http://schemas.openxmlformats.org/officeDocument/2006/relationships/hyperlink" Target="https://fbref.com/en/players/a712ca2b/Issa-Diop" TargetMode="External"/><Relationship Id="rId792" Type="http://schemas.openxmlformats.org/officeDocument/2006/relationships/hyperlink" Target="https://fbref.com/en/players/1971591f/matchlogs/2023-2024/summary/Cody-Gakpo-Match-Logs" TargetMode="External"/><Relationship Id="rId2059" Type="http://schemas.openxmlformats.org/officeDocument/2006/relationships/hyperlink" Target="https://fbref.com/en/squads/822bd0ba/Liverpool-Stats" TargetMode="External"/><Relationship Id="rId2266" Type="http://schemas.openxmlformats.org/officeDocument/2006/relationships/hyperlink" Target="https://fbref.com/en/squads/d07537b9/Brighton-and-Hove-Albion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ISL/Iceland-Football" TargetMode="External"/><Relationship Id="rId445" Type="http://schemas.openxmlformats.org/officeDocument/2006/relationships/hyperlink" Target="https://fbref.com/en/players/0442183b/Nathaniel-Clyne" TargetMode="External"/><Relationship Id="rId652" Type="http://schemas.openxmlformats.org/officeDocument/2006/relationships/hyperlink" Target="https://fbref.com/en/players/282f75f3/matchlogs/2023-2024/summary/Lewis-Dunk-Match-Logs" TargetMode="External"/><Relationship Id="rId1075" Type="http://schemas.openxmlformats.org/officeDocument/2006/relationships/hyperlink" Target="https://fbref.com/en/squads/e297cd13/Luton-Town-Stats" TargetMode="External"/><Relationship Id="rId1282" Type="http://schemas.openxmlformats.org/officeDocument/2006/relationships/hyperlink" Target="https://fbref.com/en/country/BRA/Brazil-Football" TargetMode="External"/><Relationship Id="rId2126" Type="http://schemas.openxmlformats.org/officeDocument/2006/relationships/hyperlink" Target="https://fbref.com/en/country/ENG/England-Football" TargetMode="External"/><Relationship Id="rId2333" Type="http://schemas.openxmlformats.org/officeDocument/2006/relationships/hyperlink" Target="https://fbref.com/en/country/MAR/Morocco-Football" TargetMode="External"/><Relationship Id="rId305" Type="http://schemas.openxmlformats.org/officeDocument/2006/relationships/hyperlink" Target="https://fbref.com/en/players/97220da2/Armando-Broja" TargetMode="External"/><Relationship Id="rId512" Type="http://schemas.openxmlformats.org/officeDocument/2006/relationships/hyperlink" Target="https://fbref.com/en/players/215f3907/matchlogs/2023-2024/summary/Mikkel-Damsgaard-Match-Logs" TargetMode="External"/><Relationship Id="rId957" Type="http://schemas.openxmlformats.org/officeDocument/2006/relationships/hyperlink" Target="https://fbref.com/en/players/1780bb4a/Aaron-Hickey" TargetMode="External"/><Relationship Id="rId1142" Type="http://schemas.openxmlformats.org/officeDocument/2006/relationships/hyperlink" Target="https://fbref.com/en/country/GER/Germany-Football" TargetMode="External"/><Relationship Id="rId1587" Type="http://schemas.openxmlformats.org/officeDocument/2006/relationships/hyperlink" Target="https://fbref.com/en/squads/822bd0ba/Liverpool-Stats" TargetMode="External"/><Relationship Id="rId1794" Type="http://schemas.openxmlformats.org/officeDocument/2006/relationships/hyperlink" Target="https://fbref.com/en/country/ENG/England-Football" TargetMode="External"/><Relationship Id="rId86" Type="http://schemas.openxmlformats.org/officeDocument/2006/relationships/hyperlink" Target="https://fbref.com/en/country/COL/Colombia-Football" TargetMode="External"/><Relationship Id="rId817" Type="http://schemas.openxmlformats.org/officeDocument/2006/relationships/hyperlink" Target="https://fbref.com/en/players/7b5ab7f2/Bryan-Gil" TargetMode="External"/><Relationship Id="rId1002" Type="http://schemas.openxmlformats.org/officeDocument/2006/relationships/hyperlink" Target="https://fbref.com/en/country/DEN/Denmark-Football" TargetMode="External"/><Relationship Id="rId1447" Type="http://schemas.openxmlformats.org/officeDocument/2006/relationships/hyperlink" Target="https://fbref.com/en/squads/e297cd13/Luton-Town-Stats" TargetMode="External"/><Relationship Id="rId1654" Type="http://schemas.openxmlformats.org/officeDocument/2006/relationships/hyperlink" Target="https://fbref.com/en/country/NGA/Nigeria-Football" TargetMode="External"/><Relationship Id="rId1861" Type="http://schemas.openxmlformats.org/officeDocument/2006/relationships/hyperlink" Target="https://fbref.com/en/players/17acc2ed/Marek-Rodak" TargetMode="External"/><Relationship Id="rId1307" Type="http://schemas.openxmlformats.org/officeDocument/2006/relationships/hyperlink" Target="https://fbref.com/en/squads/cff3d9bb/Chelsea-Stats" TargetMode="External"/><Relationship Id="rId1514" Type="http://schemas.openxmlformats.org/officeDocument/2006/relationships/hyperlink" Target="https://fbref.com/en/country/UKR/Ukraine-Football" TargetMode="External"/><Relationship Id="rId1721" Type="http://schemas.openxmlformats.org/officeDocument/2006/relationships/hyperlink" Target="https://fbref.com/en/players/ac7e7b1c/Facundo-Pellistri" TargetMode="External"/><Relationship Id="rId1959" Type="http://schemas.openxmlformats.org/officeDocument/2006/relationships/hyperlink" Target="https://fbref.com/en/squads/4ba7cbea/Bournemouth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19538871/Manchester-United-Stats" TargetMode="External"/><Relationship Id="rId2190" Type="http://schemas.openxmlformats.org/officeDocument/2006/relationships/hyperlink" Target="https://fbref.com/en/country/ARG/Argentina-Football" TargetMode="External"/><Relationship Id="rId2288" Type="http://schemas.openxmlformats.org/officeDocument/2006/relationships/hyperlink" Target="https://fbref.com/en/players/c596fcb0/Callum-Wilson" TargetMode="External"/><Relationship Id="rId162" Type="http://schemas.openxmlformats.org/officeDocument/2006/relationships/hyperlink" Target="https://fbref.com/en/country/ESP/Spain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4fb9c88f/Curtis-Jones" TargetMode="External"/><Relationship Id="rId2050" Type="http://schemas.openxmlformats.org/officeDocument/2006/relationships/hyperlink" Target="https://fbref.com/en/country/ALB/Albania-Football" TargetMode="External"/><Relationship Id="rId2148" Type="http://schemas.openxmlformats.org/officeDocument/2006/relationships/hyperlink" Target="https://fbref.com/en/players/b2a81fc6/matchlogs/2023-2024/summary/Mike-Tresor-Match-Logs" TargetMode="External"/><Relationship Id="rId674" Type="http://schemas.openxmlformats.org/officeDocument/2006/relationships/hyperlink" Target="https://fbref.com/en/country/SWE/Sweden-Football" TargetMode="External"/><Relationship Id="rId881" Type="http://schemas.openxmlformats.org/officeDocument/2006/relationships/hyperlink" Target="https://fbref.com/en/players/7eda24fe/Ben-Greenwood" TargetMode="External"/><Relationship Id="rId979" Type="http://schemas.openxmlformats.org/officeDocument/2006/relationships/hyperlink" Target="https://fbref.com/en/squads/e4a775cb/Nottingham-Forest-Stats" TargetMode="External"/><Relationship Id="rId327" Type="http://schemas.openxmlformats.org/officeDocument/2006/relationships/hyperlink" Target="https://fbref.com/en/squads/943e8050/Burnley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b63e789d/John-Fleck" TargetMode="External"/><Relationship Id="rId839" Type="http://schemas.openxmlformats.org/officeDocument/2006/relationships/hyperlink" Target="https://fbref.com/en/squads/d3fd31cc/Everton-Stats" TargetMode="External"/><Relationship Id="rId1164" Type="http://schemas.openxmlformats.org/officeDocument/2006/relationships/hyperlink" Target="https://fbref.com/en/players/3eeda7dd/matchlogs/2023-2024/summary/Gavin-Kilkenny-Match-Logs" TargetMode="External"/><Relationship Id="rId1371" Type="http://schemas.openxmlformats.org/officeDocument/2006/relationships/hyperlink" Target="https://fbref.com/en/squads/822bd0ba/Liverpool-Stats" TargetMode="External"/><Relationship Id="rId1469" Type="http://schemas.openxmlformats.org/officeDocument/2006/relationships/hyperlink" Target="https://fbref.com/en/players/74618572/Kaoru-Mitoma" TargetMode="External"/><Relationship Id="rId2008" Type="http://schemas.openxmlformats.org/officeDocument/2006/relationships/hyperlink" Target="https://fbref.com/en/players/20b104bc/matchlogs/2023-2024/summary/Adam-Smith-Match-Logs" TargetMode="External"/><Relationship Id="rId2215" Type="http://schemas.openxmlformats.org/officeDocument/2006/relationships/hyperlink" Target="https://fbref.com/en/squads/943e8050/Burnley-Stats" TargetMode="External"/><Relationship Id="rId601" Type="http://schemas.openxmlformats.org/officeDocument/2006/relationships/hyperlink" Target="https://fbref.com/en/players/d557d734/Matt-Doherty" TargetMode="External"/><Relationship Id="rId1024" Type="http://schemas.openxmlformats.org/officeDocument/2006/relationships/hyperlink" Target="https://fbref.com/en/players/8e92be30/matchlogs/2023-2024/summary/Alexander-Isak-Match-Logs" TargetMode="External"/><Relationship Id="rId1231" Type="http://schemas.openxmlformats.org/officeDocument/2006/relationships/hyperlink" Target="https://fbref.com/en/squads/8cec06e1/Wolverhampton-Wanderers-Stats" TargetMode="External"/><Relationship Id="rId1676" Type="http://schemas.openxmlformats.org/officeDocument/2006/relationships/hyperlink" Target="https://fbref.com/en/players/7b355808/matchlogs/2023-2024/summary/William-Osula-Match-Logs" TargetMode="External"/><Relationship Id="rId1883" Type="http://schemas.openxmlformats.org/officeDocument/2006/relationships/hyperlink" Target="https://fbref.com/en/squads/4ba7cbea/Bournemouth-Stats" TargetMode="External"/><Relationship Id="rId906" Type="http://schemas.openxmlformats.org/officeDocument/2006/relationships/hyperlink" Target="https://fbref.com/en/country/NOR/Norway-Football" TargetMode="External"/><Relationship Id="rId1329" Type="http://schemas.openxmlformats.org/officeDocument/2006/relationships/hyperlink" Target="https://fbref.com/en/players/bb5fbd2b/Solly-March" TargetMode="External"/><Relationship Id="rId1536" Type="http://schemas.openxmlformats.org/officeDocument/2006/relationships/hyperlink" Target="https://fbref.com/en/players/de112b84/matchlogs/2023-2024/summary/Jacob-Murphy-Match-Logs" TargetMode="External"/><Relationship Id="rId1743" Type="http://schemas.openxmlformats.org/officeDocument/2006/relationships/hyperlink" Target="https://fbref.com/en/squads/361ca564/Tottenham-Hotspur-Stats" TargetMode="External"/><Relationship Id="rId1950" Type="http://schemas.openxmlformats.org/officeDocument/2006/relationships/hyperlink" Target="https://fbref.com/en/country/SUI/Switzerland-Football" TargetMode="External"/><Relationship Id="rId35" Type="http://schemas.openxmlformats.org/officeDocument/2006/relationships/hyperlink" Target="https://fbref.com/en/squads/e4a775cb/Nottingham-Forest-Stats" TargetMode="External"/><Relationship Id="rId1603" Type="http://schemas.openxmlformats.org/officeDocument/2006/relationships/hyperlink" Target="https://fbref.com/en/squads/943e8050/Burnley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2886c9b5/matchlogs/2023-2024/summary/Shandon-Baptiste-Match-Logs" TargetMode="External"/><Relationship Id="rId391" Type="http://schemas.openxmlformats.org/officeDocument/2006/relationships/hyperlink" Target="https://fbref.com/en/squads/19538871/Manchester-United-Stats" TargetMode="External"/><Relationship Id="rId1908" Type="http://schemas.openxmlformats.org/officeDocument/2006/relationships/hyperlink" Target="https://fbref.com/en/players/972aeb2a/matchlogs/2023-2024/summary/William-Saliba-Match-Logs" TargetMode="External"/><Relationship Id="rId2072" Type="http://schemas.openxmlformats.org/officeDocument/2006/relationships/hyperlink" Target="https://fbref.com/en/players/15ea812b/matchlogs/2023-2024/summary/James-Tarkowski-Match-Logs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f6d7d690/Josh-Cullen" TargetMode="External"/><Relationship Id="rId696" Type="http://schemas.openxmlformats.org/officeDocument/2006/relationships/hyperlink" Target="https://fbref.com/en/players/c149016b/matchlogs/2023-2024/summary/Wataru-Endo-Match-Logs" TargetMode="External"/><Relationship Id="rId349" Type="http://schemas.openxmlformats.org/officeDocument/2006/relationships/hyperlink" Target="https://fbref.com/en/players/b2d31e83/Dan-Burn" TargetMode="External"/><Relationship Id="rId556" Type="http://schemas.openxmlformats.org/officeDocument/2006/relationships/hyperlink" Target="https://fbref.com/en/players/5a7301ae/matchlogs/2023-2024/summary/Leander-Dendoncker-Match-Logs" TargetMode="External"/><Relationship Id="rId763" Type="http://schemas.openxmlformats.org/officeDocument/2006/relationships/hyperlink" Target="https://fbref.com/en/squads/361ca564/Tottenham-Hotspur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493924a7/Kevin-Mbabu" TargetMode="External"/><Relationship Id="rId2237" Type="http://schemas.openxmlformats.org/officeDocument/2006/relationships/hyperlink" Target="https://fbref.com/en/country/ENG/England-Football" TargetMode="External"/><Relationship Id="rId111" Type="http://schemas.openxmlformats.org/officeDocument/2006/relationships/hyperlink" Target="https://fbref.com/en/squads/b2b47a98/Newcastle-United-Stats" TargetMode="External"/><Relationship Id="rId209" Type="http://schemas.openxmlformats.org/officeDocument/2006/relationships/hyperlink" Target="https://fbref.com/en/players/50dc94ce/Donny-van-de-Beek" TargetMode="External"/><Relationship Id="rId416" Type="http://schemas.openxmlformats.org/officeDocument/2006/relationships/hyperlink" Target="https://fbref.com/en/players/7d6af698/matchlogs/2023-2024/summary/Luke-Chambers-Match-Logs" TargetMode="External"/><Relationship Id="rId970" Type="http://schemas.openxmlformats.org/officeDocument/2006/relationships/hyperlink" Target="https://fbref.com/en/country/IRL/Republic-of-Ireland-Football" TargetMode="External"/><Relationship Id="rId1046" Type="http://schemas.openxmlformats.org/officeDocument/2006/relationships/hyperlink" Target="https://fbref.com/en/country/GER/Germany-Football" TargetMode="External"/><Relationship Id="rId1253" Type="http://schemas.openxmlformats.org/officeDocument/2006/relationships/hyperlink" Target="https://fbref.com/en/players/f5deef4c/Victor-Lindelof" TargetMode="External"/><Relationship Id="rId1698" Type="http://schemas.openxmlformats.org/officeDocument/2006/relationships/hyperlink" Target="https://fbref.com/en/country/ITA/Italy-Football" TargetMode="External"/><Relationship Id="rId623" Type="http://schemas.openxmlformats.org/officeDocument/2006/relationships/hyperlink" Target="https://fbref.com/en/squads/18bb7c10/Arsenal-Stats" TargetMode="External"/><Relationship Id="rId830" Type="http://schemas.openxmlformats.org/officeDocument/2006/relationships/hyperlink" Target="https://fbref.com/en/country/SCO/Scotland-Football" TargetMode="External"/><Relationship Id="rId928" Type="http://schemas.openxmlformats.org/officeDocument/2006/relationships/hyperlink" Target="https://fbref.com/en/players/aa849a12/matchlogs/2023-2024/summary/Jack-Harrison-Match-Logs" TargetMode="External"/><Relationship Id="rId1460" Type="http://schemas.openxmlformats.org/officeDocument/2006/relationships/hyperlink" Target="https://fbref.com/en/players/2f90f6b8/matchlogs/2023-2024/summary/James-Milner-Match-Logs" TargetMode="External"/><Relationship Id="rId1558" Type="http://schemas.openxmlformats.org/officeDocument/2006/relationships/hyperlink" Target="https://fbref.com/en/country/POR/Portugal-Football" TargetMode="External"/><Relationship Id="rId1765" Type="http://schemas.openxmlformats.org/officeDocument/2006/relationships/hyperlink" Target="https://fbref.com/en/players/27d0a506/Pedro-Porro" TargetMode="External"/><Relationship Id="rId2304" Type="http://schemas.openxmlformats.org/officeDocument/2006/relationships/hyperlink" Target="https://fbref.com/en/players/d3085b49/Cauley-Woodrow" TargetMode="External"/><Relationship Id="rId57" Type="http://schemas.openxmlformats.org/officeDocument/2006/relationships/hyperlink" Target="https://fbref.com/en/players/89ac64a6/Manuel-Akanji" TargetMode="External"/><Relationship Id="rId1113" Type="http://schemas.openxmlformats.org/officeDocument/2006/relationships/hyperlink" Target="https://fbref.com/en/players/570bb4b9/Hamed-Junior-Traore" TargetMode="External"/><Relationship Id="rId1320" Type="http://schemas.openxmlformats.org/officeDocument/2006/relationships/hyperlink" Target="https://fbref.com/en/players/a572e291/matchlogs/2023-2024/summary/Orel-Mangala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35141f4c/matchlogs/2023-2024/summary/Marcos-Senesi-Match-Logs" TargetMode="External"/><Relationship Id="rId1625" Type="http://schemas.openxmlformats.org/officeDocument/2006/relationships/hyperlink" Target="https://fbref.com/en/players/cdd70dc0/Michael-Olakigbe" TargetMode="External"/><Relationship Id="rId1832" Type="http://schemas.openxmlformats.org/officeDocument/2006/relationships/hyperlink" Target="https://fbref.com/en/players/0a3d6d2b/matchlogs/2023-2024/summary/Chris-Richards-Match-Logs" TargetMode="External"/><Relationship Id="rId2094" Type="http://schemas.openxmlformats.org/officeDocument/2006/relationships/hyperlink" Target="https://fbref.com/en/country/BEL/Belgium-Football" TargetMode="External"/><Relationship Id="rId273" Type="http://schemas.openxmlformats.org/officeDocument/2006/relationships/hyperlink" Target="https://fbref.com/en/players/eed2427e/Oscar-Bobb" TargetMode="External"/><Relationship Id="rId480" Type="http://schemas.openxmlformats.org/officeDocument/2006/relationships/hyperlink" Target="https://fbref.com/en/players/a5ca9127/matchlogs/2023-2024/summary/Conor-Coventry-Match-Logs" TargetMode="External"/><Relationship Id="rId2161" Type="http://schemas.openxmlformats.org/officeDocument/2006/relationships/hyperlink" Target="https://fbref.com/en/players/f315ca93/Kostas-Tsimikas" TargetMode="External"/><Relationship Id="rId133" Type="http://schemas.openxmlformats.org/officeDocument/2006/relationships/hyperlink" Target="https://fbref.com/en/players/2f965a72/Alphonse-Areola" TargetMode="External"/><Relationship Id="rId340" Type="http://schemas.openxmlformats.org/officeDocument/2006/relationships/hyperlink" Target="https://fbref.com/en/players/edc98fac/matchlogs/2023-2024/summary/Santiago-Bueno-Match-Logs" TargetMode="External"/><Relationship Id="rId578" Type="http://schemas.openxmlformats.org/officeDocument/2006/relationships/hyperlink" Target="https://fbref.com/en/country/ENG/England-Football" TargetMode="External"/><Relationship Id="rId785" Type="http://schemas.openxmlformats.org/officeDocument/2006/relationships/hyperlink" Target="https://fbref.com/en/players/98d2c2c4/Remo-Freuler" TargetMode="External"/><Relationship Id="rId992" Type="http://schemas.openxmlformats.org/officeDocument/2006/relationships/hyperlink" Target="https://fbref.com/en/players/d2b32e91/matchlogs/2023-2024/summary/Bashir-Humphreys-Match-Logs" TargetMode="External"/><Relationship Id="rId2021" Type="http://schemas.openxmlformats.org/officeDocument/2006/relationships/hyperlink" Target="https://fbref.com/en/players/886f9aac/Manor-Solomon" TargetMode="External"/><Relationship Id="rId2259" Type="http://schemas.openxmlformats.org/officeDocument/2006/relationships/hyperlink" Target="https://fbref.com/en/players/95bd120d/matchlogs/2023-2024/summary/Deivid-Washington-Match-Logs" TargetMode="External"/><Relationship Id="rId200" Type="http://schemas.openxmlformats.org/officeDocument/2006/relationships/hyperlink" Target="https://fbref.com/en/players/a36524bf/matchlogs/2023-2024/summary/Calvin-Bassey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3fe6bd8c/Paul-Dummett" TargetMode="External"/><Relationship Id="rId852" Type="http://schemas.openxmlformats.org/officeDocument/2006/relationships/hyperlink" Target="https://fbref.com/en/players/7a11550b/matchlogs/2023-2024/summary/Joe-Gomez-Match-Logs" TargetMode="External"/><Relationship Id="rId1068" Type="http://schemas.openxmlformats.org/officeDocument/2006/relationships/hyperlink" Target="https://fbref.com/en/players/e8832875/matchlogs/2023-2024/summary/Joao-Pedro-Match-Logs" TargetMode="External"/><Relationship Id="rId1275" Type="http://schemas.openxmlformats.org/officeDocument/2006/relationships/hyperlink" Target="https://fbref.com/en/squads/b2b47a98/Newcastle-United-Stats" TargetMode="External"/><Relationship Id="rId1482" Type="http://schemas.openxmlformats.org/officeDocument/2006/relationships/hyperlink" Target="https://fbref.com/en/country/GHA/Ghana-Football" TargetMode="External"/><Relationship Id="rId2119" Type="http://schemas.openxmlformats.org/officeDocument/2006/relationships/hyperlink" Target="https://fbref.com/en/squads/8602292d/Aston-Villa-Stats" TargetMode="External"/><Relationship Id="rId2326" Type="http://schemas.openxmlformats.org/officeDocument/2006/relationships/hyperlink" Target="https://fbref.com/en/squads/4ba7cbea/Bournemouth-Stats" TargetMode="External"/><Relationship Id="rId505" Type="http://schemas.openxmlformats.org/officeDocument/2006/relationships/hyperlink" Target="https://fbref.com/en/players/d9565625/Diogo-Dalot" TargetMode="External"/><Relationship Id="rId712" Type="http://schemas.openxmlformats.org/officeDocument/2006/relationships/hyperlink" Target="https://fbref.com/en/players/ae4fc6a4/matchlogs/2023-2024/summary/Eberechi-Eze-Match-Logs" TargetMode="External"/><Relationship Id="rId1135" Type="http://schemas.openxmlformats.org/officeDocument/2006/relationships/hyperlink" Target="https://fbref.com/en/squads/e297cd13/Luton-Town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943e8050/Burnley-Stats" TargetMode="External"/><Relationship Id="rId1994" Type="http://schemas.openxmlformats.org/officeDocument/2006/relationships/hyperlink" Target="https://fbref.com/en/country/BRA/Brazil-Football" TargetMode="External"/><Relationship Id="rId79" Type="http://schemas.openxmlformats.org/officeDocument/2006/relationships/hyperlink" Target="https://fbref.com/en/squads/7c21e445/West-Ham-United-Stats" TargetMode="External"/><Relationship Id="rId1202" Type="http://schemas.openxmlformats.org/officeDocument/2006/relationships/hyperlink" Target="https://fbref.com/en/country/NED/Netherlands-Football" TargetMode="External"/><Relationship Id="rId1647" Type="http://schemas.openxmlformats.org/officeDocument/2006/relationships/hyperlink" Target="https://fbref.com/en/squads/1df6b87e/Sheffield-United-Stats" TargetMode="External"/><Relationship Id="rId1854" Type="http://schemas.openxmlformats.org/officeDocument/2006/relationships/hyperlink" Target="https://fbref.com/en/country/USA/United-States-Football" TargetMode="External"/><Relationship Id="rId1507" Type="http://schemas.openxmlformats.org/officeDocument/2006/relationships/hyperlink" Target="https://fbref.com/en/squads/19538871/Manchester-United-Stats" TargetMode="External"/><Relationship Id="rId1714" Type="http://schemas.openxmlformats.org/officeDocument/2006/relationships/hyperlink" Target="https://fbref.com/en/country/SCO/Scotland-Football" TargetMode="External"/><Relationship Id="rId295" Type="http://schemas.openxmlformats.org/officeDocument/2006/relationships/hyperlink" Target="https://fbref.com/en/squads/d3fd31cc/Everton-Stats" TargetMode="External"/><Relationship Id="rId1921" Type="http://schemas.openxmlformats.org/officeDocument/2006/relationships/hyperlink" Target="https://fbref.com/en/players/dbf053da/Jadon-Sancho" TargetMode="External"/><Relationship Id="rId2183" Type="http://schemas.openxmlformats.org/officeDocument/2006/relationships/hyperlink" Target="https://fbref.com/en/squads/822bd0ba/Liverpool-Stats" TargetMode="External"/><Relationship Id="rId155" Type="http://schemas.openxmlformats.org/officeDocument/2006/relationships/hyperlink" Target="https://fbref.com/en/squads/cff3d9bb/Chelsea-Stats" TargetMode="External"/><Relationship Id="rId362" Type="http://schemas.openxmlformats.org/officeDocument/2006/relationships/hyperlink" Target="https://fbref.com/en/country/ECU/Ecuador-Football" TargetMode="External"/><Relationship Id="rId1297" Type="http://schemas.openxmlformats.org/officeDocument/2006/relationships/hyperlink" Target="https://fbref.com/en/players/83d074ff/Alexis-Mac-Allister" TargetMode="External"/><Relationship Id="rId2043" Type="http://schemas.openxmlformats.org/officeDocument/2006/relationships/hyperlink" Target="https://fbref.com/en/squads/cff3d9bb/Chelsea-Stats" TargetMode="External"/><Relationship Id="rId2250" Type="http://schemas.openxmlformats.org/officeDocument/2006/relationships/hyperlink" Target="https://fbref.com/en/squads/47c64c55/Crystal-Palace-Stats" TargetMode="External"/><Relationship Id="rId222" Type="http://schemas.openxmlformats.org/officeDocument/2006/relationships/hyperlink" Target="https://fbref.com/en/country/TUN/Tunisia-Football" TargetMode="External"/><Relationship Id="rId667" Type="http://schemas.openxmlformats.org/officeDocument/2006/relationships/hyperlink" Target="https://fbref.com/en/squads/47c64c55/Crystal-Palace-Stats" TargetMode="External"/><Relationship Id="rId874" Type="http://schemas.openxmlformats.org/officeDocument/2006/relationships/hyperlink" Target="https://fbref.com/en/country/NED/Netherlands-Football" TargetMode="External"/><Relationship Id="rId2110" Type="http://schemas.openxmlformats.org/officeDocument/2006/relationships/hyperlink" Target="https://fbref.com/en/country/ENG/England-Football" TargetMode="External"/><Relationship Id="rId2348" Type="http://schemas.openxmlformats.org/officeDocument/2006/relationships/hyperlink" Target="https://fbref.com/en/players/79300479/Martin-Odegaard" TargetMode="External"/><Relationship Id="rId527" Type="http://schemas.openxmlformats.org/officeDocument/2006/relationships/hyperlink" Target="https://fbref.com/en/squads/1df6b87e/Sheffield-United-Stats" TargetMode="External"/><Relationship Id="rId734" Type="http://schemas.openxmlformats.org/officeDocument/2006/relationships/hyperlink" Target="https://fbref.com/en/country/ESP/Spain-Football" TargetMode="External"/><Relationship Id="rId941" Type="http://schemas.openxmlformats.org/officeDocument/2006/relationships/hyperlink" Target="https://fbref.com/en/players/e5a76dfe/Dean-Henderson" TargetMode="External"/><Relationship Id="rId1157" Type="http://schemas.openxmlformats.org/officeDocument/2006/relationships/hyperlink" Target="https://fbref.com/en/players/0ad53bdc/Milos-Kerkez" TargetMode="External"/><Relationship Id="rId1364" Type="http://schemas.openxmlformats.org/officeDocument/2006/relationships/hyperlink" Target="https://fbref.com/en/players/feb5d972/matchlogs/2023-2024/summary/Pape-Matar-Sarr-Match-Logs" TargetMode="External"/><Relationship Id="rId1571" Type="http://schemas.openxmlformats.org/officeDocument/2006/relationships/hyperlink" Target="https://fbref.com/en/squads/1df6b87e/Sheffield-United-Stats" TargetMode="External"/><Relationship Id="rId2208" Type="http://schemas.openxmlformats.org/officeDocument/2006/relationships/hyperlink" Target="https://fbref.com/en/players/77d6fd4d/matchlogs/2023-2024/summary/Guglielmo-Vicario-Match-Logs" TargetMode="External"/><Relationship Id="rId70" Type="http://schemas.openxmlformats.org/officeDocument/2006/relationships/hyperlink" Target="https://fbref.com/en/country/BRA/Brazil-Football" TargetMode="External"/><Relationship Id="rId801" Type="http://schemas.openxmlformats.org/officeDocument/2006/relationships/hyperlink" Target="https://fbref.com/en/players/7aa8adfe/Alejandro-Garnacho" TargetMode="External"/><Relationship Id="rId1017" Type="http://schemas.openxmlformats.org/officeDocument/2006/relationships/hyperlink" Target="https://fbref.com/en/players/84c5ceea/Tim-Iroegbunam" TargetMode="External"/><Relationship Id="rId1224" Type="http://schemas.openxmlformats.org/officeDocument/2006/relationships/hyperlink" Target="https://fbref.com/en/players/0ed063d6/matchlogs/2023-2024/summary/Yasser-Larouci-Match-Logs" TargetMode="External"/><Relationship Id="rId1431" Type="http://schemas.openxmlformats.org/officeDocument/2006/relationships/hyperlink" Target="https://fbref.com/en/squads/d3fd31cc/Everton-Stats" TargetMode="External"/><Relationship Id="rId1669" Type="http://schemas.openxmlformats.org/officeDocument/2006/relationships/hyperlink" Target="https://fbref.com/en/players/cd889153/Gabriel-Osho" TargetMode="External"/><Relationship Id="rId1876" Type="http://schemas.openxmlformats.org/officeDocument/2006/relationships/hyperlink" Target="https://fbref.com/en/players/57c94db2/matchlogs/2023-2024/summary/Mads-Roerslev-Match-Logs" TargetMode="External"/><Relationship Id="rId1529" Type="http://schemas.openxmlformats.org/officeDocument/2006/relationships/hyperlink" Target="https://fbref.com/en/players/f1c42eb3/Alex-Murphy" TargetMode="External"/><Relationship Id="rId1736" Type="http://schemas.openxmlformats.org/officeDocument/2006/relationships/hyperlink" Target="https://fbref.com/en/players/53552942/matchlogs/2023-2024/summary/Maximo-Perrone-Match-Logs" TargetMode="External"/><Relationship Id="rId1943" Type="http://schemas.openxmlformats.org/officeDocument/2006/relationships/hyperlink" Target="https://fbref.com/en/squads/822bd0ba/Liverpool-Stats" TargetMode="External"/><Relationship Id="rId28" Type="http://schemas.openxmlformats.org/officeDocument/2006/relationships/hyperlink" Target="https://fbref.com/en/players/f76e6b4e/matchlogs/2023-2024/summary/Adrian-Match-Logs" TargetMode="External"/><Relationship Id="rId1803" Type="http://schemas.openxmlformats.org/officeDocument/2006/relationships/hyperlink" Target="https://fbref.com/en/squads/47c64c55/Crystal-Palace-Stats" TargetMode="External"/><Relationship Id="rId177" Type="http://schemas.openxmlformats.org/officeDocument/2006/relationships/hyperlink" Target="https://fbref.com/en/players/f449640d/Fode-Ballo-Toure" TargetMode="External"/><Relationship Id="rId384" Type="http://schemas.openxmlformats.org/officeDocument/2006/relationships/hyperlink" Target="https://fbref.com/en/players/b4a014b1/matchlogs/2023-2024/summary/Diego-Carlos-Match-Logs" TargetMode="External"/><Relationship Id="rId591" Type="http://schemas.openxmlformats.org/officeDocument/2006/relationships/hyperlink" Target="https://fbref.com/en/squads/cff3d9bb/Chelsea-Stats" TargetMode="External"/><Relationship Id="rId2065" Type="http://schemas.openxmlformats.org/officeDocument/2006/relationships/hyperlink" Target="https://fbref.com/en/players/e514ab62/Matt-Targett" TargetMode="External"/><Relationship Id="rId2272" Type="http://schemas.openxmlformats.org/officeDocument/2006/relationships/hyperlink" Target="https://fbref.com/en/players/35e413f1/Ben-White" TargetMode="External"/><Relationship Id="rId244" Type="http://schemas.openxmlformats.org/officeDocument/2006/relationships/hyperlink" Target="https://fbref.com/en/players/d0b6129f/matchlogs/2023-2024/summary/Sander-Berge-Match-Logs" TargetMode="External"/><Relationship Id="rId689" Type="http://schemas.openxmlformats.org/officeDocument/2006/relationships/hyperlink" Target="https://fbref.com/en/players/df8b52a5/Emerson" TargetMode="External"/><Relationship Id="rId896" Type="http://schemas.openxmlformats.org/officeDocument/2006/relationships/hyperlink" Target="https://fbref.com/en/players/82518f62/matchlogs/2023-2024/summary/Bruno-Guimaraes-Match-Logs" TargetMode="External"/><Relationship Id="rId1081" Type="http://schemas.openxmlformats.org/officeDocument/2006/relationships/hyperlink" Target="https://fbref.com/en/players/0cd31129/Brennan-Johnson" TargetMode="External"/><Relationship Id="rId451" Type="http://schemas.openxmlformats.org/officeDocument/2006/relationships/hyperlink" Target="https://fbref.com/en/squads/cd051869/Brentford-Stats" TargetMode="External"/><Relationship Id="rId549" Type="http://schemas.openxmlformats.org/officeDocument/2006/relationships/hyperlink" Target="https://fbref.com/en/players/b737f944/Hannes-Delcroix" TargetMode="External"/><Relationship Id="rId756" Type="http://schemas.openxmlformats.org/officeDocument/2006/relationships/hyperlink" Target="https://fbref.com/en/players/96cf7b61/matchlogs/2023-2024/summary/Wes-Foderingham-Match-Logs" TargetMode="External"/><Relationship Id="rId1179" Type="http://schemas.openxmlformats.org/officeDocument/2006/relationships/hyperlink" Target="https://fbref.com/en/squads/943e8050/Burnley-Stats" TargetMode="External"/><Relationship Id="rId1386" Type="http://schemas.openxmlformats.org/officeDocument/2006/relationships/hyperlink" Target="https://fbref.com/en/country/FRA/France-Football" TargetMode="External"/><Relationship Id="rId1593" Type="http://schemas.openxmlformats.org/officeDocument/2006/relationships/hyperlink" Target="https://fbref.com/en/players/089667a5/Lewis-OBrien" TargetMode="External"/><Relationship Id="rId2132" Type="http://schemas.openxmlformats.org/officeDocument/2006/relationships/hyperlink" Target="https://fbref.com/en/players/9a28eba4/matchlogs/2023-2024/summary/Adama-Traore-Match-Logs" TargetMode="External"/><Relationship Id="rId104" Type="http://schemas.openxmlformats.org/officeDocument/2006/relationships/hyperlink" Target="https://fbref.com/en/players/21a866b7/matchlogs/2023-2024/summary/Joseph-Anang-Match-Logs" TargetMode="External"/><Relationship Id="rId311" Type="http://schemas.openxmlformats.org/officeDocument/2006/relationships/hyperlink" Target="https://fbref.com/en/squads/cff3d9bb/Chelsea-Stats" TargetMode="External"/><Relationship Id="rId409" Type="http://schemas.openxmlformats.org/officeDocument/2006/relationships/hyperlink" Target="https://fbref.com/en/players/dc6f5bdd/Calum-Chambers" TargetMode="External"/><Relationship Id="rId963" Type="http://schemas.openxmlformats.org/officeDocument/2006/relationships/hyperlink" Target="https://fbref.com/en/squads/4ba7cbea/Bournemouth-Stats" TargetMode="External"/><Relationship Id="rId1039" Type="http://schemas.openxmlformats.org/officeDocument/2006/relationships/hyperlink" Target="https://fbref.com/en/squads/18bb7c10/Arsenal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2ee5b0c9/matchlogs/2023-2024/summary/Zeki-Amdouni-Match-Logs" TargetMode="External"/><Relationship Id="rId616" Type="http://schemas.openxmlformats.org/officeDocument/2006/relationships/hyperlink" Target="https://fbref.com/en/players/5e4d9b48/matchlogs/2023-2024/summary/Jamie-Donley-Match-Logs" TargetMode="External"/><Relationship Id="rId823" Type="http://schemas.openxmlformats.org/officeDocument/2006/relationships/hyperlink" Target="https://fbref.com/en/squads/cff3d9bb/Chelsea-Stats" TargetMode="External"/><Relationship Id="rId1453" Type="http://schemas.openxmlformats.org/officeDocument/2006/relationships/hyperlink" Target="https://fbref.com/en/players/2c6835e5/Lewis-Miley" TargetMode="External"/><Relationship Id="rId1660" Type="http://schemas.openxmlformats.org/officeDocument/2006/relationships/hyperlink" Target="https://fbref.com/en/players/43a166b4/matchlogs/2023-2024/summary/Divock-Origi-Match-Logs" TargetMode="External"/><Relationship Id="rId1758" Type="http://schemas.openxmlformats.org/officeDocument/2006/relationships/hyperlink" Target="https://fbref.com/en/country/JAM/Jamaica-Football" TargetMode="External"/><Relationship Id="rId1106" Type="http://schemas.openxmlformats.org/officeDocument/2006/relationships/hyperlink" Target="https://fbref.com/en/country/POR/Portugal-Football" TargetMode="External"/><Relationship Id="rId1313" Type="http://schemas.openxmlformats.org/officeDocument/2006/relationships/hyperlink" Target="https://fbref.com/en/players/c6220452/Kobbie-Mainoo" TargetMode="External"/><Relationship Id="rId1520" Type="http://schemas.openxmlformats.org/officeDocument/2006/relationships/hyperlink" Target="https://fbref.com/en/players/a755db8c/matchlogs/2023-2024/summary/Rodrigo-Muniz-Match-Logs" TargetMode="External"/><Relationship Id="rId1965" Type="http://schemas.openxmlformats.org/officeDocument/2006/relationships/hyperlink" Target="https://fbref.com/en/players/efd2ec23/Antoine-Semenyo" TargetMode="External"/><Relationship Id="rId1618" Type="http://schemas.openxmlformats.org/officeDocument/2006/relationships/hyperlink" Target="https://fbref.com/en/country/ITA/Italy-Football" TargetMode="External"/><Relationship Id="rId1825" Type="http://schemas.openxmlformats.org/officeDocument/2006/relationships/hyperlink" Target="https://fbref.com/en/players/1c7012b8/Declan-Rice" TargetMode="External"/><Relationship Id="rId199" Type="http://schemas.openxmlformats.org/officeDocument/2006/relationships/hyperlink" Target="https://fbref.com/en/squads/fd962109/Fulham-Stats" TargetMode="External"/><Relationship Id="rId2087" Type="http://schemas.openxmlformats.org/officeDocument/2006/relationships/hyperlink" Target="https://fbref.com/en/squads/fd962109/Fulham-Stats" TargetMode="External"/><Relationship Id="rId2294" Type="http://schemas.openxmlformats.org/officeDocument/2006/relationships/hyperlink" Target="https://fbref.com/en/squads/fd962109/Fulham-Stats" TargetMode="External"/><Relationship Id="rId266" Type="http://schemas.openxmlformats.org/officeDocument/2006/relationships/hyperlink" Target="https://fbref.com/en/country/MLI/Mali-Football" TargetMode="External"/><Relationship Id="rId473" Type="http://schemas.openxmlformats.org/officeDocument/2006/relationships/hyperlink" Target="https://fbref.com/en/players/0ef89a37/Philippe-Coutinho" TargetMode="External"/><Relationship Id="rId680" Type="http://schemas.openxmlformats.org/officeDocument/2006/relationships/hyperlink" Target="https://fbref.com/en/players/2fba6108/matchlogs/2023-2024/summary/Anthony-Elanga-Match-Logs" TargetMode="External"/><Relationship Id="rId2154" Type="http://schemas.openxmlformats.org/officeDocument/2006/relationships/hyperlink" Target="https://fbref.com/en/country/BEL/Belgium-Football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bfc3b3a0/Hugo-Bueno" TargetMode="External"/><Relationship Id="rId540" Type="http://schemas.openxmlformats.org/officeDocument/2006/relationships/hyperlink" Target="https://fbref.com/en/players/3e9e06cb/matchlogs/2023-2024/summary/Craig-Dawson-Match-Logs" TargetMode="External"/><Relationship Id="rId778" Type="http://schemas.openxmlformats.org/officeDocument/2006/relationships/hyperlink" Target="https://fbref.com/en/country/AUS/Australia-Football" TargetMode="External"/><Relationship Id="rId985" Type="http://schemas.openxmlformats.org/officeDocument/2006/relationships/hyperlink" Target="https://fbref.com/en/players/a0666d3e/Will-Hughes" TargetMode="External"/><Relationship Id="rId1170" Type="http://schemas.openxmlformats.org/officeDocument/2006/relationships/hyperlink" Target="https://fbref.com/en/country/POL/Poland-Football" TargetMode="External"/><Relationship Id="rId2014" Type="http://schemas.openxmlformats.org/officeDocument/2006/relationships/hyperlink" Target="https://fbref.com/en/country/POR/Portugal-Football" TargetMode="External"/><Relationship Id="rId2221" Type="http://schemas.openxmlformats.org/officeDocument/2006/relationships/hyperlink" Target="https://fbref.com/en/players/728e9b2e/Joao-Virginia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f0caab96/Toti-Gomes" TargetMode="External"/><Relationship Id="rId1030" Type="http://schemas.openxmlformats.org/officeDocument/2006/relationships/hyperlink" Target="https://fbref.com/en/country/NGA/Nigeria-Football" TargetMode="External"/><Relationship Id="rId1268" Type="http://schemas.openxmlformats.org/officeDocument/2006/relationships/hyperlink" Target="https://fbref.com/en/players/37118440/matchlogs/2023-2024/summary/Tom-Lockyer-Match-Logs" TargetMode="External"/><Relationship Id="rId1475" Type="http://schemas.openxmlformats.org/officeDocument/2006/relationships/hyperlink" Target="https://fbref.com/en/squads/fd962109/Fulham-Stats" TargetMode="External"/><Relationship Id="rId1682" Type="http://schemas.openxmlformats.org/officeDocument/2006/relationships/hyperlink" Target="https://fbref.com/en/country/ENG/England-Football" TargetMode="External"/><Relationship Id="rId2319" Type="http://schemas.openxmlformats.org/officeDocument/2006/relationships/hyperlink" Target="https://fbref.com/en/players/c1fe2a48/matchlogs/2023-2024/summary/Ryan-Yates-Match-Logs" TargetMode="External"/><Relationship Id="rId400" Type="http://schemas.openxmlformats.org/officeDocument/2006/relationships/hyperlink" Target="https://fbref.com/en/players/197640fd/matchlogs/2023-2024/summary/Timothy-Castagne-Match-Logs" TargetMode="External"/><Relationship Id="rId705" Type="http://schemas.openxmlformats.org/officeDocument/2006/relationships/hyperlink" Target="https://fbref.com/en/players/f8fcd2a5/Jonny-Evans" TargetMode="External"/><Relationship Id="rId1128" Type="http://schemas.openxmlformats.org/officeDocument/2006/relationships/hyperlink" Target="https://fbref.com/en/players/15f24fe7/matchlogs/2023-2024/summary/Sasa-Kalajdzic-Match-Logs" TargetMode="External"/><Relationship Id="rId1335" Type="http://schemas.openxmlformats.org/officeDocument/2006/relationships/hyperlink" Target="https://fbref.com/en/squads/1df6b87e/Sheffield-United-Stats" TargetMode="External"/><Relationship Id="rId1542" Type="http://schemas.openxmlformats.org/officeDocument/2006/relationships/hyperlink" Target="https://fbref.com/en/country/ZIM/Zimbabwe-Football" TargetMode="External"/><Relationship Id="rId1987" Type="http://schemas.openxmlformats.org/officeDocument/2006/relationships/hyperlink" Target="https://fbref.com/en/squads/b8fd03ef/Manchester-City-Stats" TargetMode="External"/><Relationship Id="rId912" Type="http://schemas.openxmlformats.org/officeDocument/2006/relationships/hyperlink" Target="https://fbref.com/en/players/a7588cdc/matchlogs/2023-2024/summary/Antwoine-Hackford-Match-Logs" TargetMode="External"/><Relationship Id="rId1847" Type="http://schemas.openxmlformats.org/officeDocument/2006/relationships/hyperlink" Target="https://fbref.com/en/squads/943e8050/Burnley-Stats" TargetMode="External"/><Relationship Id="rId41" Type="http://schemas.openxmlformats.org/officeDocument/2006/relationships/hyperlink" Target="https://fbref.com/en/players/eab957a3/Anel-Ahmedhodzic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b2b47a98/Newcastle-United-Stats" TargetMode="External"/><Relationship Id="rId190" Type="http://schemas.openxmlformats.org/officeDocument/2006/relationships/hyperlink" Target="https://fbref.com/en/country/ENG/England-Football" TargetMode="External"/><Relationship Id="rId288" Type="http://schemas.openxmlformats.org/officeDocument/2006/relationships/hyperlink" Target="https://fbref.com/en/players/ccce7025/matchlogs/2023-2024/summary/Sven-Botman-Match-Logs" TargetMode="External"/><Relationship Id="rId1914" Type="http://schemas.openxmlformats.org/officeDocument/2006/relationships/hyperlink" Target="https://fbref.com/en/country/COL/Colombia-Football" TargetMode="External"/><Relationship Id="rId495" Type="http://schemas.openxmlformats.org/officeDocument/2006/relationships/hyperlink" Target="https://fbref.com/en/squads/8cec06e1/Wolverhampton-Wanderers-Stats" TargetMode="External"/><Relationship Id="rId2176" Type="http://schemas.openxmlformats.org/officeDocument/2006/relationships/hyperlink" Target="https://fbref.com/en/players/1df4a109/matchlogs/2023-2024/summary/Lesley-Ugochukwu-Match-Logs" TargetMode="External"/><Relationship Id="rId148" Type="http://schemas.openxmlformats.org/officeDocument/2006/relationships/hyperlink" Target="https://fbref.com/en/players/e5478b87/matchlogs/2023-2024/summary/Taiwo-Awoniyi-Match-Logs" TargetMode="External"/><Relationship Id="rId355" Type="http://schemas.openxmlformats.org/officeDocument/2006/relationships/hyperlink" Target="https://fbref.com/en/squads/cff3d9bb/Chelsea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8d3c902d/matchlogs/2023-2024/summary/Cheikhou-Kouyate-Match-Logs" TargetMode="External"/><Relationship Id="rId2036" Type="http://schemas.openxmlformats.org/officeDocument/2006/relationships/hyperlink" Target="https://fbref.com/en/players/b2626673/matchlogs/2023-2024/summary/Jay-Stansfield-Match-Logs" TargetMode="External"/><Relationship Id="rId2243" Type="http://schemas.openxmlformats.org/officeDocument/2006/relationships/hyperlink" Target="https://fbref.com/en/players/501ac0cc/matchlogs/2023-2024/summary/Reuell-Walters-Match-Logs" TargetMode="External"/><Relationship Id="rId215" Type="http://schemas.openxmlformats.org/officeDocument/2006/relationships/hyperlink" Target="https://fbref.com/en/squads/e297cd13/Luton-Town-Stats" TargetMode="External"/><Relationship Id="rId422" Type="http://schemas.openxmlformats.org/officeDocument/2006/relationships/hyperlink" Target="https://fbref.com/en/country/POR/Portugal-Football" TargetMode="External"/><Relationship Id="rId867" Type="http://schemas.openxmlformats.org/officeDocument/2006/relationships/hyperlink" Target="https://fbref.com/en/squads/47c64c55/Crystal-Palace-Stats" TargetMode="External"/><Relationship Id="rId1052" Type="http://schemas.openxmlformats.org/officeDocument/2006/relationships/hyperlink" Target="https://fbref.com/en/players/0f134faf/matchlogs/2023-2024/summary/Mathias-Jensen-Match-Logs" TargetMode="External"/><Relationship Id="rId1497" Type="http://schemas.openxmlformats.org/officeDocument/2006/relationships/hyperlink" Target="https://fbref.com/en/players/16e9d0ea/Alex-Moreno" TargetMode="External"/><Relationship Id="rId2103" Type="http://schemas.openxmlformats.org/officeDocument/2006/relationships/hyperlink" Target="https://fbref.com/en/squads/e4a775cb/Nottingham-Forest-Stats" TargetMode="External"/><Relationship Id="rId2310" Type="http://schemas.openxmlformats.org/officeDocument/2006/relationships/hyperlink" Target="https://fbref.com/en/squads/e4a775cb/Nottingham-Forest-Stats" TargetMode="External"/><Relationship Id="rId727" Type="http://schemas.openxmlformats.org/officeDocument/2006/relationships/hyperlink" Target="https://fbref.com/en/squads/d07537b9/Brighton-and-Hove-Albion-Stats" TargetMode="External"/><Relationship Id="rId934" Type="http://schemas.openxmlformats.org/officeDocument/2006/relationships/hyperlink" Target="https://fbref.com/en/country/NED/Netherlands-Football" TargetMode="External"/><Relationship Id="rId1357" Type="http://schemas.openxmlformats.org/officeDocument/2006/relationships/hyperlink" Target="https://fbref.com/en/players/eba1e557/Han-Noah-Massengo" TargetMode="External"/><Relationship Id="rId1564" Type="http://schemas.openxmlformats.org/officeDocument/2006/relationships/hyperlink" Target="https://fbref.com/en/players/00242715/matchlogs/2023-2024/summary/Moussa-Niakhate-Match-Logs" TargetMode="External"/><Relationship Id="rId1771" Type="http://schemas.openxmlformats.org/officeDocument/2006/relationships/hyperlink" Target="https://fbref.com/en/squads/822bd0ba/Liverpool-Stat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119b9a8e/Aymeric-Laporte" TargetMode="External"/><Relationship Id="rId1424" Type="http://schemas.openxmlformats.org/officeDocument/2006/relationships/hyperlink" Target="https://fbref.com/en/players/90f91999/matchlogs/2023-2024/summary/John-McGinn-Match-Logs" TargetMode="External"/><Relationship Id="rId1631" Type="http://schemas.openxmlformats.org/officeDocument/2006/relationships/hyperlink" Target="https://fbref.com/en/squads/47c64c55/Crystal-Palace-Stats" TargetMode="External"/><Relationship Id="rId1869" Type="http://schemas.openxmlformats.org/officeDocument/2006/relationships/hyperlink" Target="https://fbref.com/en/players/4ab53cdb/Jay-Rodriguez" TargetMode="External"/><Relationship Id="rId1729" Type="http://schemas.openxmlformats.org/officeDocument/2006/relationships/hyperlink" Target="https://fbref.com/en/players/6fe90922/Ivan-Perisic" TargetMode="External"/><Relationship Id="rId1936" Type="http://schemas.openxmlformats.org/officeDocument/2006/relationships/hyperlink" Target="https://fbref.com/en/players/dd745366/matchlogs/2023-2024/summary/Andrey-Santos-Match-Logs" TargetMode="External"/><Relationship Id="rId2198" Type="http://schemas.openxmlformats.org/officeDocument/2006/relationships/hyperlink" Target="https://fbref.com/en/country/NED/Netherlands-Football" TargetMode="External"/><Relationship Id="rId377" Type="http://schemas.openxmlformats.org/officeDocument/2006/relationships/hyperlink" Target="https://fbref.com/en/players/4506aec5/Thomas-Cannon" TargetMode="External"/><Relationship Id="rId584" Type="http://schemas.openxmlformats.org/officeDocument/2006/relationships/hyperlink" Target="https://fbref.com/en/players/1b84dbe1/matchlogs/2023-2024/summary/Lucas-Digne-Match-Logs" TargetMode="External"/><Relationship Id="rId2058" Type="http://schemas.openxmlformats.org/officeDocument/2006/relationships/hyperlink" Target="https://fbref.com/en/country/HUN/Hungary-Football" TargetMode="External"/><Relationship Id="rId2265" Type="http://schemas.openxmlformats.org/officeDocument/2006/relationships/hyperlink" Target="https://fbref.com/en/country/ENG/England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f72293fc/Johann-Berg-Gudmundsson" TargetMode="External"/><Relationship Id="rId791" Type="http://schemas.openxmlformats.org/officeDocument/2006/relationships/hyperlink" Target="https://fbref.com/en/squads/822bd0ba/Liverpool-Stats" TargetMode="External"/><Relationship Id="rId889" Type="http://schemas.openxmlformats.org/officeDocument/2006/relationships/hyperlink" Target="https://fbref.com/en/players/d0706b27/Marc-Guehi" TargetMode="External"/><Relationship Id="rId1074" Type="http://schemas.openxmlformats.org/officeDocument/2006/relationships/hyperlink" Target="https://fbref.com/en/country/ENG/England-Football" TargetMode="External"/><Relationship Id="rId444" Type="http://schemas.openxmlformats.org/officeDocument/2006/relationships/hyperlink" Target="https://fbref.com/en/players/7c5fa6cf/matchlogs/2023-2024/summary/Jordan-Clark-Match-Logs" TargetMode="External"/><Relationship Id="rId651" Type="http://schemas.openxmlformats.org/officeDocument/2006/relationships/hyperlink" Target="https://fbref.com/en/squads/d07537b9/Brighton-and-Hove-Albion-Stats" TargetMode="External"/><Relationship Id="rId749" Type="http://schemas.openxmlformats.org/officeDocument/2006/relationships/hyperlink" Target="https://fbref.com/en/players/ed1e53f3/Phil-Foden" TargetMode="External"/><Relationship Id="rId1281" Type="http://schemas.openxmlformats.org/officeDocument/2006/relationships/hyperlink" Target="https://fbref.com/en/players/6f7d826d/Douglas-Luiz" TargetMode="External"/><Relationship Id="rId1379" Type="http://schemas.openxmlformats.org/officeDocument/2006/relationships/hyperlink" Target="https://fbref.com/en/squads/47c64c55/Crystal-Palace-Stats" TargetMode="External"/><Relationship Id="rId1586" Type="http://schemas.openxmlformats.org/officeDocument/2006/relationships/hyperlink" Target="https://fbref.com/en/country/ENG/England-Football" TargetMode="External"/><Relationship Id="rId2125" Type="http://schemas.openxmlformats.org/officeDocument/2006/relationships/hyperlink" Target="https://fbref.com/en/players/259fea27/James-Trafford" TargetMode="External"/><Relationship Id="rId2332" Type="http://schemas.openxmlformats.org/officeDocument/2006/relationships/hyperlink" Target="https://fbref.com/en/players/07d65234/Anass-Zaroury" TargetMode="External"/><Relationship Id="rId304" Type="http://schemas.openxmlformats.org/officeDocument/2006/relationships/hyperlink" Target="https://fbref.com/en/players/c2c5ecda/matchlogs/2023-2024/summary/Ethan-Brierley-Match-Logs" TargetMode="External"/><Relationship Id="rId511" Type="http://schemas.openxmlformats.org/officeDocument/2006/relationships/hyperlink" Target="https://fbref.com/en/squads/cd051869/Brentford-Stats" TargetMode="External"/><Relationship Id="rId609" Type="http://schemas.openxmlformats.org/officeDocument/2006/relationships/hyperlink" Target="https://fbref.com/en/players/20b3a502/Nicolas-Dominguez" TargetMode="External"/><Relationship Id="rId956" Type="http://schemas.openxmlformats.org/officeDocument/2006/relationships/hyperlink" Target="https://fbref.com/en/players/92e7e919/matchlogs/2023-2024/summary/Son-Heung-min-Match-Logs" TargetMode="External"/><Relationship Id="rId1141" Type="http://schemas.openxmlformats.org/officeDocument/2006/relationships/hyperlink" Target="https://fbref.com/en/players/51dbeea9/Thilo-Kehrer" TargetMode="External"/><Relationship Id="rId1239" Type="http://schemas.openxmlformats.org/officeDocument/2006/relationships/hyperlink" Target="https://fbref.com/en/squads/fd962109/Fulham-Stats" TargetMode="External"/><Relationship Id="rId1793" Type="http://schemas.openxmlformats.org/officeDocument/2006/relationships/hyperlink" Target="https://fbref.com/en/players/a1d5bd30/Marcus-Rashford" TargetMode="External"/><Relationship Id="rId85" Type="http://schemas.openxmlformats.org/officeDocument/2006/relationships/hyperlink" Target="https://fbref.com/en/players/ad1f61f3/Steven-Alzate" TargetMode="External"/><Relationship Id="rId150" Type="http://schemas.openxmlformats.org/officeDocument/2006/relationships/hyperlink" Target="https://fbref.com/en/country/GHA/Ghana-Football" TargetMode="External"/><Relationship Id="rId595" Type="http://schemas.openxmlformats.org/officeDocument/2006/relationships/hyperlink" Target="https://fbref.com/en/squads/822bd0ba/Liverpool-Stats" TargetMode="External"/><Relationship Id="rId816" Type="http://schemas.openxmlformats.org/officeDocument/2006/relationships/hyperlink" Target="https://fbref.com/en/players/32f60ed8/matchlogs/2023-2024/summary/Morgan-Gibbs-White-Match-Logs" TargetMode="External"/><Relationship Id="rId1001" Type="http://schemas.openxmlformats.org/officeDocument/2006/relationships/hyperlink" Target="https://fbref.com/en/players/491a433d/Rasmus-Hojlund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2944f86f/Frank-Onyeka" TargetMode="External"/><Relationship Id="rId1860" Type="http://schemas.openxmlformats.org/officeDocument/2006/relationships/hyperlink" Target="https://fbref.com/en/players/7399c7a8/matchlogs/2023-2024/summary/Jack-Robinson-Match-Logs" TargetMode="External"/><Relationship Id="rId2276" Type="http://schemas.openxmlformats.org/officeDocument/2006/relationships/hyperlink" Target="https://fbref.com/en/players/dd323728/Neco-Williams" TargetMode="External"/><Relationship Id="rId248" Type="http://schemas.openxmlformats.org/officeDocument/2006/relationships/hyperlink" Target="https://fbref.com/en/players/b59c2a92/matchlogs/2023-2024/summary/Lucas-Bergstrom-Match-Logs" TargetMode="External"/><Relationship Id="rId455" Type="http://schemas.openxmlformats.org/officeDocument/2006/relationships/hyperlink" Target="https://fbref.com/en/squads/cff3d9bb/Chelsea-Stats" TargetMode="External"/><Relationship Id="rId662" Type="http://schemas.openxmlformats.org/officeDocument/2006/relationships/hyperlink" Target="https://fbref.com/en/country/BRA/Brazil-Football" TargetMode="External"/><Relationship Id="rId1085" Type="http://schemas.openxmlformats.org/officeDocument/2006/relationships/hyperlink" Target="https://fbref.com/en/players/0cd31129/Brennan-Johnson" TargetMode="External"/><Relationship Id="rId1292" Type="http://schemas.openxmlformats.org/officeDocument/2006/relationships/hyperlink" Target="https://fbref.com/en/players/c6e8cf1f/matchlogs/2023-2024/summary/Sasa-Lukic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049a888d/Mykhailo-Mudryk" TargetMode="External"/><Relationship Id="rId1720" Type="http://schemas.openxmlformats.org/officeDocument/2006/relationships/hyperlink" Target="https://fbref.com/en/players/ea1a5662/matchlogs/2023-2024/summary/Myles-Peart-Harris-Match-Logs" TargetMode="External"/><Relationship Id="rId1958" Type="http://schemas.openxmlformats.org/officeDocument/2006/relationships/hyperlink" Target="https://fbref.com/en/country/ENG/England-Football" TargetMode="External"/><Relationship Id="rId2136" Type="http://schemas.openxmlformats.org/officeDocument/2006/relationships/hyperlink" Target="https://fbref.com/en/players/c47541e0/matchlogs/2023-2024/summary/Bertrand-Traore-Match-Logs" TargetMode="External"/><Relationship Id="rId2343" Type="http://schemas.openxmlformats.org/officeDocument/2006/relationships/hyperlink" Target="https://fbref.com/en/players/ce4246f5/matchlogs/2023-2024/summary/Kurt-Zouma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e34fc66d/matchlogs/2023-2024/summary/Joachim-Andersen-Match-Logs" TargetMode="External"/><Relationship Id="rId315" Type="http://schemas.openxmlformats.org/officeDocument/2006/relationships/hyperlink" Target="https://fbref.com/en/squads/1df6b87e/Sheffield-United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d07537b9/Brighton-and-Hove-Albion-Stats" TargetMode="External"/><Relationship Id="rId1152" Type="http://schemas.openxmlformats.org/officeDocument/2006/relationships/hyperlink" Target="https://fbref.com/en/players/f31def1e/matchlogs/2023-2024/summary/Lloyd-Kelly-Match-Logs" TargetMode="External"/><Relationship Id="rId1597" Type="http://schemas.openxmlformats.org/officeDocument/2006/relationships/hyperlink" Target="https://fbref.com/en/players/a3afdd69/Mark-OMahony" TargetMode="External"/><Relationship Id="rId1818" Type="http://schemas.openxmlformats.org/officeDocument/2006/relationships/hyperlink" Target="https://fbref.com/en/country/ESP/Spain-Football" TargetMode="External"/><Relationship Id="rId2203" Type="http://schemas.openxmlformats.org/officeDocument/2006/relationships/hyperlink" Target="https://fbref.com/en/squads/d07537b9/Brighton-and-Hove-Albion-Stats" TargetMode="External"/><Relationship Id="rId96" Type="http://schemas.openxmlformats.org/officeDocument/2006/relationships/hyperlink" Target="https://fbref.com/en/players/50fc4c0a/matchlogs/2023-2024/summary/Jordan-Amissah-Match-Logs" TargetMode="External"/><Relationship Id="rId161" Type="http://schemas.openxmlformats.org/officeDocument/2006/relationships/hyperlink" Target="https://fbref.com/en/players/32e8417f/Stefan-Bajcetic" TargetMode="External"/><Relationship Id="rId399" Type="http://schemas.openxmlformats.org/officeDocument/2006/relationships/hyperlink" Target="https://fbref.com/en/squads/fd962109/Fulham-Stats" TargetMode="External"/><Relationship Id="rId827" Type="http://schemas.openxmlformats.org/officeDocument/2006/relationships/hyperlink" Target="https://fbref.com/en/squads/b2b47a98/Newcastle-United-Stats" TargetMode="External"/><Relationship Id="rId1012" Type="http://schemas.openxmlformats.org/officeDocument/2006/relationships/hyperlink" Target="https://fbref.com/en/players/a4e85758/matchlogs/2023-2024/summary/Igor-Match-Logs" TargetMode="External"/><Relationship Id="rId1457" Type="http://schemas.openxmlformats.org/officeDocument/2006/relationships/hyperlink" Target="https://fbref.com/en/players/2f90f6b8/James-Milner" TargetMode="External"/><Relationship Id="rId1664" Type="http://schemas.openxmlformats.org/officeDocument/2006/relationships/hyperlink" Target="https://fbref.com/en/players/c1242d4e/matchlogs/2023-2024/summary/Stefan-Ortega-Match-Logs" TargetMode="External"/><Relationship Id="rId1871" Type="http://schemas.openxmlformats.org/officeDocument/2006/relationships/hyperlink" Target="https://fbref.com/en/squads/943e8050/Burnley-Stats" TargetMode="External"/><Relationship Id="rId2287" Type="http://schemas.openxmlformats.org/officeDocument/2006/relationships/hyperlink" Target="https://fbref.com/en/players/a3b03921/matchlogs/2023-2024/summary/Joe-Willock-Match-Log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CIV/Cote-dIvoire-Football" TargetMode="External"/><Relationship Id="rId673" Type="http://schemas.openxmlformats.org/officeDocument/2006/relationships/hyperlink" Target="https://fbref.com/en/players/3d554589/Hjalmar-Ekdal" TargetMode="External"/><Relationship Id="rId880" Type="http://schemas.openxmlformats.org/officeDocument/2006/relationships/hyperlink" Target="https://fbref.com/en/players/b0b4fd3e/matchlogs/2023-2024/summary/Jack-Grealish-Match-Logs" TargetMode="External"/><Relationship Id="rId1096" Type="http://schemas.openxmlformats.org/officeDocument/2006/relationships/hyperlink" Target="https://fbref.com/en/players/9e5708be/matchlogs/2023-2024/summary/Sam-Johnstone-Match-Logs" TargetMode="External"/><Relationship Id="rId1317" Type="http://schemas.openxmlformats.org/officeDocument/2006/relationships/hyperlink" Target="https://fbref.com/en/players/a572e291/Orel-Mangala" TargetMode="External"/><Relationship Id="rId1524" Type="http://schemas.openxmlformats.org/officeDocument/2006/relationships/hyperlink" Target="https://fbref.com/en/players/99aa1a84/matchlogs/2023-2024/summary/Arijanet-Muric-Match-Logs" TargetMode="External"/><Relationship Id="rId1731" Type="http://schemas.openxmlformats.org/officeDocument/2006/relationships/hyperlink" Target="https://fbref.com/en/squads/361ca564/Tottenham-Hotspur-Stats" TargetMode="External"/><Relationship Id="rId1969" Type="http://schemas.openxmlformats.org/officeDocument/2006/relationships/hyperlink" Target="https://fbref.com/en/players/35141f4c/Marcos-Senesi" TargetMode="External"/><Relationship Id="rId2147" Type="http://schemas.openxmlformats.org/officeDocument/2006/relationships/hyperlink" Target="https://fbref.com/en/squads/943e8050/Burnley-Stats" TargetMode="External"/><Relationship Id="rId23" Type="http://schemas.openxmlformats.org/officeDocument/2006/relationships/hyperlink" Target="https://fbref.com/en/squads/d07537b9/Brighton-and-Hove-Albion-Stats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9228b07c/Tom-Davies" TargetMode="External"/><Relationship Id="rId978" Type="http://schemas.openxmlformats.org/officeDocument/2006/relationships/hyperlink" Target="https://fbref.com/en/country/USA/United-States-Football" TargetMode="External"/><Relationship Id="rId1163" Type="http://schemas.openxmlformats.org/officeDocument/2006/relationships/hyperlink" Target="https://fbref.com/en/squads/4ba7cbea/Bournemouth-Stats" TargetMode="External"/><Relationship Id="rId1370" Type="http://schemas.openxmlformats.org/officeDocument/2006/relationships/hyperlink" Target="https://fbref.com/en/country/CMR/Cameroon-Football" TargetMode="External"/><Relationship Id="rId1829" Type="http://schemas.openxmlformats.org/officeDocument/2006/relationships/hyperlink" Target="https://fbref.com/en/players/0a3d6d2b/Chris-Richards" TargetMode="External"/><Relationship Id="rId2007" Type="http://schemas.openxmlformats.org/officeDocument/2006/relationships/hyperlink" Target="https://fbref.com/en/squads/4ba7cbea/Bournemouth-Stats" TargetMode="External"/><Relationship Id="rId2214" Type="http://schemas.openxmlformats.org/officeDocument/2006/relationships/hyperlink" Target="https://fbref.com/en/country/CHI/Chile-Football" TargetMode="External"/><Relationship Id="rId740" Type="http://schemas.openxmlformats.org/officeDocument/2006/relationships/hyperlink" Target="https://fbref.com/en/players/5ff4ab71/matchlogs/2023-2024/summary/Enzo-Fernandez-Match-Logs" TargetMode="External"/><Relationship Id="rId838" Type="http://schemas.openxmlformats.org/officeDocument/2006/relationships/hyperlink" Target="https://fbref.com/en/country/POR/Portugal-Football" TargetMode="External"/><Relationship Id="rId1023" Type="http://schemas.openxmlformats.org/officeDocument/2006/relationships/hyperlink" Target="https://fbref.com/en/squads/b2b47a98/Newcastle-United-Stats" TargetMode="External"/><Relationship Id="rId1468" Type="http://schemas.openxmlformats.org/officeDocument/2006/relationships/hyperlink" Target="https://fbref.com/en/players/5cbd1eb0/matchlogs/2023-2024/summary/Tyrick-Mitchell-Match-Logs" TargetMode="External"/><Relationship Id="rId1675" Type="http://schemas.openxmlformats.org/officeDocument/2006/relationships/hyperlink" Target="https://fbref.com/en/squads/1df6b87e/Sheffield-United-Stats" TargetMode="External"/><Relationship Id="rId1882" Type="http://schemas.openxmlformats.org/officeDocument/2006/relationships/hyperlink" Target="https://fbref.com/en/country/ENG/England-Football" TargetMode="External"/><Relationship Id="rId2298" Type="http://schemas.openxmlformats.org/officeDocument/2006/relationships/hyperlink" Target="https://fbref.com/en/squads/cd051869/Brentford-Stats" TargetMode="External"/><Relationship Id="rId172" Type="http://schemas.openxmlformats.org/officeDocument/2006/relationships/hyperlink" Target="https://fbref.com/en/players/394854c4/matchlogs/2023-2024/summary/George-Baldock-Match-Logs" TargetMode="External"/><Relationship Id="rId477" Type="http://schemas.openxmlformats.org/officeDocument/2006/relationships/hyperlink" Target="https://fbref.com/en/players/a5ca9127/Conor-Coventry" TargetMode="External"/><Relationship Id="rId600" Type="http://schemas.openxmlformats.org/officeDocument/2006/relationships/hyperlink" Target="https://fbref.com/en/players/e814e1cf/matchlogs/2023-2024/summary/Lewis-Dobbin-Match-Logs" TargetMode="External"/><Relationship Id="rId684" Type="http://schemas.openxmlformats.org/officeDocument/2006/relationships/hyperlink" Target="https://fbref.com/en/players/b9e1436c/matchlogs/2023-2024/summary/Harvey-Elliott-Match-Logs" TargetMode="External"/><Relationship Id="rId1230" Type="http://schemas.openxmlformats.org/officeDocument/2006/relationships/hyperlink" Target="https://fbref.com/en/country/GAB/Gabon-Football" TargetMode="External"/><Relationship Id="rId1328" Type="http://schemas.openxmlformats.org/officeDocument/2006/relationships/hyperlink" Target="https://fbref.com/en/players/d7f99582/matchlogs/2023-2024/summary/Benson-Manuel-Match-Logs" TargetMode="External"/><Relationship Id="rId1535" Type="http://schemas.openxmlformats.org/officeDocument/2006/relationships/hyperlink" Target="https://fbref.com/en/squads/b2b47a98/Newcastle-United-Stats" TargetMode="External"/><Relationship Id="rId2060" Type="http://schemas.openxmlformats.org/officeDocument/2006/relationships/hyperlink" Target="https://fbref.com/en/players/934e1968/matchlogs/2023-2024/summary/Dominik-Szoboszlai-Match-Logs" TargetMode="External"/><Relationship Id="rId2158" Type="http://schemas.openxmlformats.org/officeDocument/2006/relationships/hyperlink" Target="https://fbref.com/en/country/USA/United-States-Football" TargetMode="External"/><Relationship Id="rId337" Type="http://schemas.openxmlformats.org/officeDocument/2006/relationships/hyperlink" Target="https://fbref.com/en/players/edc98fac/Santiago-Bueno" TargetMode="External"/><Relationship Id="rId891" Type="http://schemas.openxmlformats.org/officeDocument/2006/relationships/hyperlink" Target="https://fbref.com/en/squads/47c64c55/Crystal-Palace-Stats" TargetMode="External"/><Relationship Id="rId905" Type="http://schemas.openxmlformats.org/officeDocument/2006/relationships/hyperlink" Target="https://fbref.com/en/players/1f44ac21/Erling-Haaland" TargetMode="External"/><Relationship Id="rId989" Type="http://schemas.openxmlformats.org/officeDocument/2006/relationships/hyperlink" Target="https://fbref.com/en/players/d2b32e91/Bashir-Humphreys" TargetMode="External"/><Relationship Id="rId1742" Type="http://schemas.openxmlformats.org/officeDocument/2006/relationships/hyperlink" Target="https://fbref.com/en/country/WAL/Wales-Football" TargetMode="External"/><Relationship Id="rId2018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CRC/Costa-Rica-Football" TargetMode="External"/><Relationship Id="rId544" Type="http://schemas.openxmlformats.org/officeDocument/2006/relationships/hyperlink" Target="https://fbref.com/en/players/e46012d4/matchlogs/2023-2024/summary/Kevin-De-Bruyne-Match-Logs" TargetMode="External"/><Relationship Id="rId751" Type="http://schemas.openxmlformats.org/officeDocument/2006/relationships/hyperlink" Target="https://fbref.com/en/squads/b8fd03ef/Manchester-City-Stats" TargetMode="External"/><Relationship Id="rId849" Type="http://schemas.openxmlformats.org/officeDocument/2006/relationships/hyperlink" Target="https://fbref.com/en/players/7a11550b/Joe-Gomez" TargetMode="External"/><Relationship Id="rId1174" Type="http://schemas.openxmlformats.org/officeDocument/2006/relationships/hyperlink" Target="https://fbref.com/en/country/NED/Netherlands-Football" TargetMode="External"/><Relationship Id="rId1381" Type="http://schemas.openxmlformats.org/officeDocument/2006/relationships/hyperlink" Target="https://fbref.com/en/players/4bcf39f6/Neal-Maupay" TargetMode="External"/><Relationship Id="rId1479" Type="http://schemas.openxmlformats.org/officeDocument/2006/relationships/hyperlink" Target="https://fbref.com/en/squads/d07537b9/Brighton-and-Hove-Albion-Stats" TargetMode="External"/><Relationship Id="rId1602" Type="http://schemas.openxmlformats.org/officeDocument/2006/relationships/hyperlink" Target="https://fbref.com/en/country/IRL/Republic-of-Ireland-Football" TargetMode="External"/><Relationship Id="rId1686" Type="http://schemas.openxmlformats.org/officeDocument/2006/relationships/hyperlink" Target="https://fbref.com/en/country/POR/Portugal-Football" TargetMode="External"/><Relationship Id="rId2225" Type="http://schemas.openxmlformats.org/officeDocument/2006/relationships/hyperlink" Target="https://fbref.com/en/players/d617bff6/Radek-Vitek" TargetMode="External"/><Relationship Id="rId183" Type="http://schemas.openxmlformats.org/officeDocument/2006/relationships/hyperlink" Target="https://fbref.com/en/squads/cd051869/Brentford-Stats" TargetMode="External"/><Relationship Id="rId390" Type="http://schemas.openxmlformats.org/officeDocument/2006/relationships/hyperlink" Target="https://fbref.com/en/country/BRA/Brazil-Football" TargetMode="External"/><Relationship Id="rId404" Type="http://schemas.openxmlformats.org/officeDocument/2006/relationships/hyperlink" Target="https://fbref.com/en/players/e28868f3/matchlogs/2023-2024/summary/Jonny-Castro-Match-Logs" TargetMode="External"/><Relationship Id="rId611" Type="http://schemas.openxmlformats.org/officeDocument/2006/relationships/hyperlink" Target="https://fbref.com/en/squads/e4a775cb/Nottingham-Forest-Stats" TargetMode="External"/><Relationship Id="rId1034" Type="http://schemas.openxmlformats.org/officeDocument/2006/relationships/hyperlink" Target="https://fbref.com/en/country/SEN/Senegal-Football" TargetMode="External"/><Relationship Id="rId1241" Type="http://schemas.openxmlformats.org/officeDocument/2006/relationships/hyperlink" Target="https://fbref.com/en/players/9b5ce51a/Jefferson-Lerma" TargetMode="External"/><Relationship Id="rId1339" Type="http://schemas.openxmlformats.org/officeDocument/2006/relationships/hyperlink" Target="https://fbref.com/en/squads/8602292d/Aston-Villa-Stats" TargetMode="External"/><Relationship Id="rId1893" Type="http://schemas.openxmlformats.org/officeDocument/2006/relationships/hyperlink" Target="https://fbref.com/en/players/187ab096/Charles-Sagoe-Jr" TargetMode="External"/><Relationship Id="rId1907" Type="http://schemas.openxmlformats.org/officeDocument/2006/relationships/hyperlink" Target="https://fbref.com/en/squads/18bb7c10/Arsenal-Stats" TargetMode="External"/><Relationship Id="rId2071" Type="http://schemas.openxmlformats.org/officeDocument/2006/relationships/hyperlink" Target="https://fbref.com/en/squads/d3fd31cc/Everton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1daec722/matchlogs/2023-2024/summary/Marc-Cucurella-Match-Logs" TargetMode="External"/><Relationship Id="rId695" Type="http://schemas.openxmlformats.org/officeDocument/2006/relationships/hyperlink" Target="https://fbref.com/en/squads/822bd0ba/Liverpool-Stats" TargetMode="External"/><Relationship Id="rId709" Type="http://schemas.openxmlformats.org/officeDocument/2006/relationships/hyperlink" Target="https://fbref.com/en/players/ae4fc6a4/Eberechi-Eze" TargetMode="External"/><Relationship Id="rId916" Type="http://schemas.openxmlformats.org/officeDocument/2006/relationships/hyperlink" Target="https://fbref.com/en/players/da011f18/matchlogs/2023-2024/summary/Lewis-Hall-Match-Logs" TargetMode="External"/><Relationship Id="rId1101" Type="http://schemas.openxmlformats.org/officeDocument/2006/relationships/hyperlink" Target="https://fbref.com/en/players/45db685d/Jorginho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4806ec67/Jordan-Pickford" TargetMode="External"/><Relationship Id="rId1960" Type="http://schemas.openxmlformats.org/officeDocument/2006/relationships/hyperlink" Target="https://fbref.com/en/players/104d0bb8/matchlogs/2023-2024/summary/Alex-Scott-Match-Logs" TargetMode="External"/><Relationship Id="rId2169" Type="http://schemas.openxmlformats.org/officeDocument/2006/relationships/hyperlink" Target="https://fbref.com/en/players/7cd520e8/Destiny-Udogie" TargetMode="External"/><Relationship Id="rId45" Type="http://schemas.openxmlformats.org/officeDocument/2006/relationships/hyperlink" Target="https://fbref.com/en/players/246d153b/Ola-Aina" TargetMode="External"/><Relationship Id="rId110" Type="http://schemas.openxmlformats.org/officeDocument/2006/relationships/hyperlink" Target="https://fbref.com/en/country/SCO/Scotland-Football" TargetMode="External"/><Relationship Id="rId348" Type="http://schemas.openxmlformats.org/officeDocument/2006/relationships/hyperlink" Target="https://fbref.com/en/players/a681b7b7/matchlogs/2023-2024/summary/Reece-Burke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0313a347/Ezri-Konsa" TargetMode="External"/><Relationship Id="rId1392" Type="http://schemas.openxmlformats.org/officeDocument/2006/relationships/hyperlink" Target="https://fbref.com/en/players/00963611/matchlogs/2023-2024/summary/Konstantinos-Mavropanos-Match-Logs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788c0277/Chiedozie-Ogbene" TargetMode="External"/><Relationship Id="rId1820" Type="http://schemas.openxmlformats.org/officeDocument/2006/relationships/hyperlink" Target="https://fbref.com/en/players/3353737a/matchlogs/2023-2024/summary/Sergio-Reguilon-Match-Logs" TargetMode="External"/><Relationship Id="rId2029" Type="http://schemas.openxmlformats.org/officeDocument/2006/relationships/hyperlink" Target="https://fbref.com/en/players/6a8a7af8/Vinicius-Souza" TargetMode="External"/><Relationship Id="rId2236" Type="http://schemas.openxmlformats.org/officeDocument/2006/relationships/hyperlink" Target="https://fbref.com/en/players/86dd77d1/Kyle-Walker" TargetMode="External"/><Relationship Id="rId194" Type="http://schemas.openxmlformats.org/officeDocument/2006/relationships/hyperlink" Target="https://fbref.com/en/country/ENG/England-Football" TargetMode="External"/><Relationship Id="rId208" Type="http://schemas.openxmlformats.org/officeDocument/2006/relationships/hyperlink" Target="https://fbref.com/en/players/7cbd6d68/matchlogs/2023-2024/summary/Eddie-Beach-Match-Logs" TargetMode="External"/><Relationship Id="rId415" Type="http://schemas.openxmlformats.org/officeDocument/2006/relationships/hyperlink" Target="https://fbref.com/en/squads/822bd0ba/Liverpool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8449d35e/Vitaly-Janelt" TargetMode="External"/><Relationship Id="rId1252" Type="http://schemas.openxmlformats.org/officeDocument/2006/relationships/hyperlink" Target="https://fbref.com/en/players/41f08ac8/matchlogs/2023-2024/summary/Keane-Lewis-Potter-Match-Logs" TargetMode="External"/><Relationship Id="rId1697" Type="http://schemas.openxmlformats.org/officeDocument/2006/relationships/hyperlink" Target="https://fbref.com/en/players/e0bc6fdc/Emerson-Palmieri" TargetMode="External"/><Relationship Id="rId1918" Type="http://schemas.openxmlformats.org/officeDocument/2006/relationships/hyperlink" Target="https://fbref.com/en/country/ESP/Spain-Football" TargetMode="External"/><Relationship Id="rId2082" Type="http://schemas.openxmlformats.org/officeDocument/2006/relationships/hyperlink" Target="https://fbref.com/en/country/ENG/England-Football" TargetMode="External"/><Relationship Id="rId2303" Type="http://schemas.openxmlformats.org/officeDocument/2006/relationships/hyperlink" Target="https://fbref.com/en/players/4e9a0555/matchlogs/2023-2024/summary/Chris-Wood-Match-Logs" TargetMode="External"/><Relationship Id="rId261" Type="http://schemas.openxmlformats.org/officeDocument/2006/relationships/hyperlink" Target="https://fbref.com/en/players/d328a254/Philip-Billing" TargetMode="External"/><Relationship Id="rId499" Type="http://schemas.openxmlformats.org/officeDocument/2006/relationships/hyperlink" Target="https://fbref.com/en/squads/d07537b9/Brighton-and-Hove-Albion-Stats" TargetMode="External"/><Relationship Id="rId927" Type="http://schemas.openxmlformats.org/officeDocument/2006/relationships/hyperlink" Target="https://fbref.com/en/squads/d3fd31cc/Everton-Stats" TargetMode="External"/><Relationship Id="rId1112" Type="http://schemas.openxmlformats.org/officeDocument/2006/relationships/hyperlink" Target="https://fbref.com/en/players/f098c03e/matchlogs/2023-2024/summary/Mads-Juel-Andersen-Match-Logs" TargetMode="External"/><Relationship Id="rId1557" Type="http://schemas.openxmlformats.org/officeDocument/2006/relationships/hyperlink" Target="https://fbref.com/en/players/7ba2eaa9/Pedro-Neto" TargetMode="External"/><Relationship Id="rId1764" Type="http://schemas.openxmlformats.org/officeDocument/2006/relationships/hyperlink" Target="https://fbref.com/en/players/4b40d9ca/matchlogs/2023-2024/summary/Nick-Pope-Match-Logs" TargetMode="External"/><Relationship Id="rId1971" Type="http://schemas.openxmlformats.org/officeDocument/2006/relationships/hyperlink" Target="https://fbref.com/en/squads/4ba7cbea/Bournemouth-Stats" TargetMode="External"/><Relationship Id="rId56" Type="http://schemas.openxmlformats.org/officeDocument/2006/relationships/hyperlink" Target="https://fbref.com/en/players/a8c0acb7/matchlogs/2023-2024/summary/Kristoffer-Ajer-Match-Logs" TargetMode="External"/><Relationship Id="rId359" Type="http://schemas.openxmlformats.org/officeDocument/2006/relationships/hyperlink" Target="https://fbref.com/en/squads/1df6b87e/Sheffield-United-Stats" TargetMode="External"/><Relationship Id="rId566" Type="http://schemas.openxmlformats.org/officeDocument/2006/relationships/hyperlink" Target="https://fbref.com/en/country/POR/Portugal-Football" TargetMode="External"/><Relationship Id="rId773" Type="http://schemas.openxmlformats.org/officeDocument/2006/relationships/hyperlink" Target="https://fbref.com/en/players/38c29201/Aidan-Francis" TargetMode="External"/><Relationship Id="rId1196" Type="http://schemas.openxmlformats.org/officeDocument/2006/relationships/hyperlink" Target="https://fbref.com/en/players/79c0821a/matchlogs/2023-2024/summary/Mateo-Kovacic-Match-Logs" TargetMode="External"/><Relationship Id="rId1417" Type="http://schemas.openxmlformats.org/officeDocument/2006/relationships/hyperlink" Target="https://fbref.com/en/players/bf973eeb/James-McConnell" TargetMode="External"/><Relationship Id="rId1624" Type="http://schemas.openxmlformats.org/officeDocument/2006/relationships/hyperlink" Target="https://fbref.com/en/players/efacf4fd/matchlogs/2023-2024/summary/Ademola-Ola-Adebomi-Match-Logs" TargetMode="External"/><Relationship Id="rId1831" Type="http://schemas.openxmlformats.org/officeDocument/2006/relationships/hyperlink" Target="https://fbref.com/en/squads/47c64c55/Crystal-Palace-Stats" TargetMode="External"/><Relationship Id="rId2247" Type="http://schemas.openxmlformats.org/officeDocument/2006/relationships/hyperlink" Target="https://fbref.com/en/players/9e525177/matchlogs/2023-2024/summary/Aaron-Wan-Bissaka-Match-Logs" TargetMode="External"/><Relationship Id="rId121" Type="http://schemas.openxmlformats.org/officeDocument/2006/relationships/hyperlink" Target="https://fbref.com/en/players/99127249/Antony" TargetMode="External"/><Relationship Id="rId219" Type="http://schemas.openxmlformats.org/officeDocument/2006/relationships/hyperlink" Target="https://fbref.com/en/squads/8cec06e1/Wolverhampton-Wanderers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bf33b257/Alfie-Doughty" TargetMode="External"/><Relationship Id="rId980" Type="http://schemas.openxmlformats.org/officeDocument/2006/relationships/hyperlink" Target="https://fbref.com/en/players/3f65d5ce/matchlogs/2023-2024/summary/Ethan-Horvath-Match-Logs" TargetMode="External"/><Relationship Id="rId1056" Type="http://schemas.openxmlformats.org/officeDocument/2006/relationships/hyperlink" Target="https://fbref.com/en/players/b66315ae/matchlogs/2023-2024/summary/Gabriel-Jesus-Match-Logs" TargetMode="External"/><Relationship Id="rId1263" Type="http://schemas.openxmlformats.org/officeDocument/2006/relationships/hyperlink" Target="https://fbref.com/en/squads/361ca564/Tottenham-Hotspur-Stats" TargetMode="External"/><Relationship Id="rId1929" Type="http://schemas.openxmlformats.org/officeDocument/2006/relationships/hyperlink" Target="https://fbref.com/en/players/dd745366/Andrey-Santos" TargetMode="External"/><Relationship Id="rId2093" Type="http://schemas.openxmlformats.org/officeDocument/2006/relationships/hyperlink" Target="https://fbref.com/en/players/56f7a928/Youri-Tielemans" TargetMode="External"/><Relationship Id="rId2107" Type="http://schemas.openxmlformats.org/officeDocument/2006/relationships/hyperlink" Target="https://fbref.com/en/squads/18bb7c10/Arsenal-Stats" TargetMode="External"/><Relationship Id="rId2314" Type="http://schemas.openxmlformats.org/officeDocument/2006/relationships/hyperlink" Target="https://fbref.com/en/squads/cd051869/Brentford-Stats" TargetMode="External"/><Relationship Id="rId840" Type="http://schemas.openxmlformats.org/officeDocument/2006/relationships/hyperlink" Target="https://fbref.com/en/players/1961b2aa/matchlogs/2023-2024/summary/Andre-Gomes-Match-Logs" TargetMode="External"/><Relationship Id="rId938" Type="http://schemas.openxmlformats.org/officeDocument/2006/relationships/hyperlink" Target="https://fbref.com/en/country/KOR/Korea-Republic-Football" TargetMode="External"/><Relationship Id="rId1470" Type="http://schemas.openxmlformats.org/officeDocument/2006/relationships/hyperlink" Target="https://fbref.com/en/country/JPN/Japan-Football" TargetMode="External"/><Relationship Id="rId1568" Type="http://schemas.openxmlformats.org/officeDocument/2006/relationships/hyperlink" Target="https://fbref.com/en/players/a53649b7/matchlogs/2023-2024/summary/Eddie-Nketiah-Match-Logs" TargetMode="External"/><Relationship Id="rId1775" Type="http://schemas.openxmlformats.org/officeDocument/2006/relationships/hyperlink" Target="https://fbref.com/en/squads/4ba7cbea/Bournemouth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4c5835e6/matchlogs/2023-2024/summary/Benicio-Boaitey-Match-Logs" TargetMode="External"/><Relationship Id="rId577" Type="http://schemas.openxmlformats.org/officeDocument/2006/relationships/hyperlink" Target="https://fbref.com/en/players/ac861941/Eric-Dier" TargetMode="External"/><Relationship Id="rId700" Type="http://schemas.openxmlformats.org/officeDocument/2006/relationships/hyperlink" Target="https://fbref.com/en/players/980522ec/matchlogs/2023-2024/summary/Christian-Eriksen-Match-Logs" TargetMode="External"/><Relationship Id="rId1123" Type="http://schemas.openxmlformats.org/officeDocument/2006/relationships/hyperlink" Target="https://fbref.com/en/squads/e297cd13/Luton-Town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4e5a4cbc/matchlogs/2023-2024/summary/Scott-McKenna-Match-Logs" TargetMode="External"/><Relationship Id="rId1635" Type="http://schemas.openxmlformats.org/officeDocument/2006/relationships/hyperlink" Target="https://fbref.com/en/squads/8602292d/Aston-Villa-Stats" TargetMode="External"/><Relationship Id="rId1982" Type="http://schemas.openxmlformats.org/officeDocument/2006/relationships/hyperlink" Target="https://fbref.com/en/country/ENG/England-Football" TargetMode="External"/><Relationship Id="rId2160" Type="http://schemas.openxmlformats.org/officeDocument/2006/relationships/hyperlink" Target="https://fbref.com/en/players/cddf767b/matchlogs/2023-2024/summary/Auston-Trusty-Match-Logs" TargetMode="External"/><Relationship Id="rId2258" Type="http://schemas.openxmlformats.org/officeDocument/2006/relationships/hyperlink" Target="https://fbref.com/en/squads/cff3d9bb/Chelsea-Stats" TargetMode="External"/><Relationship Id="rId132" Type="http://schemas.openxmlformats.org/officeDocument/2006/relationships/hyperlink" Target="https://fbref.com/en/players/05e8ca6d/matchlogs/2023-2024/summary/Cameron-Archer-Match-Logs" TargetMode="External"/><Relationship Id="rId784" Type="http://schemas.openxmlformats.org/officeDocument/2006/relationships/hyperlink" Target="https://fbref.com/en/players/00b77ecf/matchlogs/2023-2024/summary/Nathan-Fraser-Match-Logs" TargetMode="External"/><Relationship Id="rId991" Type="http://schemas.openxmlformats.org/officeDocument/2006/relationships/hyperlink" Target="https://fbref.com/en/squads/cff3d9bb/Chelsea-Stats" TargetMode="External"/><Relationship Id="rId1067" Type="http://schemas.openxmlformats.org/officeDocument/2006/relationships/hyperlink" Target="https://fbref.com/en/squads/d07537b9/Brighton-and-Hove-Albion-Stats" TargetMode="External"/><Relationship Id="rId1842" Type="http://schemas.openxmlformats.org/officeDocument/2006/relationships/hyperlink" Target="https://fbref.com/en/country/SCO/Scotland-Football" TargetMode="External"/><Relationship Id="rId2020" Type="http://schemas.openxmlformats.org/officeDocument/2006/relationships/hyperlink" Target="https://fbref.com/en/players/e77dc3b2/matchlogs/2023-2024/summary/Dominic-Solanke-Match-Logs" TargetMode="External"/><Relationship Id="rId437" Type="http://schemas.openxmlformats.org/officeDocument/2006/relationships/hyperlink" Target="https://fbref.com/en/players/b2f9c73e/Carney-Chukwuemeka" TargetMode="External"/><Relationship Id="rId644" Type="http://schemas.openxmlformats.org/officeDocument/2006/relationships/hyperlink" Target="https://fbref.com/en/players/3a949a25/matchlogs/2023-2024/summary/Martin-Dubravka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b62878a5/Kudus-Mohammed" TargetMode="External"/><Relationship Id="rId1579" Type="http://schemas.openxmlformats.org/officeDocument/2006/relationships/hyperlink" Target="https://fbref.com/en/squads/b8fd03ef/Manchester-City-Stats" TargetMode="External"/><Relationship Id="rId1702" Type="http://schemas.openxmlformats.org/officeDocument/2006/relationships/hyperlink" Target="https://fbref.com/en/country/BRA/Brazil-Football" TargetMode="External"/><Relationship Id="rId2118" Type="http://schemas.openxmlformats.org/officeDocument/2006/relationships/hyperlink" Target="https://fbref.com/en/country/ESP/Spain-Football" TargetMode="External"/><Relationship Id="rId2325" Type="http://schemas.openxmlformats.org/officeDocument/2006/relationships/hyperlink" Target="https://fbref.com/en/country/UKR/Ukraine-Football" TargetMode="External"/><Relationship Id="rId283" Type="http://schemas.openxmlformats.org/officeDocument/2006/relationships/hyperlink" Target="https://fbref.com/en/squads/e4a775cb/Nottingham-Forest-Stats" TargetMode="External"/><Relationship Id="rId490" Type="http://schemas.openxmlformats.org/officeDocument/2006/relationships/hyperlink" Target="https://fbref.com/en/country/IRL/Republic-of-Ireland-Football" TargetMode="External"/><Relationship Id="rId504" Type="http://schemas.openxmlformats.org/officeDocument/2006/relationships/hyperlink" Target="https://fbref.com/en/players/93e08bce/matchlogs/2023-2024/summary/Ameen-Al-Dakhil-Match-Logs" TargetMode="External"/><Relationship Id="rId711" Type="http://schemas.openxmlformats.org/officeDocument/2006/relationships/hyperlink" Target="https://fbref.com/en/squads/47c64c55/Crystal-Palace-Stats" TargetMode="External"/><Relationship Id="rId949" Type="http://schemas.openxmlformats.org/officeDocument/2006/relationships/hyperlink" Target="https://fbref.com/en/players/8a3c1dc7/Rico-Henry" TargetMode="External"/><Relationship Id="rId1134" Type="http://schemas.openxmlformats.org/officeDocument/2006/relationships/hyperlink" Target="https://fbref.com/en/country/BEL/Belgium-Football" TargetMode="External"/><Relationship Id="rId1341" Type="http://schemas.openxmlformats.org/officeDocument/2006/relationships/hyperlink" Target="https://fbref.com/en/players/8b788c01/Anthony-Martial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86e7deaf/Thiago-Silva" TargetMode="External"/><Relationship Id="rId2171" Type="http://schemas.openxmlformats.org/officeDocument/2006/relationships/hyperlink" Target="https://fbref.com/en/squads/361ca564/Tottenham-Hotspur-Stats" TargetMode="External"/><Relationship Id="rId78" Type="http://schemas.openxmlformats.org/officeDocument/2006/relationships/hyperlink" Target="https://fbref.com/en/country/MEX/Mexico-Football" TargetMode="External"/><Relationship Id="rId143" Type="http://schemas.openxmlformats.org/officeDocument/2006/relationships/hyperlink" Target="https://fbref.com/en/squads/361ca564/Tottenham-Hotspur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a712ca2b/matchlogs/2023-2024/summary/Issa-Diop-Match-Logs" TargetMode="External"/><Relationship Id="rId795" Type="http://schemas.openxmlformats.org/officeDocument/2006/relationships/hyperlink" Target="https://fbref.com/en/squads/cff3d9bb/Chelsea-Stats" TargetMode="External"/><Relationship Id="rId809" Type="http://schemas.openxmlformats.org/officeDocument/2006/relationships/hyperlink" Target="https://fbref.com/en/players/f7b1d4e0/Saman-Ghoddos" TargetMode="External"/><Relationship Id="rId1201" Type="http://schemas.openxmlformats.org/officeDocument/2006/relationships/hyperlink" Target="https://fbref.com/en/players/f23f9d20/Tim-Krul" TargetMode="External"/><Relationship Id="rId1439" Type="http://schemas.openxmlformats.org/officeDocument/2006/relationships/hyperlink" Target="https://fbref.com/en/squads/cd051869/Brentford-Stats" TargetMode="External"/><Relationship Id="rId1646" Type="http://schemas.openxmlformats.org/officeDocument/2006/relationships/hyperlink" Target="https://fbref.com/en/country/SCO/Scotland-Football" TargetMode="External"/><Relationship Id="rId1853" Type="http://schemas.openxmlformats.org/officeDocument/2006/relationships/hyperlink" Target="https://fbref.com/en/players/289601e6/Antonee-Robinson" TargetMode="External"/><Relationship Id="rId2031" Type="http://schemas.openxmlformats.org/officeDocument/2006/relationships/hyperlink" Target="https://fbref.com/en/squads/1df6b87e/Sheffield-United-Stats" TargetMode="External"/><Relationship Id="rId2269" Type="http://schemas.openxmlformats.org/officeDocument/2006/relationships/hyperlink" Target="https://fbref.com/en/country/ENG/England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NED/Netherlands-Football" TargetMode="External"/><Relationship Id="rId448" Type="http://schemas.openxmlformats.org/officeDocument/2006/relationships/hyperlink" Target="https://fbref.com/en/players/0442183b/matchlogs/2023-2024/summary/Nathaniel-Clyne-Match-Logs" TargetMode="External"/><Relationship Id="rId655" Type="http://schemas.openxmlformats.org/officeDocument/2006/relationships/hyperlink" Target="https://fbref.com/en/squads/8602292d/Aston-Villa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61aed9fe/Jayden-Luker" TargetMode="External"/><Relationship Id="rId1492" Type="http://schemas.openxmlformats.org/officeDocument/2006/relationships/hyperlink" Target="https://fbref.com/en/players/01ce9e70/matchlogs/2023-2024/summary/Kieffer-Moore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230f0471/Nathan-Patterson" TargetMode="External"/><Relationship Id="rId1920" Type="http://schemas.openxmlformats.org/officeDocument/2006/relationships/hyperlink" Target="https://fbref.com/en/players/6a713852/matchlogs/2023-2024/summary/Robert-Sanchez-Match-Logs" TargetMode="External"/><Relationship Id="rId2129" Type="http://schemas.openxmlformats.org/officeDocument/2006/relationships/hyperlink" Target="https://fbref.com/en/players/9a28eba4/Adama-Traore" TargetMode="External"/><Relationship Id="rId2336" Type="http://schemas.openxmlformats.org/officeDocument/2006/relationships/hyperlink" Target="https://fbref.com/en/players/51cf8561/Oleksandr-Zinchenko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97220da2/matchlogs/2023-2024/summary/Armando-Broja-Match-Logs" TargetMode="External"/><Relationship Id="rId515" Type="http://schemas.openxmlformats.org/officeDocument/2006/relationships/hyperlink" Target="https://fbref.com/en/squads/e4a775cb/Nottingham-Forest-Stats" TargetMode="External"/><Relationship Id="rId722" Type="http://schemas.openxmlformats.org/officeDocument/2006/relationships/hyperlink" Target="https://fbref.com/en/country/BRA/Brazil-Football" TargetMode="External"/><Relationship Id="rId1145" Type="http://schemas.openxmlformats.org/officeDocument/2006/relationships/hyperlink" Target="https://fbref.com/en/players/62d7ef38/Caoimhin-Kelleher" TargetMode="External"/><Relationship Id="rId1352" Type="http://schemas.openxmlformats.org/officeDocument/2006/relationships/hyperlink" Target="https://fbref.com/en/players/7956236f/matchlogs/2023-2024/summary/Emiliano-Martinez-Match-Logs" TargetMode="External"/><Relationship Id="rId1797" Type="http://schemas.openxmlformats.org/officeDocument/2006/relationships/hyperlink" Target="https://fbref.com/en/players/98ea5115/David-Raya" TargetMode="External"/><Relationship Id="rId2182" Type="http://schemas.openxmlformats.org/officeDocument/2006/relationships/hyperlink" Target="https://fbref.com/en/country/NED/Netherlands-Football" TargetMode="External"/><Relationship Id="rId89" Type="http://schemas.openxmlformats.org/officeDocument/2006/relationships/hyperlink" Target="https://fbref.com/en/players/2ee5b0c9/Zeki-Amdouni" TargetMode="External"/><Relationship Id="rId154" Type="http://schemas.openxmlformats.org/officeDocument/2006/relationships/hyperlink" Target="https://fbref.com/en/country/FRA/France-Football" TargetMode="External"/><Relationship Id="rId361" Type="http://schemas.openxmlformats.org/officeDocument/2006/relationships/hyperlink" Target="https://fbref.com/en/players/16264a81/Moises-Caicedo" TargetMode="External"/><Relationship Id="rId599" Type="http://schemas.openxmlformats.org/officeDocument/2006/relationships/hyperlink" Target="https://fbref.com/en/squads/d3fd31cc/Everton-Stats" TargetMode="External"/><Relationship Id="rId1005" Type="http://schemas.openxmlformats.org/officeDocument/2006/relationships/hyperlink" Target="https://fbref.com/en/players/aaab4602/Bradley-Ibrahim" TargetMode="External"/><Relationship Id="rId1212" Type="http://schemas.openxmlformats.org/officeDocument/2006/relationships/hyperlink" Target="https://fbref.com/en/players/99813635/matchlogs/2023-2024/summary/Adam-Lallana-Match-Logs" TargetMode="External"/><Relationship Id="rId1657" Type="http://schemas.openxmlformats.org/officeDocument/2006/relationships/hyperlink" Target="https://fbref.com/en/players/43a166b4/Divock-Origi" TargetMode="External"/><Relationship Id="rId1864" Type="http://schemas.openxmlformats.org/officeDocument/2006/relationships/hyperlink" Target="https://fbref.com/en/players/17acc2ed/matchlogs/2023-2024/summary/Marek-Rodak-Match-Logs" TargetMode="External"/><Relationship Id="rId2042" Type="http://schemas.openxmlformats.org/officeDocument/2006/relationships/hyperlink" Target="https://fbref.com/en/country/ENG/England-Football" TargetMode="External"/><Relationship Id="rId459" Type="http://schemas.openxmlformats.org/officeDocument/2006/relationships/hyperlink" Target="https://fbref.com/en/squads/4ba7cbea/Bournemouth-Stats" TargetMode="External"/><Relationship Id="rId666" Type="http://schemas.openxmlformats.org/officeDocument/2006/relationships/hyperlink" Target="https://fbref.com/en/country/FRA/France-Football" TargetMode="External"/><Relationship Id="rId873" Type="http://schemas.openxmlformats.org/officeDocument/2006/relationships/hyperlink" Target="https://fbref.com/en/players/b8e740fb/Ryan-Gravenberch" TargetMode="External"/><Relationship Id="rId1089" Type="http://schemas.openxmlformats.org/officeDocument/2006/relationships/hyperlink" Target="https://fbref.com/en/players/d9e7c4da/Joseph-Johnson" TargetMode="External"/><Relationship Id="rId1296" Type="http://schemas.openxmlformats.org/officeDocument/2006/relationships/hyperlink" Target="https://fbref.com/en/players/cab9634e/matchlogs/2023-2024/summary/Ian-Maatsen-Match-Logs" TargetMode="External"/><Relationship Id="rId1517" Type="http://schemas.openxmlformats.org/officeDocument/2006/relationships/hyperlink" Target="https://fbref.com/en/players/a755db8c/Rodrigo-Muniz" TargetMode="External"/><Relationship Id="rId1724" Type="http://schemas.openxmlformats.org/officeDocument/2006/relationships/hyperlink" Target="https://fbref.com/en/players/ac7e7b1c/matchlogs/2023-2024/summary/Facundo-Pellistri-Match-Logs" TargetMode="External"/><Relationship Id="rId2347" Type="http://schemas.openxmlformats.org/officeDocument/2006/relationships/hyperlink" Target="https://fbref.com/en/players/be18d79f/matchlogs/2023-2024/summary/Oliwier-Zych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9ade9ce1/Anis-Ben-Slimane" TargetMode="External"/><Relationship Id="rId319" Type="http://schemas.openxmlformats.org/officeDocument/2006/relationships/hyperlink" Target="https://fbref.com/en/squads/4ba7cbea/Bournemouth-Stats" TargetMode="External"/><Relationship Id="rId526" Type="http://schemas.openxmlformats.org/officeDocument/2006/relationships/hyperlink" Target="https://fbref.com/en/country/WAL/Wales-Football" TargetMode="External"/><Relationship Id="rId1156" Type="http://schemas.openxmlformats.org/officeDocument/2006/relationships/hyperlink" Target="https://fbref.com/en/players/aa888da7/matchlogs/2023-2024/summary/Omari-Kellyman-Match-Logs" TargetMode="External"/><Relationship Id="rId1363" Type="http://schemas.openxmlformats.org/officeDocument/2006/relationships/hyperlink" Target="https://fbref.com/en/squads/361ca564/Tottenham-Hotspur-Stats" TargetMode="External"/><Relationship Id="rId1931" Type="http://schemas.openxmlformats.org/officeDocument/2006/relationships/hyperlink" Target="https://fbref.com/en/squads/cff3d9bb/Chelsea-Stats" TargetMode="External"/><Relationship Id="rId2207" Type="http://schemas.openxmlformats.org/officeDocument/2006/relationships/hyperlink" Target="https://fbref.com/en/squads/361ca564/Tottenham-Hotspur-Stats" TargetMode="External"/><Relationship Id="rId733" Type="http://schemas.openxmlformats.org/officeDocument/2006/relationships/hyperlink" Target="https://fbref.com/en/players/33a68b9b/Alvaro-Fernandez" TargetMode="External"/><Relationship Id="rId940" Type="http://schemas.openxmlformats.org/officeDocument/2006/relationships/hyperlink" Target="https://fbref.com/en/players/169fd162/matchlogs/2023-2024/summary/Hwang-Hee-chan-Match-Logs" TargetMode="External"/><Relationship Id="rId1016" Type="http://schemas.openxmlformats.org/officeDocument/2006/relationships/hyperlink" Target="https://fbref.com/en/players/07802f7f/matchlogs/2023-2024/summary/Danny-Ings-Match-Logs" TargetMode="External"/><Relationship Id="rId1570" Type="http://schemas.openxmlformats.org/officeDocument/2006/relationships/hyperlink" Target="https://fbref.com/en/country/NIR/Northern-Ireland-Football" TargetMode="External"/><Relationship Id="rId1668" Type="http://schemas.openxmlformats.org/officeDocument/2006/relationships/hyperlink" Target="https://fbref.com/en/players/79bc4c45/matchlogs/2023-2024/summary/Ben-Osborn-Match-Logs" TargetMode="External"/><Relationship Id="rId1875" Type="http://schemas.openxmlformats.org/officeDocument/2006/relationships/hyperlink" Target="https://fbref.com/en/squads/cd051869/Brentford-Stats" TargetMode="External"/><Relationship Id="rId2193" Type="http://schemas.openxmlformats.org/officeDocument/2006/relationships/hyperlink" Target="https://fbref.com/en/players/dad4b285/Joel-Veltman" TargetMode="External"/><Relationship Id="rId165" Type="http://schemas.openxmlformats.org/officeDocument/2006/relationships/hyperlink" Target="https://fbref.com/en/players/e827567f/Ellery-Balcombe" TargetMode="External"/><Relationship Id="rId372" Type="http://schemas.openxmlformats.org/officeDocument/2006/relationships/hyperlink" Target="https://fbref.com/en/players/59e6e5bf/matchlogs/2023-2024/summary/Dominic-Calvert-Lewin-Match-Logs" TargetMode="External"/><Relationship Id="rId677" Type="http://schemas.openxmlformats.org/officeDocument/2006/relationships/hyperlink" Target="https://fbref.com/en/players/2fba6108/Anthony-Elanga" TargetMode="External"/><Relationship Id="rId800" Type="http://schemas.openxmlformats.org/officeDocument/2006/relationships/hyperlink" Target="https://fbref.com/en/players/72c812f3/matchlogs/2023-2024/summary/Idrissa-Gana-Gueye-Match-Logs" TargetMode="External"/><Relationship Id="rId1223" Type="http://schemas.openxmlformats.org/officeDocument/2006/relationships/hyperlink" Target="https://fbref.com/en/squads/1df6b87e/Sheffield-United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1704b0b8/matchlogs/2023-2024/summary/Murillo-Match-Logs" TargetMode="External"/><Relationship Id="rId2053" Type="http://schemas.openxmlformats.org/officeDocument/2006/relationships/hyperlink" Target="https://fbref.com/en/players/e3f9e68a/Ronnie-Stutter" TargetMode="External"/><Relationship Id="rId2260" Type="http://schemas.openxmlformats.org/officeDocument/2006/relationships/hyperlink" Target="https://fbref.com/en/players/aed3a70f/Ollie-Watkins" TargetMode="External"/><Relationship Id="rId232" Type="http://schemas.openxmlformats.org/officeDocument/2006/relationships/hyperlink" Target="https://fbref.com/en/players/3b8674e6/matchlogs/2023-2024/summary/Rodrigo-Bentancur-Match-Logs" TargetMode="External"/><Relationship Id="rId884" Type="http://schemas.openxmlformats.org/officeDocument/2006/relationships/hyperlink" Target="https://fbref.com/en/players/7eda24fe/matchlogs/2023-2024/summary/Ben-Greenwood-Match-Logs" TargetMode="External"/><Relationship Id="rId1735" Type="http://schemas.openxmlformats.org/officeDocument/2006/relationships/hyperlink" Target="https://fbref.com/en/squads/b8fd03ef/Manchester-City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532e1e4f/matchlogs/2023-2024/summary/Pau-Torres-Match-Logs" TargetMode="External"/><Relationship Id="rId27" Type="http://schemas.openxmlformats.org/officeDocument/2006/relationships/hyperlink" Target="https://fbref.com/en/squads/822bd0ba/Liverpool-Stats" TargetMode="External"/><Relationship Id="rId537" Type="http://schemas.openxmlformats.org/officeDocument/2006/relationships/hyperlink" Target="https://fbref.com/en/players/3e9e06cb/Craig-Dawson" TargetMode="External"/><Relationship Id="rId744" Type="http://schemas.openxmlformats.org/officeDocument/2006/relationships/hyperlink" Target="https://fbref.com/en/players/b63e789d/matchlogs/2023-2024/summary/John-Fleck-Match-Logs" TargetMode="External"/><Relationship Id="rId951" Type="http://schemas.openxmlformats.org/officeDocument/2006/relationships/hyperlink" Target="https://fbref.com/en/squads/cd051869/Brentford-Stats" TargetMode="External"/><Relationship Id="rId1167" Type="http://schemas.openxmlformats.org/officeDocument/2006/relationships/hyperlink" Target="https://fbref.com/en/squads/8cec06e1/Wolverhampton-Wanderers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4d77b365/Darwin-Nunez" TargetMode="External"/><Relationship Id="rId1679" Type="http://schemas.openxmlformats.org/officeDocument/2006/relationships/hyperlink" Target="https://fbref.com/en/squads/4ba7cbea/Bournemouth-Stats" TargetMode="External"/><Relationship Id="rId1802" Type="http://schemas.openxmlformats.org/officeDocument/2006/relationships/hyperlink" Target="https://fbref.com/en/country/WAL/Wales-Football" TargetMode="External"/><Relationship Id="rId2218" Type="http://schemas.openxmlformats.org/officeDocument/2006/relationships/hyperlink" Target="https://fbref.com/en/country/BRA/Brazil-Football" TargetMode="External"/><Relationship Id="rId80" Type="http://schemas.openxmlformats.org/officeDocument/2006/relationships/hyperlink" Target="https://fbref.com/en/players/8b3ab7ad/matchlogs/2023-2024/summary/Edson-Alvarez-Match-Logs" TargetMode="External"/><Relationship Id="rId176" Type="http://schemas.openxmlformats.org/officeDocument/2006/relationships/hyperlink" Target="https://fbref.com/en/players/a1390d2f/matchlogs/2023-2024/summary/Carlos-Baleba-Match-Logs" TargetMode="External"/><Relationship Id="rId383" Type="http://schemas.openxmlformats.org/officeDocument/2006/relationships/hyperlink" Target="https://fbref.com/en/squads/8602292d/Aston-Villa-Stats" TargetMode="External"/><Relationship Id="rId590" Type="http://schemas.openxmlformats.org/officeDocument/2006/relationships/hyperlink" Target="https://fbref.com/en/country/FRA/France-Football" TargetMode="External"/><Relationship Id="rId604" Type="http://schemas.openxmlformats.org/officeDocument/2006/relationships/hyperlink" Target="https://fbref.com/en/players/d557d734/matchlogs/2023-2024/summary/Matt-Doherty-Match-Logs" TargetMode="External"/><Relationship Id="rId811" Type="http://schemas.openxmlformats.org/officeDocument/2006/relationships/hyperlink" Target="https://fbref.com/en/squads/cd051869/Brentford-Stats" TargetMode="External"/><Relationship Id="rId1027" Type="http://schemas.openxmlformats.org/officeDocument/2006/relationships/hyperlink" Target="https://fbref.com/en/squads/d3fd31cc/Everton-Stats" TargetMode="External"/><Relationship Id="rId1234" Type="http://schemas.openxmlformats.org/officeDocument/2006/relationships/hyperlink" Target="https://fbref.com/en/country/FRA/France-Football" TargetMode="External"/><Relationship Id="rId1441" Type="http://schemas.openxmlformats.org/officeDocument/2006/relationships/hyperlink" Target="https://fbref.com/en/players/ca22ccb0/Hannibal-Mejbri" TargetMode="External"/><Relationship Id="rId1886" Type="http://schemas.openxmlformats.org/officeDocument/2006/relationships/hyperlink" Target="https://fbref.com/en/country/COD/Congo-DR-Football" TargetMode="External"/><Relationship Id="rId2064" Type="http://schemas.openxmlformats.org/officeDocument/2006/relationships/hyperlink" Target="https://fbref.com/en/players/3c256bb1/matchlogs/2023-2024/summary/Devan-Tanton-Match-Logs" TargetMode="External"/><Relationship Id="rId2271" Type="http://schemas.openxmlformats.org/officeDocument/2006/relationships/hyperlink" Target="https://fbref.com/en/players/ce5143da/matchlogs/2023-2024/summary/Danny-Welbeck-Match-Logs" TargetMode="External"/><Relationship Id="rId243" Type="http://schemas.openxmlformats.org/officeDocument/2006/relationships/hyperlink" Target="https://fbref.com/en/squads/943e8050/Burnley-Stats" TargetMode="External"/><Relationship Id="rId450" Type="http://schemas.openxmlformats.org/officeDocument/2006/relationships/hyperlink" Target="https://fbref.com/en/country/IRL/Republic-of-Ireland-Football" TargetMode="External"/><Relationship Id="rId688" Type="http://schemas.openxmlformats.org/officeDocument/2006/relationships/hyperlink" Target="https://fbref.com/en/players/47a34c4f/matchlogs/2023-2024/summary/Mohamed-Elneny-Match-Logs" TargetMode="External"/><Relationship Id="rId895" Type="http://schemas.openxmlformats.org/officeDocument/2006/relationships/hyperlink" Target="https://fbref.com/en/squads/b2b47a98/Newcastle-United-Stats" TargetMode="External"/><Relationship Id="rId909" Type="http://schemas.openxmlformats.org/officeDocument/2006/relationships/hyperlink" Target="https://fbref.com/en/players/a7588cdc/Antwoine-Hackford" TargetMode="External"/><Relationship Id="rId1080" Type="http://schemas.openxmlformats.org/officeDocument/2006/relationships/hyperlink" Target="https://fbref.com/en/players/9319781b/matchlogs/2023-2024/summary/Ben-Johnson-Match-Logs" TargetMode="External"/><Relationship Id="rId1301" Type="http://schemas.openxmlformats.org/officeDocument/2006/relationships/hyperlink" Target="https://fbref.com/en/players/ee38d9c5/James-Maddison" TargetMode="External"/><Relationship Id="rId1539" Type="http://schemas.openxmlformats.org/officeDocument/2006/relationships/hyperlink" Target="https://fbref.com/en/squads/d3fd31cc/Everton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3312f911/Jeffrey-Schlupp" TargetMode="External"/><Relationship Id="rId2131" Type="http://schemas.openxmlformats.org/officeDocument/2006/relationships/hyperlink" Target="https://fbref.com/en/squads/fd962109/Fulham-Stats" TargetMode="External"/><Relationship Id="rId38" Type="http://schemas.openxmlformats.org/officeDocument/2006/relationships/hyperlink" Target="https://fbref.com/en/country/FRA/France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45c427ff/matchlogs/2023-2024/summary/Luc-De-Fougerolles-Match-Logs" TargetMode="External"/><Relationship Id="rId755" Type="http://schemas.openxmlformats.org/officeDocument/2006/relationships/hyperlink" Target="https://fbref.com/en/squads/1df6b87e/Sheffield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ITA/Italy-Football" TargetMode="External"/><Relationship Id="rId1385" Type="http://schemas.openxmlformats.org/officeDocument/2006/relationships/hyperlink" Target="https://fbref.com/en/players/4bcf39f6/Neal-Maupay" TargetMode="External"/><Relationship Id="rId1592" Type="http://schemas.openxmlformats.org/officeDocument/2006/relationships/hyperlink" Target="https://fbref.com/en/players/df0a4c90/matchlogs/2023-2024/summary/Christian-Norgaard-Match-Logs" TargetMode="External"/><Relationship Id="rId1606" Type="http://schemas.openxmlformats.org/officeDocument/2006/relationships/hyperlink" Target="https://fbref.com/en/country/IRL/Republic-of-Ireland-Football" TargetMode="External"/><Relationship Id="rId1813" Type="http://schemas.openxmlformats.org/officeDocument/2006/relationships/hyperlink" Target="https://fbref.com/en/players/803ae100/Harrison-Reed" TargetMode="External"/><Relationship Id="rId2229" Type="http://schemas.openxmlformats.org/officeDocument/2006/relationships/hyperlink" Target="https://fbref.com/en/country/BRA/Brazil-Football" TargetMode="External"/><Relationship Id="rId91" Type="http://schemas.openxmlformats.org/officeDocument/2006/relationships/hyperlink" Target="https://fbref.com/en/squads/943e8050/Burnley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POL/Poland-Football" TargetMode="External"/><Relationship Id="rId408" Type="http://schemas.openxmlformats.org/officeDocument/2006/relationships/hyperlink" Target="https://fbref.com/en/players/9cfbad36/matchlogs/2023-2024/summary/Julio-Cesar-Enciso-Match-Logs" TargetMode="External"/><Relationship Id="rId615" Type="http://schemas.openxmlformats.org/officeDocument/2006/relationships/hyperlink" Target="https://fbref.com/en/squads/361ca564/Tottenham-Hotspur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EST/Estonia-Football" TargetMode="External"/><Relationship Id="rId1245" Type="http://schemas.openxmlformats.org/officeDocument/2006/relationships/hyperlink" Target="https://fbref.com/en/players/b57e066e/Rico-Lewis" TargetMode="External"/><Relationship Id="rId1452" Type="http://schemas.openxmlformats.org/officeDocument/2006/relationships/hyperlink" Target="https://fbref.com/en/players/fed96827/matchlogs/2023-2024/summary/Chris-Mepham-Match-Logs" TargetMode="External"/><Relationship Id="rId1897" Type="http://schemas.openxmlformats.org/officeDocument/2006/relationships/hyperlink" Target="https://fbref.com/en/players/bc7dc64d/Bukayo-Saka" TargetMode="External"/><Relationship Id="rId2075" Type="http://schemas.openxmlformats.org/officeDocument/2006/relationships/hyperlink" Target="https://fbref.com/en/squads/e4a775cb/Nottingham-Forest-Stats" TargetMode="External"/><Relationship Id="rId2282" Type="http://schemas.openxmlformats.org/officeDocument/2006/relationships/hyperlink" Target="https://fbref.com/en/squads/fd962109/Fulham-Stats" TargetMode="External"/><Relationship Id="rId254" Type="http://schemas.openxmlformats.org/officeDocument/2006/relationships/hyperlink" Target="https://fbref.com/en/country/GNB/Guinea-Bissau-Football" TargetMode="External"/><Relationship Id="rId699" Type="http://schemas.openxmlformats.org/officeDocument/2006/relationships/hyperlink" Target="https://fbref.com/en/squads/19538871/Manchester-United-Stats" TargetMode="External"/><Relationship Id="rId1091" Type="http://schemas.openxmlformats.org/officeDocument/2006/relationships/hyperlink" Target="https://fbref.com/en/squads/e297cd13/Luton-Town-Stats" TargetMode="External"/><Relationship Id="rId1105" Type="http://schemas.openxmlformats.org/officeDocument/2006/relationships/hyperlink" Target="https://fbref.com/en/players/178ae8f8/Diogo-Jota" TargetMode="External"/><Relationship Id="rId1312" Type="http://schemas.openxmlformats.org/officeDocument/2006/relationships/hyperlink" Target="https://fbref.com/en/players/d8931174/matchlogs/2023-2024/summary/Harry-Maguire-Match-Logs" TargetMode="External"/><Relationship Id="rId1757" Type="http://schemas.openxmlformats.org/officeDocument/2006/relationships/hyperlink" Target="https://fbref.com/en/players/e541326e/Ethan-Pinnock" TargetMode="External"/><Relationship Id="rId1964" Type="http://schemas.openxmlformats.org/officeDocument/2006/relationships/hyperlink" Target="https://fbref.com/en/players/d04b94db/matchlogs/2023-2024/summary/Nelson-Semedo-Match-Logs" TargetMode="External"/><Relationship Id="rId49" Type="http://schemas.openxmlformats.org/officeDocument/2006/relationships/hyperlink" Target="https://fbref.com/en/players/9b398aea/Rayan-Ait-Nour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74e12f1e/Jack-Cork" TargetMode="External"/><Relationship Id="rId559" Type="http://schemas.openxmlformats.org/officeDocument/2006/relationships/hyperlink" Target="https://fbref.com/en/squads/8602292d/Aston-Villa-Stats" TargetMode="External"/><Relationship Id="rId766" Type="http://schemas.openxmlformats.org/officeDocument/2006/relationships/hyperlink" Target="https://fbref.com/en/country/RSA/South-Africa-Football" TargetMode="External"/><Relationship Id="rId1189" Type="http://schemas.openxmlformats.org/officeDocument/2006/relationships/hyperlink" Target="https://fbref.com/en/players/8d3c902d/Cheikhou-Kouyate" TargetMode="External"/><Relationship Id="rId1396" Type="http://schemas.openxmlformats.org/officeDocument/2006/relationships/hyperlink" Target="https://fbref.com/en/players/493924a7/matchlogs/2023-2024/summary/Kevin-Mbabu-Match-Logs" TargetMode="External"/><Relationship Id="rId1617" Type="http://schemas.openxmlformats.org/officeDocument/2006/relationships/hyperlink" Target="https://fbref.com/en/players/74b2cd7e/Angelo-Ogbonna" TargetMode="External"/><Relationship Id="rId1824" Type="http://schemas.openxmlformats.org/officeDocument/2006/relationships/hyperlink" Target="https://fbref.com/en/players/0f7533cd/matchlogs/2023-2024/summary/Bobby-Reid-Match-Logs" TargetMode="External"/><Relationship Id="rId2142" Type="http://schemas.openxmlformats.org/officeDocument/2006/relationships/hyperlink" Target="https://fbref.com/en/country/IRL/Republic-of-Ireland-Football" TargetMode="External"/><Relationship Id="rId198" Type="http://schemas.openxmlformats.org/officeDocument/2006/relationships/hyperlink" Target="https://fbref.com/en/country/NGA/Nigeria-Football" TargetMode="External"/><Relationship Id="rId321" Type="http://schemas.openxmlformats.org/officeDocument/2006/relationships/hyperlink" Target="https://fbref.com/en/players/ca18c8f1/Jacob-Brown" TargetMode="External"/><Relationship Id="rId419" Type="http://schemas.openxmlformats.org/officeDocument/2006/relationships/hyperlink" Target="https://fbref.com/en/squads/1df6b87e/Sheffield-United-Stats" TargetMode="External"/><Relationship Id="rId626" Type="http://schemas.openxmlformats.org/officeDocument/2006/relationships/hyperlink" Target="https://fbref.com/en/country/MLI/Mali-Football" TargetMode="External"/><Relationship Id="rId973" Type="http://schemas.openxmlformats.org/officeDocument/2006/relationships/hyperlink" Target="https://fbref.com/en/players/d79a8c87/Rob-Holding" TargetMode="External"/><Relationship Id="rId1049" Type="http://schemas.openxmlformats.org/officeDocument/2006/relationships/hyperlink" Target="https://fbref.com/en/players/0f134faf/Mathias-Jensen" TargetMode="External"/><Relationship Id="rId1256" Type="http://schemas.openxmlformats.org/officeDocument/2006/relationships/hyperlink" Target="https://fbref.com/en/players/f5deef4c/matchlogs/2023-2024/summary/Victor-Lindelof-Match-Logs" TargetMode="External"/><Relationship Id="rId2002" Type="http://schemas.openxmlformats.org/officeDocument/2006/relationships/hyperlink" Target="https://fbref.com/en/country/ENG/England-Football" TargetMode="External"/><Relationship Id="rId2086" Type="http://schemas.openxmlformats.org/officeDocument/2006/relationships/hyperlink" Target="https://fbref.com/en/country/NED/Netherlands-Football" TargetMode="External"/><Relationship Id="rId2307" Type="http://schemas.openxmlformats.org/officeDocument/2006/relationships/hyperlink" Target="https://fbref.com/en/players/d3085b49/matchlogs/2023-2024/summary/Cauley-Woodrow-Match-Logs" TargetMode="External"/><Relationship Id="rId833" Type="http://schemas.openxmlformats.org/officeDocument/2006/relationships/hyperlink" Target="https://fbref.com/en/players/9f7c837d/Ben-Godfrey" TargetMode="External"/><Relationship Id="rId1116" Type="http://schemas.openxmlformats.org/officeDocument/2006/relationships/hyperlink" Target="https://fbref.com/en/players/570bb4b9/matchlogs/2023-2024/summary/Hamed-Junior-Traore-Match-Logs" TargetMode="External"/><Relationship Id="rId1463" Type="http://schemas.openxmlformats.org/officeDocument/2006/relationships/hyperlink" Target="https://fbref.com/en/squads/8602292d/Aston-Villa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27d0a506/matchlogs/2023-2024/summary/Pedro-Porro-Match-Logs" TargetMode="External"/><Relationship Id="rId2293" Type="http://schemas.openxmlformats.org/officeDocument/2006/relationships/hyperlink" Target="https://fbref.com/en/country/WAL/Wales-Football" TargetMode="External"/><Relationship Id="rId265" Type="http://schemas.openxmlformats.org/officeDocument/2006/relationships/hyperlink" Target="https://fbref.com/en/players/6c203af0/Yves-Bissouma" TargetMode="External"/><Relationship Id="rId472" Type="http://schemas.openxmlformats.org/officeDocument/2006/relationships/hyperlink" Target="https://fbref.com/en/players/fdf3cb77/matchlogs/2023-2024/summary/Vladimir-Coufal-Match-Logs" TargetMode="External"/><Relationship Id="rId900" Type="http://schemas.openxmlformats.org/officeDocument/2006/relationships/hyperlink" Target="https://fbref.com/en/players/d56b9520/matchlogs/2023-2024/summary/Malo-Gusto-Match-Logs" TargetMode="External"/><Relationship Id="rId1323" Type="http://schemas.openxmlformats.org/officeDocument/2006/relationships/hyperlink" Target="https://fbref.com/en/squads/b2b47a98/Newcastle-United-Stats" TargetMode="External"/><Relationship Id="rId1530" Type="http://schemas.openxmlformats.org/officeDocument/2006/relationships/hyperlink" Target="https://fbref.com/en/country/IRL/Republic-of-Ireland-Football" TargetMode="External"/><Relationship Id="rId1628" Type="http://schemas.openxmlformats.org/officeDocument/2006/relationships/hyperlink" Target="https://fbref.com/en/players/cdd70dc0/matchlogs/2023-2024/summary/Michael-Olakigbe-Match-Logs" TargetMode="External"/><Relationship Id="rId1975" Type="http://schemas.openxmlformats.org/officeDocument/2006/relationships/hyperlink" Target="https://fbref.com/en/squads/1df6b87e/Sheffield-United-Stats" TargetMode="External"/><Relationship Id="rId2153" Type="http://schemas.openxmlformats.org/officeDocument/2006/relationships/hyperlink" Target="https://fbref.com/en/players/38ceb24a/Leandro-Trossard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4e204552/matchlogs/2023-2024/summary/Jacob-Bruun-Larsen-Match-Logs" TargetMode="External"/><Relationship Id="rId777" Type="http://schemas.openxmlformats.org/officeDocument/2006/relationships/hyperlink" Target="https://fbref.com/en/players/6722d4f0/Tyrese-Francois" TargetMode="External"/><Relationship Id="rId984" Type="http://schemas.openxmlformats.org/officeDocument/2006/relationships/hyperlink" Target="https://fbref.com/en/players/15f3ec41/matchlogs/2023-2024/summary/Callum-Hudson-Odoi-Match-Logs" TargetMode="External"/><Relationship Id="rId1835" Type="http://schemas.openxmlformats.org/officeDocument/2006/relationships/hyperlink" Target="https://fbref.com/en/squads/361ca564/Tottenham-Hotspur-Stats" TargetMode="External"/><Relationship Id="rId2013" Type="http://schemas.openxmlformats.org/officeDocument/2006/relationships/hyperlink" Target="https://fbref.com/en/players/839c14e1/Cedric-Soares" TargetMode="External"/><Relationship Id="rId2220" Type="http://schemas.openxmlformats.org/officeDocument/2006/relationships/hyperlink" Target="https://fbref.com/en/players/8b529245/matchlogs/2023-2024/summary/Carlos-Vinicius-Match-Logs" TargetMode="External"/><Relationship Id="rId637" Type="http://schemas.openxmlformats.org/officeDocument/2006/relationships/hyperlink" Target="https://fbref.com/en/players/5526deb1/Tommy-Doyle" TargetMode="External"/><Relationship Id="rId844" Type="http://schemas.openxmlformats.org/officeDocument/2006/relationships/hyperlink" Target="https://fbref.com/en/players/8b57ad2c/matchlogs/2023-2024/summary/Joao-Gomes-Match-Logs" TargetMode="External"/><Relationship Id="rId1267" Type="http://schemas.openxmlformats.org/officeDocument/2006/relationships/hyperlink" Target="https://fbref.com/en/squads/e297cd13/Luton-Town-Stats" TargetMode="External"/><Relationship Id="rId1474" Type="http://schemas.openxmlformats.org/officeDocument/2006/relationships/hyperlink" Target="https://fbref.com/en/country/SRB/Serbia-Football" TargetMode="External"/><Relationship Id="rId1681" Type="http://schemas.openxmlformats.org/officeDocument/2006/relationships/hyperlink" Target="https://fbref.com/en/players/d00d45ab/David-Ozoh" TargetMode="External"/><Relationship Id="rId1902" Type="http://schemas.openxmlformats.org/officeDocument/2006/relationships/hyperlink" Target="https://fbref.com/en/country/EGY/Egypt-Football" TargetMode="External"/><Relationship Id="rId2097" Type="http://schemas.openxmlformats.org/officeDocument/2006/relationships/hyperlink" Target="https://fbref.com/en/players/41034650/Jurrien-Timber" TargetMode="External"/><Relationship Id="rId2318" Type="http://schemas.openxmlformats.org/officeDocument/2006/relationships/hyperlink" Target="https://fbref.com/en/squads/e4a775cb/Nottingham-Forest-Stats" TargetMode="External"/><Relationship Id="rId276" Type="http://schemas.openxmlformats.org/officeDocument/2006/relationships/hyperlink" Target="https://fbref.com/en/players/eed2427e/matchlogs/2023-2024/summary/Oscar-Bobb-Match-Logs" TargetMode="External"/><Relationship Id="rId483" Type="http://schemas.openxmlformats.org/officeDocument/2006/relationships/hyperlink" Target="https://fbref.com/en/squads/7c21e445/West-Ham-United-Stats" TargetMode="External"/><Relationship Id="rId690" Type="http://schemas.openxmlformats.org/officeDocument/2006/relationships/hyperlink" Target="https://fbref.com/en/country/BRA/Brazil-Football" TargetMode="External"/><Relationship Id="rId704" Type="http://schemas.openxmlformats.org/officeDocument/2006/relationships/hyperlink" Target="https://fbref.com/en/players/d38fdf53/matchlogs/2023-2024/summary/Pervis-Estupinan-Match-Logs" TargetMode="External"/><Relationship Id="rId911" Type="http://schemas.openxmlformats.org/officeDocument/2006/relationships/hyperlink" Target="https://fbref.com/en/squads/1df6b87e/Sheffield-United-Stats" TargetMode="External"/><Relationship Id="rId1127" Type="http://schemas.openxmlformats.org/officeDocument/2006/relationships/hyperlink" Target="https://fbref.com/en/squads/8cec06e1/Wolverhampton-Wanderers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de5b5570/Marvelous-Nakamba" TargetMode="External"/><Relationship Id="rId1779" Type="http://schemas.openxmlformats.org/officeDocument/2006/relationships/hyperlink" Target="https://fbref.com/en/squads/47c64c55/Crystal-Palace-Stats" TargetMode="External"/><Relationship Id="rId1986" Type="http://schemas.openxmlformats.org/officeDocument/2006/relationships/hyperlink" Target="https://fbref.com/en/country/POR/Portugal-Football" TargetMode="External"/><Relationship Id="rId2164" Type="http://schemas.openxmlformats.org/officeDocument/2006/relationships/hyperlink" Target="https://fbref.com/en/players/f315ca93/matchlogs/2023-2024/summary/Kostas-Tsimikas-Match-Logs" TargetMode="External"/><Relationship Id="rId40" Type="http://schemas.openxmlformats.org/officeDocument/2006/relationships/hyperlink" Target="https://fbref.com/en/players/a6c58494/matchlogs/2023-2024/summary/Naouirou-Ahamada-Match-Logs" TargetMode="External"/><Relationship Id="rId136" Type="http://schemas.openxmlformats.org/officeDocument/2006/relationships/hyperlink" Target="https://fbref.com/en/players/2f965a72/matchlogs/2023-2024/summary/Alphonse-Areola-Match-Logs" TargetMode="External"/><Relationship Id="rId343" Type="http://schemas.openxmlformats.org/officeDocument/2006/relationships/hyperlink" Target="https://fbref.com/en/squads/d07537b9/Brighton-and-Hove-Albion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98d2c2c4/matchlogs/2023-2024/summary/Remo-Freuler-Match-Logs" TargetMode="External"/><Relationship Id="rId995" Type="http://schemas.openxmlformats.org/officeDocument/2006/relationships/hyperlink" Target="https://fbref.com/en/squads/d3fd31cc/Everton-Stats" TargetMode="External"/><Relationship Id="rId1180" Type="http://schemas.openxmlformats.org/officeDocument/2006/relationships/hyperlink" Target="https://fbref.com/en/players/fc076f78/matchlogs/2023-2024/summary/Luca-Koleosho-Match-Logs" TargetMode="External"/><Relationship Id="rId1401" Type="http://schemas.openxmlformats.org/officeDocument/2006/relationships/hyperlink" Target="https://fbref.com/en/players/96593e89/James-Mcatee" TargetMode="External"/><Relationship Id="rId1639" Type="http://schemas.openxmlformats.org/officeDocument/2006/relationships/hyperlink" Target="https://fbref.com/en/squads/d3fd31cc/Everton-Stats" TargetMode="External"/><Relationship Id="rId1846" Type="http://schemas.openxmlformats.org/officeDocument/2006/relationships/hyperlink" Target="https://fbref.com/en/country/WAL/Wales-Football" TargetMode="External"/><Relationship Id="rId2024" Type="http://schemas.openxmlformats.org/officeDocument/2006/relationships/hyperlink" Target="https://fbref.com/en/players/886f9aac/matchlogs/2023-2024/summary/Manor-Solomon-Match-Logs" TargetMode="External"/><Relationship Id="rId2231" Type="http://schemas.openxmlformats.org/officeDocument/2006/relationships/hyperlink" Target="https://fbref.com/en/players/9295dc1c/matchlogs/2023-2024/summary/Vitinho-Match-Logs" TargetMode="External"/><Relationship Id="rId203" Type="http://schemas.openxmlformats.org/officeDocument/2006/relationships/hyperlink" Target="https://fbref.com/en/squads/19538871/Manchester-United-Stats" TargetMode="External"/><Relationship Id="rId648" Type="http://schemas.openxmlformats.org/officeDocument/2006/relationships/hyperlink" Target="https://fbref.com/en/players/3fe6bd8c/matchlogs/2023-2024/summary/Paul-Dummett-Match-Logs" TargetMode="External"/><Relationship Id="rId855" Type="http://schemas.openxmlformats.org/officeDocument/2006/relationships/hyperlink" Target="https://fbref.com/en/squads/b8fd03ef/Manchester-City-Stats" TargetMode="External"/><Relationship Id="rId1040" Type="http://schemas.openxmlformats.org/officeDocument/2006/relationships/hyperlink" Target="https://fbref.com/en/players/aa81d8f8/matchlogs/2023-2024/summary/Karl-Jakob-Hein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374d5158/Gonzalo-Montiel" TargetMode="External"/><Relationship Id="rId1692" Type="http://schemas.openxmlformats.org/officeDocument/2006/relationships/hyperlink" Target="https://fbref.com/en/players/dc7f8a28/matchlogs/2023-2024/summary/Cole-Palmer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da7b447d/Davinson-Sanchez" TargetMode="External"/><Relationship Id="rId2329" Type="http://schemas.openxmlformats.org/officeDocument/2006/relationships/hyperlink" Target="https://fbref.com/en/country/ITA/Italy-Football" TargetMode="External"/><Relationship Id="rId287" Type="http://schemas.openxmlformats.org/officeDocument/2006/relationships/hyperlink" Target="https://fbref.com/en/squads/b2b47a98/Newcastle-United-Stats" TargetMode="External"/><Relationship Id="rId410" Type="http://schemas.openxmlformats.org/officeDocument/2006/relationships/hyperlink" Target="https://fbref.com/en/country/ENG/England-Football" TargetMode="External"/><Relationship Id="rId494" Type="http://schemas.openxmlformats.org/officeDocument/2006/relationships/hyperlink" Target="https://fbref.com/en/country/BRA/Brazil-Football" TargetMode="External"/><Relationship Id="rId508" Type="http://schemas.openxmlformats.org/officeDocument/2006/relationships/hyperlink" Target="https://fbref.com/en/players/d9565625/matchlogs/2023-2024/summary/Diogo-Dalot-Match-Logs" TargetMode="External"/><Relationship Id="rId715" Type="http://schemas.openxmlformats.org/officeDocument/2006/relationships/hyperlink" Target="https://fbref.com/en/squads/7c21e445/West-Ham-United-Stats" TargetMode="External"/><Relationship Id="rId922" Type="http://schemas.openxmlformats.org/officeDocument/2006/relationships/hyperlink" Target="https://fbref.com/en/country/WAL/Wales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48a5a5d6/Gabriel-Martinelli" TargetMode="External"/><Relationship Id="rId1552" Type="http://schemas.openxmlformats.org/officeDocument/2006/relationships/hyperlink" Target="https://fbref.com/en/players/de0abf23/matchlogs/2023-2024/summary/Zack-Nelson-Match-Logs" TargetMode="External"/><Relationship Id="rId1997" Type="http://schemas.openxmlformats.org/officeDocument/2006/relationships/hyperlink" Target="https://fbref.com/en/players/8e16dd48/Luis-Sinisterra" TargetMode="External"/><Relationship Id="rId2175" Type="http://schemas.openxmlformats.org/officeDocument/2006/relationships/hyperlink" Target="https://fbref.com/en/squads/cff3d9bb/Chelsea-Stats" TargetMode="External"/><Relationship Id="rId147" Type="http://schemas.openxmlformats.org/officeDocument/2006/relationships/hyperlink" Target="https://fbref.com/en/squads/e4a775cb/Nottingham-Forest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d3fd31cc/Everton-Stats" TargetMode="External"/><Relationship Id="rId1191" Type="http://schemas.openxmlformats.org/officeDocument/2006/relationships/hyperlink" Target="https://fbref.com/en/squads/e4a775cb/Nottingham-Forest-Stats" TargetMode="External"/><Relationship Id="rId1205" Type="http://schemas.openxmlformats.org/officeDocument/2006/relationships/hyperlink" Target="https://fbref.com/en/players/df3cda47/Dejan-Kulusevski" TargetMode="External"/><Relationship Id="rId1857" Type="http://schemas.openxmlformats.org/officeDocument/2006/relationships/hyperlink" Target="https://fbref.com/en/players/7399c7a8/Jack-Robinson" TargetMode="External"/><Relationship Id="rId2035" Type="http://schemas.openxmlformats.org/officeDocument/2006/relationships/hyperlink" Target="https://fbref.com/en/squads/fd962109/Fulham-Stats" TargetMode="External"/><Relationship Id="rId51" Type="http://schemas.openxmlformats.org/officeDocument/2006/relationships/hyperlink" Target="https://fbref.com/en/squads/8cec06e1/Wolverhampton-Wanderers-Stats" TargetMode="External"/><Relationship Id="rId561" Type="http://schemas.openxmlformats.org/officeDocument/2006/relationships/hyperlink" Target="https://fbref.com/en/players/e31708b2/Amadou-Diallo" TargetMode="External"/><Relationship Id="rId659" Type="http://schemas.openxmlformats.org/officeDocument/2006/relationships/hyperlink" Target="https://fbref.com/en/squads/47c64c55/Crystal-Palace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c6e8cf1f/Sasa-Lukic" TargetMode="External"/><Relationship Id="rId1412" Type="http://schemas.openxmlformats.org/officeDocument/2006/relationships/hyperlink" Target="https://fbref.com/en/players/5c42b6b6/matchlogs/2023-2024/summary/John-Mcatee-Match-Logs" TargetMode="External"/><Relationship Id="rId1496" Type="http://schemas.openxmlformats.org/officeDocument/2006/relationships/hyperlink" Target="https://fbref.com/en/players/12de1b0d/matchlogs/2023-2024/summary/Diego-Moreira-Match-Logs" TargetMode="External"/><Relationship Id="rId1717" Type="http://schemas.openxmlformats.org/officeDocument/2006/relationships/hyperlink" Target="https://fbref.com/en/players/ea1a5662/Myles-Peart-Harris" TargetMode="External"/><Relationship Id="rId1924" Type="http://schemas.openxmlformats.org/officeDocument/2006/relationships/hyperlink" Target="https://fbref.com/en/players/dbf053da/matchlogs/2023-2024/summary/Jadon-Sancho-Match-Logs" TargetMode="External"/><Relationship Id="rId2242" Type="http://schemas.openxmlformats.org/officeDocument/2006/relationships/hyperlink" Target="https://fbref.com/en/squads/18bb7c10/Arsenal-Stats" TargetMode="External"/><Relationship Id="rId214" Type="http://schemas.openxmlformats.org/officeDocument/2006/relationships/hyperlink" Target="https://fbref.com/en/country/JAM/Jamaica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890f108d/Youssef-Chermiti" TargetMode="External"/><Relationship Id="rId519" Type="http://schemas.openxmlformats.org/officeDocument/2006/relationships/hyperlink" Target="https://fbref.com/en/squads/d3fd31cc/Everton-Stats" TargetMode="External"/><Relationship Id="rId1051" Type="http://schemas.openxmlformats.org/officeDocument/2006/relationships/hyperlink" Target="https://fbref.com/en/squads/cd051869/Brentford-Stats" TargetMode="External"/><Relationship Id="rId1149" Type="http://schemas.openxmlformats.org/officeDocument/2006/relationships/hyperlink" Target="https://fbref.com/en/players/f31def1e/Lloyd-Kelly" TargetMode="External"/><Relationship Id="rId1356" Type="http://schemas.openxmlformats.org/officeDocument/2006/relationships/hyperlink" Target="https://fbref.com/en/players/bac46a10/matchlogs/2023-2024/summary/Lisandro-Martinez-Match-Logs" TargetMode="External"/><Relationship Id="rId2102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country/JAM/Jamaica-Football" TargetMode="External"/><Relationship Id="rId726" Type="http://schemas.openxmlformats.org/officeDocument/2006/relationships/hyperlink" Target="https://fbref.com/en/country/IRL/Republic-of-Ireland-Football" TargetMode="External"/><Relationship Id="rId933" Type="http://schemas.openxmlformats.org/officeDocument/2006/relationships/hyperlink" Target="https://fbref.com/en/players/4fd08daa/Jan-Paul-van-Hecke" TargetMode="External"/><Relationship Id="rId1009" Type="http://schemas.openxmlformats.org/officeDocument/2006/relationships/hyperlink" Target="https://fbref.com/en/players/a4e85758/Igor" TargetMode="External"/><Relationship Id="rId1563" Type="http://schemas.openxmlformats.org/officeDocument/2006/relationships/hyperlink" Target="https://fbref.com/en/squads/e4a775cb/Nottingham-Forest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6434f10d/matchlogs/2023-2024/summary/Rodri-Match-Logs" TargetMode="External"/><Relationship Id="rId2186" Type="http://schemas.openxmlformats.org/officeDocument/2006/relationships/hyperlink" Target="https://fbref.com/en/country/FRA/France-Football" TargetMode="External"/><Relationship Id="rId62" Type="http://schemas.openxmlformats.org/officeDocument/2006/relationships/hyperlink" Target="https://fbref.com/en/country/NED/Netherlands-Football" TargetMode="External"/><Relationship Id="rId365" Type="http://schemas.openxmlformats.org/officeDocument/2006/relationships/hyperlink" Target="https://fbref.com/en/players/a8748947/Tom-Cairney" TargetMode="External"/><Relationship Id="rId572" Type="http://schemas.openxmlformats.org/officeDocument/2006/relationships/hyperlink" Target="https://fbref.com/en/players/4a1a9578/matchlogs/2023-2024/summary/Luis-Diaz-Match-Logs" TargetMode="External"/><Relationship Id="rId1216" Type="http://schemas.openxmlformats.org/officeDocument/2006/relationships/hyperlink" Target="https://fbref.com/en/players/f4e433d4/matchlogs/2023-2024/summary/Tariq-Lamptey-Match-Logs" TargetMode="External"/><Relationship Id="rId1423" Type="http://schemas.openxmlformats.org/officeDocument/2006/relationships/hyperlink" Target="https://fbref.com/en/squads/8602292d/Aston-Villa-Stats" TargetMode="External"/><Relationship Id="rId1630" Type="http://schemas.openxmlformats.org/officeDocument/2006/relationships/hyperlink" Target="https://fbref.com/en/country/FRA/France-Football" TargetMode="External"/><Relationship Id="rId2046" Type="http://schemas.openxmlformats.org/officeDocument/2006/relationships/hyperlink" Target="https://fbref.com/en/country/ENG/England-Football" TargetMode="External"/><Relationship Id="rId2253" Type="http://schemas.openxmlformats.org/officeDocument/2006/relationships/hyperlink" Target="https://fbref.com/en/country/ENG/England-Football" TargetMode="External"/><Relationship Id="rId225" Type="http://schemas.openxmlformats.org/officeDocument/2006/relationships/hyperlink" Target="https://fbref.com/en/players/5a04fd92/Said-Benrahma" TargetMode="External"/><Relationship Id="rId432" Type="http://schemas.openxmlformats.org/officeDocument/2006/relationships/hyperlink" Target="https://fbref.com/en/players/2696b6a9/matchlogs/2023-2024/summary/Tahith-Chong-Match-Logs" TargetMode="External"/><Relationship Id="rId877" Type="http://schemas.openxmlformats.org/officeDocument/2006/relationships/hyperlink" Target="https://fbref.com/en/players/b0b4fd3e/Jack-Grealish" TargetMode="External"/><Relationship Id="rId1062" Type="http://schemas.openxmlformats.org/officeDocument/2006/relationships/hyperlink" Target="https://fbref.com/en/country/KOR/Korea-Republic-Football" TargetMode="External"/><Relationship Id="rId1728" Type="http://schemas.openxmlformats.org/officeDocument/2006/relationships/hyperlink" Target="https://fbref.com/en/players/6639e500/matchlogs/2023-2024/summary/Andreas-Pereira-Match-Logs" TargetMode="External"/><Relationship Id="rId1935" Type="http://schemas.openxmlformats.org/officeDocument/2006/relationships/hyperlink" Target="https://fbref.com/en/squads/e4a775cb/Nottingham-Forest-Stats" TargetMode="External"/><Relationship Id="rId2113" Type="http://schemas.openxmlformats.org/officeDocument/2006/relationships/hyperlink" Target="https://fbref.com/en/players/0db169ae/Sandro-Tonali" TargetMode="External"/><Relationship Id="rId2320" Type="http://schemas.openxmlformats.org/officeDocument/2006/relationships/hyperlink" Target="https://fbref.com/en/players/be927d03/Ashley-Young" TargetMode="External"/><Relationship Id="rId737" Type="http://schemas.openxmlformats.org/officeDocument/2006/relationships/hyperlink" Target="https://fbref.com/en/players/5ff4ab71/Enzo-Fernandez" TargetMode="External"/><Relationship Id="rId944" Type="http://schemas.openxmlformats.org/officeDocument/2006/relationships/hyperlink" Target="https://fbref.com/en/players/e5a76dfe/matchlogs/2023-2024/summary/Dean-Henderson-Match-Logs" TargetMode="External"/><Relationship Id="rId1367" Type="http://schemas.openxmlformats.org/officeDocument/2006/relationships/hyperlink" Target="https://fbref.com/en/squads/47c64c55/Crystal-Palace-Stats" TargetMode="External"/><Relationship Id="rId1574" Type="http://schemas.openxmlformats.org/officeDocument/2006/relationships/hyperlink" Target="https://fbref.com/en/country/POR/Portugal-Football" TargetMode="External"/><Relationship Id="rId1781" Type="http://schemas.openxmlformats.org/officeDocument/2006/relationships/hyperlink" Target="https://fbref.com/en/players/466fb2c5/Aaron-Ramsdale" TargetMode="External"/><Relationship Id="rId2197" Type="http://schemas.openxmlformats.org/officeDocument/2006/relationships/hyperlink" Target="https://fbref.com/en/players/8fe2a392/Micky-van-de-Ven" TargetMode="External"/><Relationship Id="rId73" Type="http://schemas.openxmlformats.org/officeDocument/2006/relationships/hyperlink" Target="https://fbref.com/en/players/862a1c15/Miguel-Almiron" TargetMode="External"/><Relationship Id="rId169" Type="http://schemas.openxmlformats.org/officeDocument/2006/relationships/hyperlink" Target="https://fbref.com/en/players/394854c4/George-Baldock" TargetMode="External"/><Relationship Id="rId376" Type="http://schemas.openxmlformats.org/officeDocument/2006/relationships/hyperlink" Target="https://fbref.com/en/players/858409be/matchlogs/2023-2024/summary/Allan-Campbell-Match-Logs" TargetMode="External"/><Relationship Id="rId583" Type="http://schemas.openxmlformats.org/officeDocument/2006/relationships/hyperlink" Target="https://fbref.com/en/squads/8602292d/Aston-Villa-Stats" TargetMode="External"/><Relationship Id="rId790" Type="http://schemas.openxmlformats.org/officeDocument/2006/relationships/hyperlink" Target="https://fbref.com/en/country/NED/Netherlands-Football" TargetMode="External"/><Relationship Id="rId804" Type="http://schemas.openxmlformats.org/officeDocument/2006/relationships/hyperlink" Target="https://fbref.com/en/players/7aa8adfe/matchlogs/2023-2024/summary/Alejandro-Garnacho-Match-Logs" TargetMode="External"/><Relationship Id="rId1227" Type="http://schemas.openxmlformats.org/officeDocument/2006/relationships/hyperlink" Target="https://fbref.com/en/squads/b2b47a98/Newcastle-United-Stats" TargetMode="External"/><Relationship Id="rId1434" Type="http://schemas.openxmlformats.org/officeDocument/2006/relationships/hyperlink" Target="https://fbref.com/en/country/SCO/Scotland-Football" TargetMode="External"/><Relationship Id="rId1641" Type="http://schemas.openxmlformats.org/officeDocument/2006/relationships/hyperlink" Target="https://fbref.com/en/players/e9c0c1b2/Andre-Onana" TargetMode="External"/><Relationship Id="rId1879" Type="http://schemas.openxmlformats.org/officeDocument/2006/relationships/hyperlink" Target="https://fbref.com/en/squads/361ca564/Tottenham-Hotspur-Stats" TargetMode="External"/><Relationship Id="rId2057" Type="http://schemas.openxmlformats.org/officeDocument/2006/relationships/hyperlink" Target="https://fbref.com/en/players/934e1968/Dominik-Szoboszlai" TargetMode="External"/><Relationship Id="rId2264" Type="http://schemas.openxmlformats.org/officeDocument/2006/relationships/hyperlink" Target="https://fbref.com/en/players/c40b6180/Adam-Webster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68db6358/matchlogs/2023-2024/summary/Daniel-Bentley-Match-Logs" TargetMode="External"/><Relationship Id="rId443" Type="http://schemas.openxmlformats.org/officeDocument/2006/relationships/hyperlink" Target="https://fbref.com/en/squads/e297cd13/Luton-Town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8aec0537/matchlogs/2023-2024/summary/Pascal-Gross-Match-Logs" TargetMode="External"/><Relationship Id="rId1073" Type="http://schemas.openxmlformats.org/officeDocument/2006/relationships/hyperlink" Target="https://fbref.com/en/players/73b1d65b/Ryan-John-Giles" TargetMode="External"/><Relationship Id="rId1280" Type="http://schemas.openxmlformats.org/officeDocument/2006/relationships/hyperlink" Target="https://fbref.com/en/players/7af88b33/matchlogs/2023-2024/summary/Max-Lowe-Match-Logs" TargetMode="External"/><Relationship Id="rId1501" Type="http://schemas.openxmlformats.org/officeDocument/2006/relationships/hyperlink" Target="https://fbref.com/en/players/2da834f1/Carlton-Morris" TargetMode="External"/><Relationship Id="rId1739" Type="http://schemas.openxmlformats.org/officeDocument/2006/relationships/hyperlink" Target="https://fbref.com/en/squads/cff3d9bb/Chelsea-Stats" TargetMode="External"/><Relationship Id="rId1946" Type="http://schemas.openxmlformats.org/officeDocument/2006/relationships/hyperlink" Target="https://fbref.com/en/country/GER/Germany-Football" TargetMode="External"/><Relationship Id="rId2124" Type="http://schemas.openxmlformats.org/officeDocument/2006/relationships/hyperlink" Target="https://fbref.com/en/players/b28bbd58/matchlogs/2023-2024/summary/Andros-Townsend-Match-Logs" TargetMode="External"/><Relationship Id="rId2331" Type="http://schemas.openxmlformats.org/officeDocument/2006/relationships/hyperlink" Target="https://fbref.com/en/players/9907b1c8/matchlogs/2023-2024/summary/Nicolo-Zaniolo-Match-Logs" TargetMode="External"/><Relationship Id="rId303" Type="http://schemas.openxmlformats.org/officeDocument/2006/relationships/hyperlink" Target="https://fbref.com/en/squads/cd051869/Brentford-Stats" TargetMode="External"/><Relationship Id="rId748" Type="http://schemas.openxmlformats.org/officeDocument/2006/relationships/hyperlink" Target="https://fbref.com/en/players/a92ab7be/matchlogs/2023-2024/summary/Mark-Flekken-Match-Logs" TargetMode="External"/><Relationship Id="rId955" Type="http://schemas.openxmlformats.org/officeDocument/2006/relationships/hyperlink" Target="https://fbref.com/en/squads/361ca564/Tottenham-Hotspur-Stats" TargetMode="External"/><Relationship Id="rId1140" Type="http://schemas.openxmlformats.org/officeDocument/2006/relationships/hyperlink" Target="https://fbref.com/en/players/c5b7c315/matchlogs/2023-2024/summary/Michael-Keane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1d3b3d77/Trey-Nyoni" TargetMode="External"/><Relationship Id="rId1792" Type="http://schemas.openxmlformats.org/officeDocument/2006/relationships/hyperlink" Target="https://fbref.com/en/players/1544f145/matchlogs/2023-2024/summary/Jacob-Ramsey-Match-Logs" TargetMode="External"/><Relationship Id="rId1806" Type="http://schemas.openxmlformats.org/officeDocument/2006/relationships/hyperlink" Target="https://fbref.com/en/country/USA/United-States-Football" TargetMode="External"/><Relationship Id="rId84" Type="http://schemas.openxmlformats.org/officeDocument/2006/relationships/hyperlink" Target="https://fbref.com/en/players/15ab5a2b/matchlogs/2023-2024/summary/Julian-Alvarez-Match-Logs" TargetMode="External"/><Relationship Id="rId387" Type="http://schemas.openxmlformats.org/officeDocument/2006/relationships/hyperlink" Target="https://fbref.com/en/squads/b8fd03ef/Manchester-City-Stats" TargetMode="External"/><Relationship Id="rId510" Type="http://schemas.openxmlformats.org/officeDocument/2006/relationships/hyperlink" Target="https://fbref.com/en/country/DEN/Denmark-Football" TargetMode="External"/><Relationship Id="rId594" Type="http://schemas.openxmlformats.org/officeDocument/2006/relationships/hyperlink" Target="https://fbref.com/en/country/SCO/Scotland-Football" TargetMode="External"/><Relationship Id="rId608" Type="http://schemas.openxmlformats.org/officeDocument/2006/relationships/hyperlink" Target="https://fbref.com/en/players/fffea3e5/matchlogs/2023-2024/summary/Jeremy-Doku-Match-Logs" TargetMode="External"/><Relationship Id="rId815" Type="http://schemas.openxmlformats.org/officeDocument/2006/relationships/hyperlink" Target="https://fbref.com/en/squads/e4a775cb/Nottingham-Forest-Stats" TargetMode="External"/><Relationship Id="rId1238" Type="http://schemas.openxmlformats.org/officeDocument/2006/relationships/hyperlink" Target="https://fbref.com/en/country/GER/Germany-Football" TargetMode="External"/><Relationship Id="rId1445" Type="http://schemas.openxmlformats.org/officeDocument/2006/relationships/hyperlink" Target="https://fbref.com/en/players/91748070/Teden-Mengi" TargetMode="External"/><Relationship Id="rId1652" Type="http://schemas.openxmlformats.org/officeDocument/2006/relationships/hyperlink" Target="https://fbref.com/en/players/d86a1f3e/matchlogs/2023-2024/summary/Tyler-Onyango-Match-Logs" TargetMode="External"/><Relationship Id="rId2068" Type="http://schemas.openxmlformats.org/officeDocument/2006/relationships/hyperlink" Target="https://fbref.com/en/players/e514ab62/matchlogs/2023-2024/summary/Matt-Targett-Match-Logs" TargetMode="External"/><Relationship Id="rId2275" Type="http://schemas.openxmlformats.org/officeDocument/2006/relationships/hyperlink" Target="https://fbref.com/en/players/35e413f1/matchlogs/2023-2024/summary/Ben-White-Match-Logs" TargetMode="External"/><Relationship Id="rId247" Type="http://schemas.openxmlformats.org/officeDocument/2006/relationships/hyperlink" Target="https://fbref.com/en/squads/cff3d9bb/Chelsea-Stats" TargetMode="External"/><Relationship Id="rId899" Type="http://schemas.openxmlformats.org/officeDocument/2006/relationships/hyperlink" Target="https://fbref.com/en/squads/cff3d9bb/Chelsea-Stats" TargetMode="External"/><Relationship Id="rId1000" Type="http://schemas.openxmlformats.org/officeDocument/2006/relationships/hyperlink" Target="https://fbref.com/en/players/8b04d6c1/matchlogs/2023-2024/summary/Pierre-Hojbjerg-Match-Logs" TargetMode="External"/><Relationship Id="rId1084" Type="http://schemas.openxmlformats.org/officeDocument/2006/relationships/hyperlink" Target="https://fbref.com/en/players/0cd31129/matchlogs/2023-2024/summary/Brennan-Johnson-Match-Logs" TargetMode="External"/><Relationship Id="rId1305" Type="http://schemas.openxmlformats.org/officeDocument/2006/relationships/hyperlink" Target="https://fbref.com/en/players/bf34eebd/Noni-Madueke" TargetMode="External"/><Relationship Id="rId1957" Type="http://schemas.openxmlformats.org/officeDocument/2006/relationships/hyperlink" Target="https://fbref.com/en/players/104d0bb8/Alex-Scott" TargetMode="External"/><Relationship Id="rId107" Type="http://schemas.openxmlformats.org/officeDocument/2006/relationships/hyperlink" Target="https://fbref.com/en/squads/47c64c55/Crystal-Palace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3bb7b8b4/Ederson" TargetMode="External"/><Relationship Id="rId759" Type="http://schemas.openxmlformats.org/officeDocument/2006/relationships/hyperlink" Target="https://fbref.com/en/squads/7c21e445/West-Ham-United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fd962109/Fulham-Stats" TargetMode="External"/><Relationship Id="rId1389" Type="http://schemas.openxmlformats.org/officeDocument/2006/relationships/hyperlink" Target="https://fbref.com/en/players/00963611/Konstantinos-Mavropanos" TargetMode="External"/><Relationship Id="rId1512" Type="http://schemas.openxmlformats.org/officeDocument/2006/relationships/hyperlink" Target="https://fbref.com/en/players/92868cb5/matchlogs/2023-2024/summary/Divin-Mubama-Match-Logs" TargetMode="External"/><Relationship Id="rId1596" Type="http://schemas.openxmlformats.org/officeDocument/2006/relationships/hyperlink" Target="https://fbref.com/en/players/089667a5/matchlogs/2023-2024/summary/Lewis-OBrien-Match-Logs" TargetMode="External"/><Relationship Id="rId1817" Type="http://schemas.openxmlformats.org/officeDocument/2006/relationships/hyperlink" Target="https://fbref.com/en/players/3353737a/Sergio-Reguilon" TargetMode="External"/><Relationship Id="rId2135" Type="http://schemas.openxmlformats.org/officeDocument/2006/relationships/hyperlink" Target="https://fbref.com/en/squads/8602292d/Aston-Villa-Stats" TargetMode="External"/><Relationship Id="rId2342" Type="http://schemas.openxmlformats.org/officeDocument/2006/relationships/hyperlink" Target="https://fbref.com/en/squads/7c21e445/West-Ham-United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BEL/Belgium-Football" TargetMode="External"/><Relationship Id="rId521" Type="http://schemas.openxmlformats.org/officeDocument/2006/relationships/hyperlink" Target="https://fbref.com/en/players/60344e4f/Josh-Dasilva" TargetMode="External"/><Relationship Id="rId619" Type="http://schemas.openxmlformats.org/officeDocument/2006/relationships/hyperlink" Target="https://fbref.com/en/squads/361ca564/Tottenham-Hotspur-Stats" TargetMode="External"/><Relationship Id="rId1151" Type="http://schemas.openxmlformats.org/officeDocument/2006/relationships/hyperlink" Target="https://fbref.com/en/squads/4ba7cbea/Bournemouth-Stats" TargetMode="External"/><Relationship Id="rId1249" Type="http://schemas.openxmlformats.org/officeDocument/2006/relationships/hyperlink" Target="https://fbref.com/en/players/41f08ac8/Keane-Lewis-Potter" TargetMode="External"/><Relationship Id="rId2079" Type="http://schemas.openxmlformats.org/officeDocument/2006/relationships/hyperlink" Target="https://fbref.com/en/squads/4ba7cbea/Bournemouth-Stats" TargetMode="External"/><Relationship Id="rId2202" Type="http://schemas.openxmlformats.org/officeDocument/2006/relationships/hyperlink" Target="https://fbref.com/en/country/NED/Netherlands-Football" TargetMode="External"/><Relationship Id="rId95" Type="http://schemas.openxmlformats.org/officeDocument/2006/relationships/hyperlink" Target="https://fbref.com/en/squads/1df6b87e/Sheffield-United-Stats" TargetMode="External"/><Relationship Id="rId160" Type="http://schemas.openxmlformats.org/officeDocument/2006/relationships/hyperlink" Target="https://fbref.com/en/players/3a233281/matchlogs/2023-2024/summary/Leon-Bailey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d07537b9/Brighton-and-Hove-Albion-Stats" TargetMode="External"/><Relationship Id="rId1109" Type="http://schemas.openxmlformats.org/officeDocument/2006/relationships/hyperlink" Target="https://fbref.com/en/players/f098c03e/Mads-Juel-Andersen" TargetMode="External"/><Relationship Id="rId1456" Type="http://schemas.openxmlformats.org/officeDocument/2006/relationships/hyperlink" Target="https://fbref.com/en/players/2c6835e5/matchlogs/2023-2024/summary/Lewis-Miley-Match-Logs" TargetMode="External"/><Relationship Id="rId1663" Type="http://schemas.openxmlformats.org/officeDocument/2006/relationships/hyperlink" Target="https://fbref.com/en/squads/b8fd03ef/Manchester-City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efd2ec23/matchlogs/2023-2024/summary/Antoine-Semenyo-Match-Logs" TargetMode="External"/><Relationship Id="rId2286" Type="http://schemas.openxmlformats.org/officeDocument/2006/relationships/hyperlink" Target="https://fbref.com/en/squads/b2b47a98/Newcastle-United-Stats" TargetMode="External"/><Relationship Id="rId258" Type="http://schemas.openxmlformats.org/officeDocument/2006/relationships/hyperlink" Target="https://fbref.com/en/country/GER/Germany-Football" TargetMode="External"/><Relationship Id="rId465" Type="http://schemas.openxmlformats.org/officeDocument/2006/relationships/hyperlink" Target="https://fbref.com/en/players/beb391dd/Maxwel-Cornet" TargetMode="External"/><Relationship Id="rId672" Type="http://schemas.openxmlformats.org/officeDocument/2006/relationships/hyperlink" Target="https://fbref.com/en/players/debe38a0/matchlogs/2023-2024/summary/John-Egan-Match-Logs" TargetMode="External"/><Relationship Id="rId1095" Type="http://schemas.openxmlformats.org/officeDocument/2006/relationships/hyperlink" Target="https://fbref.com/en/squads/47c64c55/Crystal-Palace-Stats" TargetMode="External"/><Relationship Id="rId1316" Type="http://schemas.openxmlformats.org/officeDocument/2006/relationships/hyperlink" Target="https://fbref.com/en/players/c6220452/matchlogs/2023-2024/summary/Kobbie-Mainoo-Match-Logs" TargetMode="External"/><Relationship Id="rId1523" Type="http://schemas.openxmlformats.org/officeDocument/2006/relationships/hyperlink" Target="https://fbref.com/en/squads/943e8050/Burnley-Stats" TargetMode="External"/><Relationship Id="rId1730" Type="http://schemas.openxmlformats.org/officeDocument/2006/relationships/hyperlink" Target="https://fbref.com/en/country/CRO/Croatia-Football" TargetMode="External"/><Relationship Id="rId2146" Type="http://schemas.openxmlformats.org/officeDocument/2006/relationships/hyperlink" Target="https://fbref.com/en/country/BEL/Belgium-Football" TargetMode="External"/><Relationship Id="rId22" Type="http://schemas.openxmlformats.org/officeDocument/2006/relationships/hyperlink" Target="https://fbref.com/en/country/CIV/Cote-dIvoire-Football" TargetMode="External"/><Relationship Id="rId118" Type="http://schemas.openxmlformats.org/officeDocument/2006/relationships/hyperlink" Target="https://fbref.com/en/country/JAM/Jamaica-Football" TargetMode="External"/><Relationship Id="rId325" Type="http://schemas.openxmlformats.org/officeDocument/2006/relationships/hyperlink" Target="https://fbref.com/en/players/47369df8/Josh-Brownhill" TargetMode="External"/><Relationship Id="rId532" Type="http://schemas.openxmlformats.org/officeDocument/2006/relationships/hyperlink" Target="https://fbref.com/en/players/44781702/matchlogs/2023-2024/summary/Ben-Davies-Match-Logs" TargetMode="External"/><Relationship Id="rId977" Type="http://schemas.openxmlformats.org/officeDocument/2006/relationships/hyperlink" Target="https://fbref.com/en/players/3f65d5ce/Ethan-Horvath" TargetMode="External"/><Relationship Id="rId1162" Type="http://schemas.openxmlformats.org/officeDocument/2006/relationships/hyperlink" Target="https://fbref.com/en/country/IRL/Republic-of-Ireland-Football" TargetMode="External"/><Relationship Id="rId1828" Type="http://schemas.openxmlformats.org/officeDocument/2006/relationships/hyperlink" Target="https://fbref.com/en/players/1c7012b8/matchlogs/2023-2024/summary/Declan-Rice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players/a949d040/Lawrence-Vigouroux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1961b2aa/Andre-Gomes" TargetMode="External"/><Relationship Id="rId1022" Type="http://schemas.openxmlformats.org/officeDocument/2006/relationships/hyperlink" Target="https://fbref.com/en/country/SWE/Sweden-Football" TargetMode="External"/><Relationship Id="rId1467" Type="http://schemas.openxmlformats.org/officeDocument/2006/relationships/hyperlink" Target="https://fbref.com/en/squads/47c64c55/Crystal-Palace-Stats" TargetMode="External"/><Relationship Id="rId1674" Type="http://schemas.openxmlformats.org/officeDocument/2006/relationships/hyperlink" Target="https://fbref.com/en/country/DEN/Denmark-Football" TargetMode="External"/><Relationship Id="rId1881" Type="http://schemas.openxmlformats.org/officeDocument/2006/relationships/hyperlink" Target="https://fbref.com/en/players/10a10454/Joe-Rothwell" TargetMode="External"/><Relationship Id="rId2297" Type="http://schemas.openxmlformats.org/officeDocument/2006/relationships/hyperlink" Target="https://fbref.com/en/country/COD/Congo-DR-Football" TargetMode="External"/><Relationship Id="rId269" Type="http://schemas.openxmlformats.org/officeDocument/2006/relationships/hyperlink" Target="https://fbref.com/en/players/4c5835e6/Benicio-Boaitey" TargetMode="External"/><Relationship Id="rId476" Type="http://schemas.openxmlformats.org/officeDocument/2006/relationships/hyperlink" Target="https://fbref.com/en/players/0ef89a37/matchlogs/2023-2024/summary/Philippe-Coutinho-Match-Logs" TargetMode="External"/><Relationship Id="rId683" Type="http://schemas.openxmlformats.org/officeDocument/2006/relationships/hyperlink" Target="https://fbref.com/en/squads/822bd0ba/Liverpool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5ad50391/matchlogs/2023-2024/summary/Josko-Gvardiol-Match-Logs" TargetMode="External"/><Relationship Id="rId1327" Type="http://schemas.openxmlformats.org/officeDocument/2006/relationships/hyperlink" Target="https://fbref.com/en/squads/943e8050/Burnley-Stats" TargetMode="External"/><Relationship Id="rId1534" Type="http://schemas.openxmlformats.org/officeDocument/2006/relationships/hyperlink" Target="https://fbref.com/en/country/ENG/England-Football" TargetMode="External"/><Relationship Id="rId1741" Type="http://schemas.openxmlformats.org/officeDocument/2006/relationships/hyperlink" Target="https://fbref.com/en/players/4f21d3af/Ashley-Phillips" TargetMode="External"/><Relationship Id="rId1979" Type="http://schemas.openxmlformats.org/officeDocument/2006/relationships/hyperlink" Target="https://fbref.com/en/squads/19538871/Manchester-United-Stats" TargetMode="External"/><Relationship Id="rId2157" Type="http://schemas.openxmlformats.org/officeDocument/2006/relationships/hyperlink" Target="https://fbref.com/en/players/cddf767b/Auston-Trusty" TargetMode="External"/><Relationship Id="rId33" Type="http://schemas.openxmlformats.org/officeDocument/2006/relationships/hyperlink" Target="https://fbref.com/en/players/938fa024/Brandon-Aguilera" TargetMode="External"/><Relationship Id="rId129" Type="http://schemas.openxmlformats.org/officeDocument/2006/relationships/hyperlink" Target="https://fbref.com/en/players/05e8ca6d/Cameron-Archer" TargetMode="External"/><Relationship Id="rId336" Type="http://schemas.openxmlformats.org/officeDocument/2006/relationships/hyperlink" Target="https://fbref.com/en/players/bfc3b3a0/matchlogs/2023-2024/summary/Hugo-Bueno-Match-Logs" TargetMode="External"/><Relationship Id="rId543" Type="http://schemas.openxmlformats.org/officeDocument/2006/relationships/hyperlink" Target="https://fbref.com/en/squads/b8fd03ef/Manchester-City-Stats" TargetMode="External"/><Relationship Id="rId988" Type="http://schemas.openxmlformats.org/officeDocument/2006/relationships/hyperlink" Target="https://fbref.com/en/players/a0666d3e/matchlogs/2023-2024/summary/Will-Hughes-Match-Logs" TargetMode="External"/><Relationship Id="rId1173" Type="http://schemas.openxmlformats.org/officeDocument/2006/relationships/hyperlink" Target="https://fbref.com/en/players/4c3a6744/Justin-Kluivert" TargetMode="External"/><Relationship Id="rId1380" Type="http://schemas.openxmlformats.org/officeDocument/2006/relationships/hyperlink" Target="https://fbref.com/en/players/27f4f772/matchlogs/2023-2024/summary/Remi-Matthews-Match-Logs" TargetMode="External"/><Relationship Id="rId1601" Type="http://schemas.openxmlformats.org/officeDocument/2006/relationships/hyperlink" Target="https://fbref.com/en/players/1d042188/Dara-OShea" TargetMode="External"/><Relationship Id="rId1839" Type="http://schemas.openxmlformats.org/officeDocument/2006/relationships/hyperlink" Target="https://fbref.com/en/squads/47c64c55/Crystal-Palace-Stats" TargetMode="External"/><Relationship Id="rId2017" Type="http://schemas.openxmlformats.org/officeDocument/2006/relationships/hyperlink" Target="https://fbref.com/en/players/e77dc3b2/Dominic-Solanke" TargetMode="External"/><Relationship Id="rId2224" Type="http://schemas.openxmlformats.org/officeDocument/2006/relationships/hyperlink" Target="https://fbref.com/en/players/728e9b2e/matchlogs/2023-2024/summary/Joao-Virginia-Match-Logs" TargetMode="External"/><Relationship Id="rId182" Type="http://schemas.openxmlformats.org/officeDocument/2006/relationships/hyperlink" Target="https://fbref.com/en/country/GRN/Grenada-Football" TargetMode="External"/><Relationship Id="rId403" Type="http://schemas.openxmlformats.org/officeDocument/2006/relationships/hyperlink" Target="https://fbref.com/en/squads/8cec06e1/Wolverhampton-Wanderers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f0caab96/matchlogs/2023-2024/summary/Toti-Gomes-Match-Logs" TargetMode="External"/><Relationship Id="rId1033" Type="http://schemas.openxmlformats.org/officeDocument/2006/relationships/hyperlink" Target="https://fbref.com/en/players/9c36ed83/Nicolas-Jackson" TargetMode="External"/><Relationship Id="rId1478" Type="http://schemas.openxmlformats.org/officeDocument/2006/relationships/hyperlink" Target="https://fbref.com/en/country/POL/Poland-Football" TargetMode="External"/><Relationship Id="rId1685" Type="http://schemas.openxmlformats.org/officeDocument/2006/relationships/hyperlink" Target="https://fbref.com/en/players/a78ff07f/Joao-Palhinha" TargetMode="External"/><Relationship Id="rId1892" Type="http://schemas.openxmlformats.org/officeDocument/2006/relationships/hyperlink" Target="https://fbref.com/en/players/903b6e8b/matchlogs/2023-2024/summary/Jose-Sa-Match-Logs" TargetMode="External"/><Relationship Id="rId1906" Type="http://schemas.openxmlformats.org/officeDocument/2006/relationships/hyperlink" Target="https://fbref.com/en/country/FRA/France-Football" TargetMode="External"/><Relationship Id="rId487" Type="http://schemas.openxmlformats.org/officeDocument/2006/relationships/hyperlink" Target="https://fbref.com/en/squads/cff3d9bb/Chelsea-Stats" TargetMode="External"/><Relationship Id="rId610" Type="http://schemas.openxmlformats.org/officeDocument/2006/relationships/hyperlink" Target="https://fbref.com/en/country/ARG/Argentina-Football" TargetMode="External"/><Relationship Id="rId694" Type="http://schemas.openxmlformats.org/officeDocument/2006/relationships/hyperlink" Target="https://fbref.com/en/country/JPN/Japan-Football" TargetMode="External"/><Relationship Id="rId708" Type="http://schemas.openxmlformats.org/officeDocument/2006/relationships/hyperlink" Target="https://fbref.com/en/players/f8fcd2a5/matchlogs/2023-2024/summary/Jonny-Evans-Match-Logs" TargetMode="External"/><Relationship Id="rId915" Type="http://schemas.openxmlformats.org/officeDocument/2006/relationships/hyperlink" Target="https://fbref.com/en/squads/b2b47a98/Newcastle-United-Stats" TargetMode="External"/><Relationship Id="rId1240" Type="http://schemas.openxmlformats.org/officeDocument/2006/relationships/hyperlink" Target="https://fbref.com/en/players/2628fd2b/matchlogs/2023-2024/summary/Bernd-Leno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c5bdb6e3/Reiss-Nelson" TargetMode="External"/><Relationship Id="rId2070" Type="http://schemas.openxmlformats.org/officeDocument/2006/relationships/hyperlink" Target="https://fbref.com/en/country/ENG/England-Football" TargetMode="External"/><Relationship Id="rId2168" Type="http://schemas.openxmlformats.org/officeDocument/2006/relationships/hyperlink" Target="https://fbref.com/en/players/4a51ba65/matchlogs/2023-2024/summary/Matt-Turner-Match-Logs" TargetMode="External"/><Relationship Id="rId347" Type="http://schemas.openxmlformats.org/officeDocument/2006/relationships/hyperlink" Target="https://fbref.com/en/squads/e297cd13/Luton-Town-Stats" TargetMode="External"/><Relationship Id="rId999" Type="http://schemas.openxmlformats.org/officeDocument/2006/relationships/hyperlink" Target="https://fbref.com/en/squads/361ca564/Tottenham-Hotspur-Stats" TargetMode="External"/><Relationship Id="rId1100" Type="http://schemas.openxmlformats.org/officeDocument/2006/relationships/hyperlink" Target="https://fbref.com/en/players/4fb9c88f/matchlogs/2023-2024/summary/Curtis-Jones-Match-Logs" TargetMode="External"/><Relationship Id="rId1184" Type="http://schemas.openxmlformats.org/officeDocument/2006/relationships/hyperlink" Target="https://fbref.com/en/players/5ed9b537/matchlogs/2023-2024/summary/Ibrahima-Konate-Match-Logs" TargetMode="External"/><Relationship Id="rId1405" Type="http://schemas.openxmlformats.org/officeDocument/2006/relationships/hyperlink" Target="https://fbref.com/en/players/96593e89/James-Mcatee" TargetMode="External"/><Relationship Id="rId1752" Type="http://schemas.openxmlformats.org/officeDocument/2006/relationships/hyperlink" Target="https://fbref.com/en/players/19f4d211/matchlogs/2023-2024/summary/Jaden-Philogene-Bidace-Match-Logs" TargetMode="External"/><Relationship Id="rId2028" Type="http://schemas.openxmlformats.org/officeDocument/2006/relationships/hyperlink" Target="https://fbref.com/en/players/6613c819/matchlogs/2023-2024/summary/Tomas-Soucek-Match-Logs" TargetMode="External"/><Relationship Id="rId44" Type="http://schemas.openxmlformats.org/officeDocument/2006/relationships/hyperlink" Target="https://fbref.com/en/players/eab957a3/matchlogs/2023-2024/summary/Anel-Ahmedhodzic-Match-Logs" TargetMode="External"/><Relationship Id="rId554" Type="http://schemas.openxmlformats.org/officeDocument/2006/relationships/hyperlink" Target="https://fbref.com/en/country/BEL/Belgium-Football" TargetMode="External"/><Relationship Id="rId761" Type="http://schemas.openxmlformats.org/officeDocument/2006/relationships/hyperlink" Target="https://fbref.com/en/players/c3e39f12/Fraser-Forster" TargetMode="External"/><Relationship Id="rId859" Type="http://schemas.openxmlformats.org/officeDocument/2006/relationships/hyperlink" Target="https://fbref.com/en/squads/8cec06e1/Wolverhampton-Wanderers-Stats" TargetMode="External"/><Relationship Id="rId1391" Type="http://schemas.openxmlformats.org/officeDocument/2006/relationships/hyperlink" Target="https://fbref.com/en/squads/7c21e445/West-Ham-United-Stats" TargetMode="External"/><Relationship Id="rId1489" Type="http://schemas.openxmlformats.org/officeDocument/2006/relationships/hyperlink" Target="https://fbref.com/en/players/01ce9e70/Kieffer-Moore" TargetMode="External"/><Relationship Id="rId1612" Type="http://schemas.openxmlformats.org/officeDocument/2006/relationships/hyperlink" Target="https://fbref.com/en/players/35516eac/matchlogs/2023-2024/summary/Wilson-Odobert-Match-Logs" TargetMode="External"/><Relationship Id="rId1696" Type="http://schemas.openxmlformats.org/officeDocument/2006/relationships/hyperlink" Target="https://fbref.com/en/players/dc7f8a28/matchlogs/2023-2024/summary/Cole-Palmer-Match-Logs" TargetMode="External"/><Relationship Id="rId1917" Type="http://schemas.openxmlformats.org/officeDocument/2006/relationships/hyperlink" Target="https://fbref.com/en/players/6a713852/Robert-Sanchez" TargetMode="External"/><Relationship Id="rId2235" Type="http://schemas.openxmlformats.org/officeDocument/2006/relationships/hyperlink" Target="https://fbref.com/en/players/03df04ff/matchlogs/2023-2024/summary/Odisseas-Vlachodimos-Match-Logs" TargetMode="External"/><Relationship Id="rId193" Type="http://schemas.openxmlformats.org/officeDocument/2006/relationships/hyperlink" Target="https://fbref.com/en/players/1aa84968/Chris-Basham" TargetMode="External"/><Relationship Id="rId207" Type="http://schemas.openxmlformats.org/officeDocument/2006/relationships/hyperlink" Target="https://fbref.com/en/squads/cff3d9bb/Chelsea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GER/Germany-Football" TargetMode="External"/><Relationship Id="rId621" Type="http://schemas.openxmlformats.org/officeDocument/2006/relationships/hyperlink" Target="https://fbref.com/en/players/67ac5bb8/Gabriel-Dos-Santos" TargetMode="External"/><Relationship Id="rId1044" Type="http://schemas.openxmlformats.org/officeDocument/2006/relationships/hyperlink" Target="https://fbref.com/en/players/1265a93a/matchlogs/2023-2024/summary/Reece-James-Match-Logs" TargetMode="External"/><Relationship Id="rId1251" Type="http://schemas.openxmlformats.org/officeDocument/2006/relationships/hyperlink" Target="https://fbref.com/en/squads/cd051869/Brentford-Stats" TargetMode="External"/><Relationship Id="rId1349" Type="http://schemas.openxmlformats.org/officeDocument/2006/relationships/hyperlink" Target="https://fbref.com/en/players/7956236f/Emiliano-Martinez" TargetMode="External"/><Relationship Id="rId2081" Type="http://schemas.openxmlformats.org/officeDocument/2006/relationships/hyperlink" Target="https://fbref.com/en/players/cc2d7ad5/Charlie-Taylor" TargetMode="External"/><Relationship Id="rId2179" Type="http://schemas.openxmlformats.org/officeDocument/2006/relationships/hyperlink" Target="https://fbref.com/en/squads/e4a775cb/Nottingham-Forest-Stats" TargetMode="External"/><Relationship Id="rId2302" Type="http://schemas.openxmlformats.org/officeDocument/2006/relationships/hyperlink" Target="https://fbref.com/en/squads/e4a775cb/Nottingham-Forest-Stats" TargetMode="External"/><Relationship Id="rId260" Type="http://schemas.openxmlformats.org/officeDocument/2006/relationships/hyperlink" Target="https://fbref.com/en/players/9af1f9ff/matchlogs/2023-2024/summary/Jordan-Beyer-Match-Logs" TargetMode="External"/><Relationship Id="rId719" Type="http://schemas.openxmlformats.org/officeDocument/2006/relationships/hyperlink" Target="https://fbref.com/en/squads/d07537b9/Brighton-and-Hove-Albion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e297cd13/Luton-Town-Stats" TargetMode="External"/><Relationship Id="rId1556" Type="http://schemas.openxmlformats.org/officeDocument/2006/relationships/hyperlink" Target="https://fbref.com/en/players/a9dc785c/matchlogs/2023-2024/summary/Neto-Match-Logs" TargetMode="External"/><Relationship Id="rId1763" Type="http://schemas.openxmlformats.org/officeDocument/2006/relationships/hyperlink" Target="https://fbref.com/en/squads/b2b47a98/Newcastle-United-Stats" TargetMode="External"/><Relationship Id="rId1970" Type="http://schemas.openxmlformats.org/officeDocument/2006/relationships/hyperlink" Target="https://fbref.com/en/country/ARG/Argentina-Football" TargetMode="External"/><Relationship Id="rId55" Type="http://schemas.openxmlformats.org/officeDocument/2006/relationships/hyperlink" Target="https://fbref.com/en/squads/cd051869/Brentford-Stats" TargetMode="External"/><Relationship Id="rId120" Type="http://schemas.openxmlformats.org/officeDocument/2006/relationships/hyperlink" Target="https://fbref.com/en/players/ac05f970/matchlogs/2023-2024/summary/Michail-Antonio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1c69ef1/Ruben-Dias" TargetMode="External"/><Relationship Id="rId772" Type="http://schemas.openxmlformats.org/officeDocument/2006/relationships/hyperlink" Target="https://fbref.com/en/players/077faf72/matchlogs/2023-2024/summary/Matheus-Franca-Match-Logs" TargetMode="External"/><Relationship Id="rId1195" Type="http://schemas.openxmlformats.org/officeDocument/2006/relationships/hyperlink" Target="https://fbref.com/en/squads/b8fd03ef/Manchester-City-Stats" TargetMode="External"/><Relationship Id="rId1209" Type="http://schemas.openxmlformats.org/officeDocument/2006/relationships/hyperlink" Target="https://fbref.com/en/players/99813635/Adam-Lallana" TargetMode="External"/><Relationship Id="rId1416" Type="http://schemas.openxmlformats.org/officeDocument/2006/relationships/hyperlink" Target="https://fbref.com/en/players/78b8ac63/matchlogs/2023-2024/summary/Oliver-McBurnie-Match-Logs" TargetMode="External"/><Relationship Id="rId1623" Type="http://schemas.openxmlformats.org/officeDocument/2006/relationships/hyperlink" Target="https://fbref.com/en/squads/47c64c55/Crystal-Palace-Stats" TargetMode="External"/><Relationship Id="rId1830" Type="http://schemas.openxmlformats.org/officeDocument/2006/relationships/hyperlink" Target="https://fbref.com/en/country/USA/United-States-Football" TargetMode="External"/><Relationship Id="rId2039" Type="http://schemas.openxmlformats.org/officeDocument/2006/relationships/hyperlink" Target="https://fbref.com/en/squads/d07537b9/Brighton-and-Hove-Albion-Stats" TargetMode="External"/><Relationship Id="rId2246" Type="http://schemas.openxmlformats.org/officeDocument/2006/relationships/hyperlink" Target="https://fbref.com/en/squads/19538871/Manchester-United-Stats" TargetMode="External"/><Relationship Id="rId218" Type="http://schemas.openxmlformats.org/officeDocument/2006/relationships/hyperlink" Target="https://fbref.com/en/country/FRA/France-Football" TargetMode="External"/><Relationship Id="rId425" Type="http://schemas.openxmlformats.org/officeDocument/2006/relationships/hyperlink" Target="https://fbref.com/en/players/d2424d1b/Ben-Chilwell" TargetMode="External"/><Relationship Id="rId632" Type="http://schemas.openxmlformats.org/officeDocument/2006/relationships/hyperlink" Target="https://fbref.com/en/players/ce4f40c7/matchlogs/2023-2024/summary/Cheick-Doucoure-Match-Logs" TargetMode="External"/><Relationship Id="rId1055" Type="http://schemas.openxmlformats.org/officeDocument/2006/relationships/hyperlink" Target="https://fbref.com/en/squads/18bb7c10/Arsenal-Stats" TargetMode="External"/><Relationship Id="rId1262" Type="http://schemas.openxmlformats.org/officeDocument/2006/relationships/hyperlink" Target="https://fbref.com/en/country/ARG/Argentina-Football" TargetMode="External"/><Relationship Id="rId1928" Type="http://schemas.openxmlformats.org/officeDocument/2006/relationships/hyperlink" Target="https://fbref.com/en/players/bced0375/matchlogs/2023-2024/summary/Ibrahim-Sangare-Match-Logs" TargetMode="External"/><Relationship Id="rId2092" Type="http://schemas.openxmlformats.org/officeDocument/2006/relationships/hyperlink" Target="https://fbref.com/en/players/fc027d02/matchlogs/2023-2024/summary/Luke-Thomas-Match-Logs" TargetMode="External"/><Relationship Id="rId2106" Type="http://schemas.openxmlformats.org/officeDocument/2006/relationships/hyperlink" Target="https://fbref.com/en/country/JPN/Japan-Football" TargetMode="External"/><Relationship Id="rId2313" Type="http://schemas.openxmlformats.org/officeDocument/2006/relationships/hyperlink" Target="https://fbref.com/en/country/UKR/Ukraine-Football" TargetMode="External"/><Relationship Id="rId271" Type="http://schemas.openxmlformats.org/officeDocument/2006/relationships/hyperlink" Target="https://fbref.com/en/squads/d07537b9/Brighton-and-Hove-Albion-Stats" TargetMode="External"/><Relationship Id="rId937" Type="http://schemas.openxmlformats.org/officeDocument/2006/relationships/hyperlink" Target="https://fbref.com/en/players/169fd162/Hwang-Hee-chan" TargetMode="External"/><Relationship Id="rId1122" Type="http://schemas.openxmlformats.org/officeDocument/2006/relationships/hyperlink" Target="https://fbref.com/en/country/BFA/Burkina-Faso-Football" TargetMode="External"/><Relationship Id="rId1567" Type="http://schemas.openxmlformats.org/officeDocument/2006/relationships/hyperlink" Target="https://fbref.com/en/squads/18bb7c10/Arsenal-Stats" TargetMode="External"/><Relationship Id="rId1774" Type="http://schemas.openxmlformats.org/officeDocument/2006/relationships/hyperlink" Target="https://fbref.com/en/country/ROU/Romania-Football" TargetMode="External"/><Relationship Id="rId1981" Type="http://schemas.openxmlformats.org/officeDocument/2006/relationships/hyperlink" Target="https://fbref.com/en/players/ee7c0a5e/James-Shea" TargetMode="External"/><Relationship Id="rId66" Type="http://schemas.openxmlformats.org/officeDocument/2006/relationships/hyperlink" Target="https://fbref.com/en/country/ENG/England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59e6e5bf/Dominic-Calvert-Lewin" TargetMode="External"/><Relationship Id="rId576" Type="http://schemas.openxmlformats.org/officeDocument/2006/relationships/hyperlink" Target="https://fbref.com/en/players/979cb300/matchlogs/2023-2024/summary/Matt-Dibley-Dias-Match-Logs" TargetMode="External"/><Relationship Id="rId783" Type="http://schemas.openxmlformats.org/officeDocument/2006/relationships/hyperlink" Target="https://fbref.com/en/squads/8cec06e1/Wolverhampton-Wanderers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e4a775cb/Nottingham-Forest-Stats" TargetMode="External"/><Relationship Id="rId1634" Type="http://schemas.openxmlformats.org/officeDocument/2006/relationships/hyperlink" Target="https://fbref.com/en/country/SWE/Sweden-Football" TargetMode="External"/><Relationship Id="rId1841" Type="http://schemas.openxmlformats.org/officeDocument/2006/relationships/hyperlink" Target="https://fbref.com/en/players/71ef519e/Matt-Ritchie" TargetMode="External"/><Relationship Id="rId2257" Type="http://schemas.openxmlformats.org/officeDocument/2006/relationships/hyperlink" Target="https://fbref.com/en/country/BRA/Brazil-Football" TargetMode="External"/><Relationship Id="rId229" Type="http://schemas.openxmlformats.org/officeDocument/2006/relationships/hyperlink" Target="https://fbref.com/en/players/3b8674e6/Rodrigo-Bentancur" TargetMode="External"/><Relationship Id="rId436" Type="http://schemas.openxmlformats.org/officeDocument/2006/relationships/hyperlink" Target="https://fbref.com/en/players/26ce2263/matchlogs/2023-2024/summary/Ryan-Christie-Match-Logs" TargetMode="External"/><Relationship Id="rId643" Type="http://schemas.openxmlformats.org/officeDocument/2006/relationships/hyperlink" Target="https://fbref.com/en/squads/b2b47a98/Newcastle-United-Stats" TargetMode="External"/><Relationship Id="rId1066" Type="http://schemas.openxmlformats.org/officeDocument/2006/relationships/hyperlink" Target="https://fbref.com/en/country/BRA/Brazil-Football" TargetMode="External"/><Relationship Id="rId1273" Type="http://schemas.openxmlformats.org/officeDocument/2006/relationships/hyperlink" Target="https://fbref.com/en/players/a2b105e0/Sean-Longstaff" TargetMode="External"/><Relationship Id="rId1480" Type="http://schemas.openxmlformats.org/officeDocument/2006/relationships/hyperlink" Target="https://fbref.com/en/players/f230bc30/matchlogs/2023-2024/summary/Jakub-Moder-Match-Logs" TargetMode="External"/><Relationship Id="rId1939" Type="http://schemas.openxmlformats.org/officeDocument/2006/relationships/hyperlink" Target="https://fbref.com/en/squads/8cec06e1/Wolverhampton-Wanderers-Stats" TargetMode="External"/><Relationship Id="rId2117" Type="http://schemas.openxmlformats.org/officeDocument/2006/relationships/hyperlink" Target="https://fbref.com/en/players/532e1e4f/Pau-Torres" TargetMode="External"/><Relationship Id="rId2324" Type="http://schemas.openxmlformats.org/officeDocument/2006/relationships/hyperlink" Target="https://fbref.com/en/players/88968486/Illia-Zabarnyi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e5a76dfe/matchlogs/2023-2024/summary/Dean-Henderson-Match-Logs" TargetMode="External"/><Relationship Id="rId1133" Type="http://schemas.openxmlformats.org/officeDocument/2006/relationships/hyperlink" Target="https://fbref.com/en/players/1caa93a5/Thomas-Kaminski" TargetMode="External"/><Relationship Id="rId1578" Type="http://schemas.openxmlformats.org/officeDocument/2006/relationships/hyperlink" Target="https://fbref.com/en/country/POR/Portugal-Football" TargetMode="External"/><Relationship Id="rId1701" Type="http://schemas.openxmlformats.org/officeDocument/2006/relationships/hyperlink" Target="https://fbref.com/en/players/9b6f7fd5/Lucas-Paqueta" TargetMode="External"/><Relationship Id="rId1785" Type="http://schemas.openxmlformats.org/officeDocument/2006/relationships/hyperlink" Target="https://fbref.com/en/players/e1618c22/Aaron-Ramsey" TargetMode="External"/><Relationship Id="rId1992" Type="http://schemas.openxmlformats.org/officeDocument/2006/relationships/hyperlink" Target="https://fbref.com/en/players/e7aa9d7c/matchlogs/2023-2024/summary/Fabio-Silva-Match-Logs" TargetMode="External"/><Relationship Id="rId77" Type="http://schemas.openxmlformats.org/officeDocument/2006/relationships/hyperlink" Target="https://fbref.com/en/players/8b3ab7ad/Edson-Alvarez" TargetMode="External"/><Relationship Id="rId282" Type="http://schemas.openxmlformats.org/officeDocument/2006/relationships/hyperlink" Target="https://fbref.com/en/country/CIV/Cote-dIvoire-Football" TargetMode="External"/><Relationship Id="rId503" Type="http://schemas.openxmlformats.org/officeDocument/2006/relationships/hyperlink" Target="https://fbref.com/en/squads/943e8050/Burnley-Stats" TargetMode="External"/><Relationship Id="rId587" Type="http://schemas.openxmlformats.org/officeDocument/2006/relationships/hyperlink" Target="https://fbref.com/en/squads/fd962109/Fulham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4e015693/matchlogs/2023-2024/summary/James-Garner-Match-Logs" TargetMode="External"/><Relationship Id="rId1340" Type="http://schemas.openxmlformats.org/officeDocument/2006/relationships/hyperlink" Target="https://fbref.com/en/players/a79abd8b/matchlogs/2023-2024/summary/Filip-Marshall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d4aa4582/Ryan-One" TargetMode="External"/><Relationship Id="rId2170" Type="http://schemas.openxmlformats.org/officeDocument/2006/relationships/hyperlink" Target="https://fbref.com/en/country/ITA/Italy-Football" TargetMode="External"/><Relationship Id="rId2268" Type="http://schemas.openxmlformats.org/officeDocument/2006/relationships/hyperlink" Target="https://fbref.com/en/players/ce5143da/Danny-Welbeck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47c64c55/Crystal-Palace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9319781b/Ben-Johnson" TargetMode="External"/><Relationship Id="rId1200" Type="http://schemas.openxmlformats.org/officeDocument/2006/relationships/hyperlink" Target="https://fbref.com/en/players/77cf6852/matchlogs/2023-2024/summary/Emil-Krafth-Match-Logs" TargetMode="External"/><Relationship Id="rId1852" Type="http://schemas.openxmlformats.org/officeDocument/2006/relationships/hyperlink" Target="https://fbref.com/en/players/2e4f5f03/matchlogs/2023-2024/summary/Andrew-Robertson-Match-Logs" TargetMode="External"/><Relationship Id="rId2030" Type="http://schemas.openxmlformats.org/officeDocument/2006/relationships/hyperlink" Target="https://fbref.com/en/country/BRA/Brazil-Football" TargetMode="External"/><Relationship Id="rId2128" Type="http://schemas.openxmlformats.org/officeDocument/2006/relationships/hyperlink" Target="https://fbref.com/en/players/259fea27/matchlogs/2023-2024/summary/James-Trafford-Match-Logs" TargetMode="External"/><Relationship Id="rId654" Type="http://schemas.openxmlformats.org/officeDocument/2006/relationships/hyperlink" Target="https://fbref.com/en/country/COL/Colombia-Football" TargetMode="External"/><Relationship Id="rId861" Type="http://schemas.openxmlformats.org/officeDocument/2006/relationships/hyperlink" Target="https://fbref.com/en/players/2bd83368/Anthony-Gordon" TargetMode="External"/><Relationship Id="rId959" Type="http://schemas.openxmlformats.org/officeDocument/2006/relationships/hyperlink" Target="https://fbref.com/en/squads/cd051869/Brentford-Stats" TargetMode="External"/><Relationship Id="rId1284" Type="http://schemas.openxmlformats.org/officeDocument/2006/relationships/hyperlink" Target="https://fbref.com/en/players/6f7d826d/matchlogs/2023-2024/summary/Douglas-Luiz-Match-Logs" TargetMode="External"/><Relationship Id="rId1491" Type="http://schemas.openxmlformats.org/officeDocument/2006/relationships/hyperlink" Target="https://fbref.com/en/squads/4ba7cbea/Bournemouth-Stats" TargetMode="External"/><Relationship Id="rId1505" Type="http://schemas.openxmlformats.org/officeDocument/2006/relationships/hyperlink" Target="https://fbref.com/en/players/9674002f/Mason-Mount" TargetMode="External"/><Relationship Id="rId1589" Type="http://schemas.openxmlformats.org/officeDocument/2006/relationships/hyperlink" Target="https://fbref.com/en/players/df0a4c90/Christian-Norgaard" TargetMode="External"/><Relationship Id="rId1712" Type="http://schemas.openxmlformats.org/officeDocument/2006/relationships/hyperlink" Target="https://fbref.com/en/players/529f49ab/matchlogs/2023-2024/summary/Thomas-Partey-Match-Logs" TargetMode="External"/><Relationship Id="rId2335" Type="http://schemas.openxmlformats.org/officeDocument/2006/relationships/hyperlink" Target="https://fbref.com/en/players/07d65234/matchlogs/2023-2024/summary/Anass-Zaroury-Match-Logs" TargetMode="External"/><Relationship Id="rId293" Type="http://schemas.openxmlformats.org/officeDocument/2006/relationships/hyperlink" Target="https://fbref.com/en/players/c1949191/Jarrad-Branthwaite" TargetMode="External"/><Relationship Id="rId307" Type="http://schemas.openxmlformats.org/officeDocument/2006/relationships/hyperlink" Target="https://fbref.com/en/squads/cff3d9bb/Chelsea-Stats" TargetMode="External"/><Relationship Id="rId514" Type="http://schemas.openxmlformats.org/officeDocument/2006/relationships/hyperlink" Target="https://fbref.com/en/country/BRA/Brazil-Football" TargetMode="External"/><Relationship Id="rId721" Type="http://schemas.openxmlformats.org/officeDocument/2006/relationships/hyperlink" Target="https://fbref.com/en/players/51a3c4c8/Felipe" TargetMode="External"/><Relationship Id="rId1144" Type="http://schemas.openxmlformats.org/officeDocument/2006/relationships/hyperlink" Target="https://fbref.com/en/players/51dbeea9/matchlogs/2023-2024/summary/Thilo-Kehrer-Match-Logs" TargetMode="External"/><Relationship Id="rId1351" Type="http://schemas.openxmlformats.org/officeDocument/2006/relationships/hyperlink" Target="https://fbref.com/en/squads/8602292d/Aston-Villa-Stats" TargetMode="External"/><Relationship Id="rId1449" Type="http://schemas.openxmlformats.org/officeDocument/2006/relationships/hyperlink" Target="https://fbref.com/en/players/fed96827/Chris-Mepham" TargetMode="External"/><Relationship Id="rId1796" Type="http://schemas.openxmlformats.org/officeDocument/2006/relationships/hyperlink" Target="https://fbref.com/en/players/a1d5bd30/matchlogs/2023-2024/summary/Marcus-Rashford-Match-Logs" TargetMode="External"/><Relationship Id="rId2181" Type="http://schemas.openxmlformats.org/officeDocument/2006/relationships/hyperlink" Target="https://fbref.com/en/players/e06683ca/Virgil-van-Dijk" TargetMode="External"/><Relationship Id="rId88" Type="http://schemas.openxmlformats.org/officeDocument/2006/relationships/hyperlink" Target="https://fbref.com/en/players/ad1f61f3/matchlogs/2023-2024/summary/Steven-Alzate-Match-Logs" TargetMode="External"/><Relationship Id="rId153" Type="http://schemas.openxmlformats.org/officeDocument/2006/relationships/hyperlink" Target="https://fbref.com/en/players/06df8256/Benoit-Badiashile" TargetMode="External"/><Relationship Id="rId360" Type="http://schemas.openxmlformats.org/officeDocument/2006/relationships/hyperlink" Target="https://fbref.com/en/players/15ee4bc1/matchlogs/2023-2024/summary/Jili-Buyabu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361ca564/Tottenham-Hotspur-Stats" TargetMode="External"/><Relationship Id="rId1004" Type="http://schemas.openxmlformats.org/officeDocument/2006/relationships/hyperlink" Target="https://fbref.com/en/players/491a433d/matchlogs/2023-2024/summary/Rasmus-Hojlund-Match-Logs" TargetMode="External"/><Relationship Id="rId1211" Type="http://schemas.openxmlformats.org/officeDocument/2006/relationships/hyperlink" Target="https://fbref.com/en/squads/d07537b9/Brighton-and-Hove-Albion-Stats" TargetMode="External"/><Relationship Id="rId1656" Type="http://schemas.openxmlformats.org/officeDocument/2006/relationships/hyperlink" Target="https://fbref.com/en/players/2944f86f/matchlogs/2023-2024/summary/Frank-Onyeka-Match-Logs" TargetMode="External"/><Relationship Id="rId1863" Type="http://schemas.openxmlformats.org/officeDocument/2006/relationships/hyperlink" Target="https://fbref.com/en/squads/fd962109/Fulham-Stats" TargetMode="External"/><Relationship Id="rId2041" Type="http://schemas.openxmlformats.org/officeDocument/2006/relationships/hyperlink" Target="https://fbref.com/en/players/b400bde0/Raheem-Sterling" TargetMode="External"/><Relationship Id="rId2279" Type="http://schemas.openxmlformats.org/officeDocument/2006/relationships/hyperlink" Target="https://fbref.com/en/players/dd323728/matchlogs/2023-2024/summary/Neco-Williams-Match-Logs" TargetMode="External"/><Relationship Id="rId220" Type="http://schemas.openxmlformats.org/officeDocument/2006/relationships/hyperlink" Target="https://fbref.com/en/players/10f0fdd3/matchlogs/2023-2024/summary/Jean-Ricner-Bellegarde-Match-Logs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players/0562b7f1/Odsonne-Edouard" TargetMode="External"/><Relationship Id="rId872" Type="http://schemas.openxmlformats.org/officeDocument/2006/relationships/hyperlink" Target="https://fbref.com/en/players/861e9b3b/matchlogs/2023-2024/summary/Daniel-Gore-Match-Logs" TargetMode="External"/><Relationship Id="rId1088" Type="http://schemas.openxmlformats.org/officeDocument/2006/relationships/hyperlink" Target="https://fbref.com/en/players/0cd31129/matchlogs/2023-2024/summary/Brennan-Johnson-Match-Logs" TargetMode="External"/><Relationship Id="rId1295" Type="http://schemas.openxmlformats.org/officeDocument/2006/relationships/hyperlink" Target="https://fbref.com/en/squads/cff3d9bb/Chelsea-Stats" TargetMode="External"/><Relationship Id="rId1309" Type="http://schemas.openxmlformats.org/officeDocument/2006/relationships/hyperlink" Target="https://fbref.com/en/players/d8931174/Harry-Maguire" TargetMode="External"/><Relationship Id="rId1516" Type="http://schemas.openxmlformats.org/officeDocument/2006/relationships/hyperlink" Target="https://fbref.com/en/players/049a888d/matchlogs/2023-2024/summary/Mykhailo-Mudryk-Match-Logs" TargetMode="External"/><Relationship Id="rId1723" Type="http://schemas.openxmlformats.org/officeDocument/2006/relationships/hyperlink" Target="https://fbref.com/en/squads/19538871/Manchester-United-Stats" TargetMode="External"/><Relationship Id="rId1930" Type="http://schemas.openxmlformats.org/officeDocument/2006/relationships/hyperlink" Target="https://fbref.com/en/country/BRA/Brazil-Football" TargetMode="External"/><Relationship Id="rId2139" Type="http://schemas.openxmlformats.org/officeDocument/2006/relationships/hyperlink" Target="https://fbref.com/en/squads/8cec06e1/Wolverhampton-Wanderers-Stats" TargetMode="External"/><Relationship Id="rId2346" Type="http://schemas.openxmlformats.org/officeDocument/2006/relationships/hyperlink" Target="https://fbref.com/en/squads/8602292d/Aston-Villa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WAL/Wales-Football" TargetMode="External"/><Relationship Id="rId525" Type="http://schemas.openxmlformats.org/officeDocument/2006/relationships/hyperlink" Target="https://fbref.com/en/players/71894777/Adam-Davies" TargetMode="External"/><Relationship Id="rId732" Type="http://schemas.openxmlformats.org/officeDocument/2006/relationships/hyperlink" Target="https://fbref.com/en/players/507c7bdf/matchlogs/2023-2024/summary/Bruno-Fernandes-Match-Logs" TargetMode="External"/><Relationship Id="rId1155" Type="http://schemas.openxmlformats.org/officeDocument/2006/relationships/hyperlink" Target="https://fbref.com/en/squads/8602292d/Aston-Villa-Stats" TargetMode="External"/><Relationship Id="rId1362" Type="http://schemas.openxmlformats.org/officeDocument/2006/relationships/hyperlink" Target="https://fbref.com/en/country/SEN/Senegal-Football" TargetMode="External"/><Relationship Id="rId2192" Type="http://schemas.openxmlformats.org/officeDocument/2006/relationships/hyperlink" Target="https://fbref.com/en/players/3f7bafbe/matchlogs/2023-2024/summary/Alejo-Veliz-Match-Logs" TargetMode="External"/><Relationship Id="rId2206" Type="http://schemas.openxmlformats.org/officeDocument/2006/relationships/hyperlink" Target="https://fbref.com/en/country/ITA/Italy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2e8417f/matchlogs/2023-2024/summary/Stefan-Bajcetic-Match-Logs" TargetMode="External"/><Relationship Id="rId371" Type="http://schemas.openxmlformats.org/officeDocument/2006/relationships/hyperlink" Target="https://fbref.com/en/squads/d3fd31cc/Everton-Stats" TargetMode="External"/><Relationship Id="rId1015" Type="http://schemas.openxmlformats.org/officeDocument/2006/relationships/hyperlink" Target="https://fbref.com/en/squads/7c21e445/West-Ham-United-Stats" TargetMode="External"/><Relationship Id="rId1222" Type="http://schemas.openxmlformats.org/officeDocument/2006/relationships/hyperlink" Target="https://fbref.com/en/country/ALG/Algeria-Football" TargetMode="External"/><Relationship Id="rId1667" Type="http://schemas.openxmlformats.org/officeDocument/2006/relationships/hyperlink" Target="https://fbref.com/en/squads/1df6b87e/Sheffield-United-Stats" TargetMode="External"/><Relationship Id="rId1874" Type="http://schemas.openxmlformats.org/officeDocument/2006/relationships/hyperlink" Target="https://fbref.com/en/country/DEN/Denmark-Football" TargetMode="External"/><Relationship Id="rId2052" Type="http://schemas.openxmlformats.org/officeDocument/2006/relationships/hyperlink" Target="https://fbref.com/en/players/339fe0e8/matchlogs/2023-2024/summary/Thomas-Strakosha-Match-Logs" TargetMode="External"/><Relationship Id="rId469" Type="http://schemas.openxmlformats.org/officeDocument/2006/relationships/hyperlink" Target="https://fbref.com/en/players/fdf3cb77/Vladimir-Coufal" TargetMode="External"/><Relationship Id="rId676" Type="http://schemas.openxmlformats.org/officeDocument/2006/relationships/hyperlink" Target="https://fbref.com/en/players/3d554589/matchlogs/2023-2024/summary/Hjalmar-Ekdal-Match-Logs" TargetMode="External"/><Relationship Id="rId883" Type="http://schemas.openxmlformats.org/officeDocument/2006/relationships/hyperlink" Target="https://fbref.com/en/squads/4ba7cbea/Bournemouth-Stats" TargetMode="External"/><Relationship Id="rId1099" Type="http://schemas.openxmlformats.org/officeDocument/2006/relationships/hyperlink" Target="https://fbref.com/en/squads/822bd0ba/Liverpool-Stats" TargetMode="External"/><Relationship Id="rId1527" Type="http://schemas.openxmlformats.org/officeDocument/2006/relationships/hyperlink" Target="https://fbref.com/en/squads/e4a775cb/Nottingham-Forest-Stats" TargetMode="External"/><Relationship Id="rId1734" Type="http://schemas.openxmlformats.org/officeDocument/2006/relationships/hyperlink" Target="https://fbref.com/en/country/ARG/Argentina-Football" TargetMode="External"/><Relationship Id="rId1941" Type="http://schemas.openxmlformats.org/officeDocument/2006/relationships/hyperlink" Target="https://fbref.com/en/players/37739c71/Calum-Scanlon" TargetMode="External"/><Relationship Id="rId26" Type="http://schemas.openxmlformats.org/officeDocument/2006/relationships/hyperlink" Target="https://fbref.com/en/country/ESP/Spain-Football" TargetMode="External"/><Relationship Id="rId231" Type="http://schemas.openxmlformats.org/officeDocument/2006/relationships/hyperlink" Target="https://fbref.com/en/squads/361ca564/Tottenham-Hotspur-Stats" TargetMode="External"/><Relationship Id="rId329" Type="http://schemas.openxmlformats.org/officeDocument/2006/relationships/hyperlink" Target="https://fbref.com/en/players/4e204552/Jacob-Bruun-Larsen" TargetMode="External"/><Relationship Id="rId536" Type="http://schemas.openxmlformats.org/officeDocument/2006/relationships/hyperlink" Target="https://fbref.com/en/players/9228b07c/matchlogs/2023-2024/summary/Tom-Davies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ed383e43/Alex-Matos" TargetMode="External"/><Relationship Id="rId2217" Type="http://schemas.openxmlformats.org/officeDocument/2006/relationships/hyperlink" Target="https://fbref.com/en/players/8b529245/Carlos-Vinicius" TargetMode="External"/><Relationship Id="rId175" Type="http://schemas.openxmlformats.org/officeDocument/2006/relationships/hyperlink" Target="https://fbref.com/en/squads/d07537b9/Brighton-and-Hove-Albion-Stats" TargetMode="External"/><Relationship Id="rId743" Type="http://schemas.openxmlformats.org/officeDocument/2006/relationships/hyperlink" Target="https://fbref.com/en/squads/1df6b87e/Sheffield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NGA/Nigeria-Football" TargetMode="External"/><Relationship Id="rId1580" Type="http://schemas.openxmlformats.org/officeDocument/2006/relationships/hyperlink" Target="https://fbref.com/en/players/e6af02e0/matchlogs/2023-2024/summary/Matheus-Nunes-Match-Logs" TargetMode="External"/><Relationship Id="rId1678" Type="http://schemas.openxmlformats.org/officeDocument/2006/relationships/hyperlink" Target="https://fbref.com/en/country/BFA/Burkina-Faso-Football" TargetMode="External"/><Relationship Id="rId1801" Type="http://schemas.openxmlformats.org/officeDocument/2006/relationships/hyperlink" Target="https://fbref.com/en/players/9ad8d732/Jadan-Raymond" TargetMode="External"/><Relationship Id="rId1885" Type="http://schemas.openxmlformats.org/officeDocument/2006/relationships/hyperlink" Target="https://fbref.com/en/players/a9b1c319/Pelly-Ruddock-Mpanzu" TargetMode="External"/><Relationship Id="rId382" Type="http://schemas.openxmlformats.org/officeDocument/2006/relationships/hyperlink" Target="https://fbref.com/en/country/BRA/Brazil-Football" TargetMode="External"/><Relationship Id="rId603" Type="http://schemas.openxmlformats.org/officeDocument/2006/relationships/hyperlink" Target="https://fbref.com/en/squads/8cec06e1/Wolverhampton-Wanderers-Stats" TargetMode="External"/><Relationship Id="rId687" Type="http://schemas.openxmlformats.org/officeDocument/2006/relationships/hyperlink" Target="https://fbref.com/en/squads/18bb7c10/Arsenal-Stats" TargetMode="External"/><Relationship Id="rId810" Type="http://schemas.openxmlformats.org/officeDocument/2006/relationships/hyperlink" Target="https://fbref.com/en/country/IRN/Iran-Football" TargetMode="External"/><Relationship Id="rId908" Type="http://schemas.openxmlformats.org/officeDocument/2006/relationships/hyperlink" Target="https://fbref.com/en/players/1f44ac21/matchlogs/2023-2024/summary/Erling-Haaland-Match-Logs" TargetMode="External"/><Relationship Id="rId1233" Type="http://schemas.openxmlformats.org/officeDocument/2006/relationships/hyperlink" Target="https://fbref.com/en/players/4f28a6ff/Clement-Lenglet" TargetMode="External"/><Relationship Id="rId1440" Type="http://schemas.openxmlformats.org/officeDocument/2006/relationships/hyperlink" Target="https://fbref.com/en/players/8df7a2fb/matchlogs/2023-2024/summary/Ben-Mee-Match-Logs" TargetMode="External"/><Relationship Id="rId1538" Type="http://schemas.openxmlformats.org/officeDocument/2006/relationships/hyperlink" Target="https://fbref.com/en/country/UKR/Ukraine-Football" TargetMode="External"/><Relationship Id="rId2063" Type="http://schemas.openxmlformats.org/officeDocument/2006/relationships/hyperlink" Target="https://fbref.com/en/squads/fd962109/Fulham-Stats" TargetMode="External"/><Relationship Id="rId2270" Type="http://schemas.openxmlformats.org/officeDocument/2006/relationships/hyperlink" Target="https://fbref.com/en/squads/d07537b9/Brighton-and-Hove-Albion-Stats" TargetMode="External"/><Relationship Id="rId242" Type="http://schemas.openxmlformats.org/officeDocument/2006/relationships/hyperlink" Target="https://fbref.com/en/country/NOR/Norway-Football" TargetMode="External"/><Relationship Id="rId894" Type="http://schemas.openxmlformats.org/officeDocument/2006/relationships/hyperlink" Target="https://fbref.com/en/country/BRA/Brazil-Football" TargetMode="External"/><Relationship Id="rId1177" Type="http://schemas.openxmlformats.org/officeDocument/2006/relationships/hyperlink" Target="https://fbref.com/en/players/fc076f78/Luca-Koleosho" TargetMode="External"/><Relationship Id="rId1300" Type="http://schemas.openxmlformats.org/officeDocument/2006/relationships/hyperlink" Target="https://fbref.com/en/players/83d074ff/matchlogs/2023-2024/summary/Alexis-Mac-Allister-Match-Logs" TargetMode="External"/><Relationship Id="rId1745" Type="http://schemas.openxmlformats.org/officeDocument/2006/relationships/hyperlink" Target="https://fbref.com/en/players/4f565d77/Kalvin-Phillips" TargetMode="External"/><Relationship Id="rId1952" Type="http://schemas.openxmlformats.org/officeDocument/2006/relationships/hyperlink" Target="https://fbref.com/en/players/c8aa95da/matchlogs/2023-2024/summary/Fabian-Schar-Match-Logs" TargetMode="External"/><Relationship Id="rId2130" Type="http://schemas.openxmlformats.org/officeDocument/2006/relationships/hyperlink" Target="https://fbref.com/en/country/ESP/Spain-Football" TargetMode="External"/><Relationship Id="rId37" Type="http://schemas.openxmlformats.org/officeDocument/2006/relationships/hyperlink" Target="https://fbref.com/en/players/a6c58494/Naouirou-Ahamada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fd962109/Fulham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69942fb3/James-Hill" TargetMode="External"/><Relationship Id="rId1384" Type="http://schemas.openxmlformats.org/officeDocument/2006/relationships/hyperlink" Target="https://fbref.com/en/players/4bcf39f6/matchlogs/2023-2024/summary/Neal-Maupay-Match-Logs" TargetMode="External"/><Relationship Id="rId1591" Type="http://schemas.openxmlformats.org/officeDocument/2006/relationships/hyperlink" Target="https://fbref.com/en/squads/cd051869/Brentford-Stats" TargetMode="External"/><Relationship Id="rId1605" Type="http://schemas.openxmlformats.org/officeDocument/2006/relationships/hyperlink" Target="https://fbref.com/en/players/caa1a7f0/Michael-Obafemi" TargetMode="External"/><Relationship Id="rId1689" Type="http://schemas.openxmlformats.org/officeDocument/2006/relationships/hyperlink" Target="https://fbref.com/en/players/dc7f8a28/Cole-Palmer" TargetMode="External"/><Relationship Id="rId1812" Type="http://schemas.openxmlformats.org/officeDocument/2006/relationships/hyperlink" Target="https://fbref.com/en/players/ab651565/matchlogs/2023-2024/summary/Nathan-Redmond-Match-Logs" TargetMode="External"/><Relationship Id="rId2228" Type="http://schemas.openxmlformats.org/officeDocument/2006/relationships/hyperlink" Target="https://fbref.com/en/players/9295dc1c/Vitinho" TargetMode="External"/><Relationship Id="rId90" Type="http://schemas.openxmlformats.org/officeDocument/2006/relationships/hyperlink" Target="https://fbref.com/en/country/SUI/Switzerland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2389cdc2/Matty-Cash" TargetMode="External"/><Relationship Id="rId407" Type="http://schemas.openxmlformats.org/officeDocument/2006/relationships/hyperlink" Target="https://fbref.com/en/squads/d07537b9/Brighton-and-Hove-Albion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d91f104d/Alfie-Gilchrist" TargetMode="External"/><Relationship Id="rId1037" Type="http://schemas.openxmlformats.org/officeDocument/2006/relationships/hyperlink" Target="https://fbref.com/en/players/aa81d8f8/Karl-Jakob-Hein" TargetMode="External"/><Relationship Id="rId1244" Type="http://schemas.openxmlformats.org/officeDocument/2006/relationships/hyperlink" Target="https://fbref.com/en/players/9b5ce51a/matchlogs/2023-2024/summary/Jefferson-Lerma-Match-Logs" TargetMode="External"/><Relationship Id="rId1451" Type="http://schemas.openxmlformats.org/officeDocument/2006/relationships/hyperlink" Target="https://fbref.com/en/squads/4ba7cbea/Bournemouth-Stats" TargetMode="External"/><Relationship Id="rId1896" Type="http://schemas.openxmlformats.org/officeDocument/2006/relationships/hyperlink" Target="https://fbref.com/en/players/187ab096/matchlogs/2023-2024/summary/Charles-Sagoe-Jr-Match-Logs" TargetMode="External"/><Relationship Id="rId2074" Type="http://schemas.openxmlformats.org/officeDocument/2006/relationships/hyperlink" Target="https://fbref.com/en/country/POR/Portugal-Football" TargetMode="External"/><Relationship Id="rId2281" Type="http://schemas.openxmlformats.org/officeDocument/2006/relationships/hyperlink" Target="https://fbref.com/en/country/BRA/Brazil-Football" TargetMode="External"/><Relationship Id="rId253" Type="http://schemas.openxmlformats.org/officeDocument/2006/relationships/hyperlink" Target="https://fbref.com/en/players/ed5c0319/Beto" TargetMode="External"/><Relationship Id="rId460" Type="http://schemas.openxmlformats.org/officeDocument/2006/relationships/hyperlink" Target="https://fbref.com/en/players/2afc7272/matchlogs/2023-2024/summary/Lewis-Cook-Match-Logs" TargetMode="External"/><Relationship Id="rId698" Type="http://schemas.openxmlformats.org/officeDocument/2006/relationships/hyperlink" Target="https://fbref.com/en/country/DEN/Denmark-Football" TargetMode="External"/><Relationship Id="rId919" Type="http://schemas.openxmlformats.org/officeDocument/2006/relationships/hyperlink" Target="https://fbref.com/en/squads/1df6b87e/Sheffield-United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45db685d/matchlogs/2023-2024/summary/Jorginho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de0abf23/Zack-Nelson" TargetMode="External"/><Relationship Id="rId1756" Type="http://schemas.openxmlformats.org/officeDocument/2006/relationships/hyperlink" Target="https://fbref.com/en/players/4806ec67/matchlogs/2023-2024/summary/Jordan-Pickford-Match-Logs" TargetMode="External"/><Relationship Id="rId1963" Type="http://schemas.openxmlformats.org/officeDocument/2006/relationships/hyperlink" Target="https://fbref.com/en/squads/8cec06e1/Wolverhampton-Wanderers-Stats" TargetMode="External"/><Relationship Id="rId2141" Type="http://schemas.openxmlformats.org/officeDocument/2006/relationships/hyperlink" Target="https://fbref.com/en/players/fe558029/Mark-Travers" TargetMode="External"/><Relationship Id="rId48" Type="http://schemas.openxmlformats.org/officeDocument/2006/relationships/hyperlink" Target="https://fbref.com/en/players/246d153b/matchlogs/2023-2024/summary/Ola-Aina-Match-Logs" TargetMode="External"/><Relationship Id="rId113" Type="http://schemas.openxmlformats.org/officeDocument/2006/relationships/hyperlink" Target="https://fbref.com/en/players/e4238fb1/Jaidon-Anthony" TargetMode="External"/><Relationship Id="rId320" Type="http://schemas.openxmlformats.org/officeDocument/2006/relationships/hyperlink" Target="https://fbref.com/en/players/dc4cae05/matchlogs/2023-2024/summary/David-Brooks-Match-Logs" TargetMode="External"/><Relationship Id="rId558" Type="http://schemas.openxmlformats.org/officeDocument/2006/relationships/hyperlink" Target="https://fbref.com/en/country/FRA/France-Football" TargetMode="External"/><Relationship Id="rId765" Type="http://schemas.openxmlformats.org/officeDocument/2006/relationships/hyperlink" Target="https://fbref.com/en/players/f84a807c/Lyle-Foster" TargetMode="External"/><Relationship Id="rId972" Type="http://schemas.openxmlformats.org/officeDocument/2006/relationships/hyperlink" Target="https://fbref.com/en/players/bd8a5d95/matchlogs/2023-2024/summary/Joseph-Hodge-Match-Logs" TargetMode="External"/><Relationship Id="rId1188" Type="http://schemas.openxmlformats.org/officeDocument/2006/relationships/hyperlink" Target="https://fbref.com/en/players/0313a347/matchlogs/2023-2024/summary/Ezri-Konsa-Match-Logs" TargetMode="External"/><Relationship Id="rId1395" Type="http://schemas.openxmlformats.org/officeDocument/2006/relationships/hyperlink" Target="https://fbref.com/en/squads/fd962109/Fulham-Stats" TargetMode="External"/><Relationship Id="rId1409" Type="http://schemas.openxmlformats.org/officeDocument/2006/relationships/hyperlink" Target="https://fbref.com/en/players/5c42b6b6/John-Mcatee" TargetMode="External"/><Relationship Id="rId1616" Type="http://schemas.openxmlformats.org/officeDocument/2006/relationships/hyperlink" Target="https://fbref.com/en/players/788c0277/matchlogs/2023-2024/summary/Chiedozie-Ogbene-Match-Logs" TargetMode="External"/><Relationship Id="rId1823" Type="http://schemas.openxmlformats.org/officeDocument/2006/relationships/hyperlink" Target="https://fbref.com/en/squads/fd962109/Fulham-Stats" TargetMode="External"/><Relationship Id="rId2001" Type="http://schemas.openxmlformats.org/officeDocument/2006/relationships/hyperlink" Target="https://fbref.com/en/players/6250083a/Oliver-Skipp" TargetMode="External"/><Relationship Id="rId2239" Type="http://schemas.openxmlformats.org/officeDocument/2006/relationships/hyperlink" Target="https://fbref.com/en/players/86dd77d1/matchlogs/2023-2024/summary/Kyle-Walker-Match-Logs" TargetMode="External"/><Relationship Id="rId197" Type="http://schemas.openxmlformats.org/officeDocument/2006/relationships/hyperlink" Target="https://fbref.com/en/players/a36524bf/Calvin-Bassey" TargetMode="External"/><Relationship Id="rId418" Type="http://schemas.openxmlformats.org/officeDocument/2006/relationships/hyperlink" Target="https://fbref.com/en/country/MLI/Mali-Football" TargetMode="External"/><Relationship Id="rId625" Type="http://schemas.openxmlformats.org/officeDocument/2006/relationships/hyperlink" Target="https://fbref.com/en/players/02b29014/Abdoulaye-Doucoure" TargetMode="External"/><Relationship Id="rId832" Type="http://schemas.openxmlformats.org/officeDocument/2006/relationships/hyperlink" Target="https://fbref.com/en/players/df10e27c/matchlogs/2023-2024/summary/Billy-Gilmour-Match-Logs" TargetMode="External"/><Relationship Id="rId1048" Type="http://schemas.openxmlformats.org/officeDocument/2006/relationships/hyperlink" Target="https://fbref.com/en/players/8449d35e/matchlogs/2023-2024/summary/Vitaly-Janelt-Match-Logs" TargetMode="External"/><Relationship Id="rId1255" Type="http://schemas.openxmlformats.org/officeDocument/2006/relationships/hyperlink" Target="https://fbref.com/en/squads/19538871/Manchester-United-Stats" TargetMode="External"/><Relationship Id="rId1462" Type="http://schemas.openxmlformats.org/officeDocument/2006/relationships/hyperlink" Target="https://fbref.com/en/country/ENG/England-Football" TargetMode="External"/><Relationship Id="rId2085" Type="http://schemas.openxmlformats.org/officeDocument/2006/relationships/hyperlink" Target="https://fbref.com/en/players/77d7c96f/Kenny-Tete" TargetMode="External"/><Relationship Id="rId2292" Type="http://schemas.openxmlformats.org/officeDocument/2006/relationships/hyperlink" Target="https://fbref.com/en/players/c6dc9ecd/Harry-Wilson" TargetMode="External"/><Relationship Id="rId2306" Type="http://schemas.openxmlformats.org/officeDocument/2006/relationships/hyperlink" Target="https://fbref.com/en/squads/e297cd13/Luton-Town-Stats" TargetMode="External"/><Relationship Id="rId264" Type="http://schemas.openxmlformats.org/officeDocument/2006/relationships/hyperlink" Target="https://fbref.com/en/players/d328a254/matchlogs/2023-2024/summary/Philip-Billing-Match-Logs" TargetMode="External"/><Relationship Id="rId471" Type="http://schemas.openxmlformats.org/officeDocument/2006/relationships/hyperlink" Target="https://fbref.com/en/squads/7c21e445/West-Ham-United-Stats" TargetMode="External"/><Relationship Id="rId1115" Type="http://schemas.openxmlformats.org/officeDocument/2006/relationships/hyperlink" Target="https://fbref.com/en/squads/4ba7cbea/Bournemouth-Stats" TargetMode="External"/><Relationship Id="rId1322" Type="http://schemas.openxmlformats.org/officeDocument/2006/relationships/hyperlink" Target="https://fbref.com/en/country/ESP/Spain-Football" TargetMode="External"/><Relationship Id="rId1767" Type="http://schemas.openxmlformats.org/officeDocument/2006/relationships/hyperlink" Target="https://fbref.com/en/squads/361ca564/Tottenham-Hotspur-Stats" TargetMode="External"/><Relationship Id="rId1974" Type="http://schemas.openxmlformats.org/officeDocument/2006/relationships/hyperlink" Target="https://fbref.com/en/country/ENG/England-Football" TargetMode="External"/><Relationship Id="rId2152" Type="http://schemas.openxmlformats.org/officeDocument/2006/relationships/hyperlink" Target="https://fbref.com/en/players/21512407/matchlogs/2023-2024/summary/Kieran-Trippier-Match-Logs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99127249/matchlogs/2023-2024/summary/Antony-Match-Logs" TargetMode="External"/><Relationship Id="rId569" Type="http://schemas.openxmlformats.org/officeDocument/2006/relationships/hyperlink" Target="https://fbref.com/en/players/4a1a9578/Luis-Diaz" TargetMode="External"/><Relationship Id="rId776" Type="http://schemas.openxmlformats.org/officeDocument/2006/relationships/hyperlink" Target="https://fbref.com/en/players/38c29201/matchlogs/2023-2024/summary/Aidan-Francis-Match-Logs" TargetMode="External"/><Relationship Id="rId983" Type="http://schemas.openxmlformats.org/officeDocument/2006/relationships/hyperlink" Target="https://fbref.com/en/squads/e4a775cb/Nottingham-Forest-Stats" TargetMode="External"/><Relationship Id="rId1199" Type="http://schemas.openxmlformats.org/officeDocument/2006/relationships/hyperlink" Target="https://fbref.com/en/squads/b2b47a98/Newcastle-United-Stats" TargetMode="External"/><Relationship Id="rId1627" Type="http://schemas.openxmlformats.org/officeDocument/2006/relationships/hyperlink" Target="https://fbref.com/en/squads/cd051869/Brentford-Stats" TargetMode="External"/><Relationship Id="rId1834" Type="http://schemas.openxmlformats.org/officeDocument/2006/relationships/hyperlink" Target="https://fbref.com/en/country/BRA/Brazil-Football" TargetMode="External"/><Relationship Id="rId331" Type="http://schemas.openxmlformats.org/officeDocument/2006/relationships/hyperlink" Target="https://fbref.com/en/squads/943e8050/Burnley-Stats" TargetMode="External"/><Relationship Id="rId429" Type="http://schemas.openxmlformats.org/officeDocument/2006/relationships/hyperlink" Target="https://fbref.com/en/players/2696b6a9/Tahith-Chong" TargetMode="External"/><Relationship Id="rId636" Type="http://schemas.openxmlformats.org/officeDocument/2006/relationships/hyperlink" Target="https://fbref.com/en/players/bf33b257/matchlogs/2023-2024/summary/Alfie-Doughty-Match-Logs" TargetMode="External"/><Relationship Id="rId1059" Type="http://schemas.openxmlformats.org/officeDocument/2006/relationships/hyperlink" Target="https://fbref.com/en/squads/fd962109/Fulham-Stats" TargetMode="External"/><Relationship Id="rId1266" Type="http://schemas.openxmlformats.org/officeDocument/2006/relationships/hyperlink" Target="https://fbref.com/en/country/WAL/Wales-Football" TargetMode="External"/><Relationship Id="rId1473" Type="http://schemas.openxmlformats.org/officeDocument/2006/relationships/hyperlink" Target="https://fbref.com/en/players/3925dbd6/Aleksandar-Mitrovic" TargetMode="External"/><Relationship Id="rId2012" Type="http://schemas.openxmlformats.org/officeDocument/2006/relationships/hyperlink" Target="https://fbref.com/en/players/17695062/matchlogs/2023-2024/summary/Emile-Smith-Rowe-Match-Logs" TargetMode="External"/><Relationship Id="rId2096" Type="http://schemas.openxmlformats.org/officeDocument/2006/relationships/hyperlink" Target="https://fbref.com/en/players/56f7a928/matchlogs/2023-2024/summary/Youri-Tielemans-Match-Logs" TargetMode="External"/><Relationship Id="rId2317" Type="http://schemas.openxmlformats.org/officeDocument/2006/relationships/hyperlink" Target="https://fbref.com/en/country/ENG/England-Football" TargetMode="External"/><Relationship Id="rId843" Type="http://schemas.openxmlformats.org/officeDocument/2006/relationships/hyperlink" Target="https://fbref.com/en/squads/8cec06e1/Wolverhampton-Wanderers-Stats" TargetMode="External"/><Relationship Id="rId1126" Type="http://schemas.openxmlformats.org/officeDocument/2006/relationships/hyperlink" Target="https://fbref.com/en/country/AUT/Austria-Football" TargetMode="External"/><Relationship Id="rId1680" Type="http://schemas.openxmlformats.org/officeDocument/2006/relationships/hyperlink" Target="https://fbref.com/en/players/2f9e4435/matchlogs/2023-2024/summary/Dango-Ouattara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e342ad68/Mohamed-Salah" TargetMode="External"/><Relationship Id="rId1985" Type="http://schemas.openxmlformats.org/officeDocument/2006/relationships/hyperlink" Target="https://fbref.com/en/players/3eb22ec9/Bernardo-Silva" TargetMode="External"/><Relationship Id="rId275" Type="http://schemas.openxmlformats.org/officeDocument/2006/relationships/hyperlink" Target="https://fbref.com/en/squads/b8fd03ef/Manchester-City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7923301c/Louie-Marsh" TargetMode="External"/><Relationship Id="rId1540" Type="http://schemas.openxmlformats.org/officeDocument/2006/relationships/hyperlink" Target="https://fbref.com/en/players/30d4a2e5/matchlogs/2023-2024/summary/Vitaliy-Mykolenko-Match-Logs" TargetMode="External"/><Relationship Id="rId1638" Type="http://schemas.openxmlformats.org/officeDocument/2006/relationships/hyperlink" Target="https://fbref.com/en/country/BEL/Belgium-Football" TargetMode="External"/><Relationship Id="rId2163" Type="http://schemas.openxmlformats.org/officeDocument/2006/relationships/hyperlink" Target="https://fbref.com/en/squads/822bd0ba/Liverpool-Stats" TargetMode="External"/><Relationship Id="rId135" Type="http://schemas.openxmlformats.org/officeDocument/2006/relationships/hyperlink" Target="https://fbref.com/en/squads/7c21e445/West-Ham-United-Stats" TargetMode="External"/><Relationship Id="rId342" Type="http://schemas.openxmlformats.org/officeDocument/2006/relationships/hyperlink" Target="https://fbref.com/en/country/ARG/Argentina-Football" TargetMode="External"/><Relationship Id="rId787" Type="http://schemas.openxmlformats.org/officeDocument/2006/relationships/hyperlink" Target="https://fbref.com/en/squads/e4a775cb/Nottingham-Forest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6afaebf2/matchlogs/2023-2024/summary/Bryan-Mbeumo-Match-Logs" TargetMode="External"/><Relationship Id="rId1845" Type="http://schemas.openxmlformats.org/officeDocument/2006/relationships/hyperlink" Target="https://fbref.com/en/players/24fae784/Connor-Roberts" TargetMode="External"/><Relationship Id="rId2023" Type="http://schemas.openxmlformats.org/officeDocument/2006/relationships/hyperlink" Target="https://fbref.com/en/squads/361ca564/Tottenham-Hotspur-Stats" TargetMode="External"/><Relationship Id="rId2230" Type="http://schemas.openxmlformats.org/officeDocument/2006/relationships/hyperlink" Target="https://fbref.com/en/squads/943e8050/Burnley-Stats" TargetMode="External"/><Relationship Id="rId202" Type="http://schemas.openxmlformats.org/officeDocument/2006/relationships/hyperlink" Target="https://fbref.com/en/country/TUR/Turkey-Football" TargetMode="External"/><Relationship Id="rId647" Type="http://schemas.openxmlformats.org/officeDocument/2006/relationships/hyperlink" Target="https://fbref.com/en/squads/b2b47a98/Newcastle-United-Stats" TargetMode="External"/><Relationship Id="rId854" Type="http://schemas.openxmlformats.org/officeDocument/2006/relationships/hyperlink" Target="https://fbref.com/en/country/ESP/Spain-Football" TargetMode="External"/><Relationship Id="rId1277" Type="http://schemas.openxmlformats.org/officeDocument/2006/relationships/hyperlink" Target="https://fbref.com/en/players/7af88b33/Max-Lowe" TargetMode="External"/><Relationship Id="rId1484" Type="http://schemas.openxmlformats.org/officeDocument/2006/relationships/hyperlink" Target="https://fbref.com/en/players/b62878a5/matchlogs/2023-2024/summary/Kudus-Mohammed-Match-Logs" TargetMode="External"/><Relationship Id="rId1691" Type="http://schemas.openxmlformats.org/officeDocument/2006/relationships/hyperlink" Target="https://fbref.com/en/squads/b8fd03ef/Manchester-City-Stats" TargetMode="External"/><Relationship Id="rId1705" Type="http://schemas.openxmlformats.org/officeDocument/2006/relationships/hyperlink" Target="https://fbref.com/en/players/32163807/Ben-Parkinson" TargetMode="External"/><Relationship Id="rId1912" Type="http://schemas.openxmlformats.org/officeDocument/2006/relationships/hyperlink" Target="https://fbref.com/en/players/1b4f1169/matchlogs/2023-2024/summary/Albert-Sambi-Lokonga-Match-Logs" TargetMode="External"/><Relationship Id="rId2328" Type="http://schemas.openxmlformats.org/officeDocument/2006/relationships/hyperlink" Target="https://fbref.com/en/players/9907b1c8/Nicolo-Zaniolo" TargetMode="External"/><Relationship Id="rId286" Type="http://schemas.openxmlformats.org/officeDocument/2006/relationships/hyperlink" Target="https://fbref.com/en/country/NED/Netherlands-Football" TargetMode="External"/><Relationship Id="rId493" Type="http://schemas.openxmlformats.org/officeDocument/2006/relationships/hyperlink" Target="https://fbref.com/en/players/dc62b55d/Matheus-Cunha" TargetMode="External"/><Relationship Id="rId507" Type="http://schemas.openxmlformats.org/officeDocument/2006/relationships/hyperlink" Target="https://fbref.com/en/squads/19538871/Manchester-United-Stats" TargetMode="External"/><Relationship Id="rId714" Type="http://schemas.openxmlformats.org/officeDocument/2006/relationships/hyperlink" Target="https://fbref.com/en/country/POL/Poland-Football" TargetMode="External"/><Relationship Id="rId921" Type="http://schemas.openxmlformats.org/officeDocument/2006/relationships/hyperlink" Target="https://fbref.com/en/players/8c3078cd/Luke-Harris" TargetMode="External"/><Relationship Id="rId1137" Type="http://schemas.openxmlformats.org/officeDocument/2006/relationships/hyperlink" Target="https://fbref.com/en/players/c5b7c315/Michael-Keane" TargetMode="External"/><Relationship Id="rId1344" Type="http://schemas.openxmlformats.org/officeDocument/2006/relationships/hyperlink" Target="https://fbref.com/en/players/8b788c01/matchlogs/2023-2024/summary/Anthony-Martial-Match-Logs" TargetMode="External"/><Relationship Id="rId1551" Type="http://schemas.openxmlformats.org/officeDocument/2006/relationships/hyperlink" Target="https://fbref.com/en/squads/e297cd13/Luton-Town-Stats" TargetMode="External"/><Relationship Id="rId1789" Type="http://schemas.openxmlformats.org/officeDocument/2006/relationships/hyperlink" Target="https://fbref.com/en/players/1544f145/Jacob-Ramsey" TargetMode="External"/><Relationship Id="rId1996" Type="http://schemas.openxmlformats.org/officeDocument/2006/relationships/hyperlink" Target="https://fbref.com/en/players/86e7deaf/matchlogs/2023-2024/summary/Thiago-Silva-Match-Logs" TargetMode="External"/><Relationship Id="rId2174" Type="http://schemas.openxmlformats.org/officeDocument/2006/relationships/hyperlink" Target="https://fbref.com/en/country/FRA/France-Football" TargetMode="External"/><Relationship Id="rId50" Type="http://schemas.openxmlformats.org/officeDocument/2006/relationships/hyperlink" Target="https://fbref.com/en/country/ALG/Algeria-Football" TargetMode="External"/><Relationship Id="rId146" Type="http://schemas.openxmlformats.org/officeDocument/2006/relationships/hyperlink" Target="https://fbref.com/en/country/NGA/Nigeria-Football" TargetMode="External"/><Relationship Id="rId353" Type="http://schemas.openxmlformats.org/officeDocument/2006/relationships/hyperlink" Target="https://fbref.com/en/players/dab84ad2/Mason-Burstow" TargetMode="External"/><Relationship Id="rId560" Type="http://schemas.openxmlformats.org/officeDocument/2006/relationships/hyperlink" Target="https://fbref.com/en/players/aeed5c06/matchlogs/2023-2024/summary/Moussa-Diaby-Match-Logs" TargetMode="External"/><Relationship Id="rId798" Type="http://schemas.openxmlformats.org/officeDocument/2006/relationships/hyperlink" Target="https://fbref.com/en/country/SEN/Senegal-Football" TargetMode="External"/><Relationship Id="rId1190" Type="http://schemas.openxmlformats.org/officeDocument/2006/relationships/hyperlink" Target="https://fbref.com/en/country/SEN/Senegal-Football" TargetMode="External"/><Relationship Id="rId1204" Type="http://schemas.openxmlformats.org/officeDocument/2006/relationships/hyperlink" Target="https://fbref.com/en/players/f23f9d20/matchlogs/2023-2024/summary/Tim-Krul-Match-Logs" TargetMode="External"/><Relationship Id="rId1411" Type="http://schemas.openxmlformats.org/officeDocument/2006/relationships/hyperlink" Target="https://fbref.com/en/squads/e297cd13/Luton-Town-Stats" TargetMode="External"/><Relationship Id="rId1649" Type="http://schemas.openxmlformats.org/officeDocument/2006/relationships/hyperlink" Target="https://fbref.com/en/players/d86a1f3e/Tyler-Onyango" TargetMode="External"/><Relationship Id="rId1856" Type="http://schemas.openxmlformats.org/officeDocument/2006/relationships/hyperlink" Target="https://fbref.com/en/players/289601e6/matchlogs/2023-2024/summary/Antonee-Robinson-Match-Logs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country/ENG/England-Football" TargetMode="External"/><Relationship Id="rId213" Type="http://schemas.openxmlformats.org/officeDocument/2006/relationships/hyperlink" Target="https://fbref.com/en/players/399e9474/Amarii-Bell" TargetMode="External"/><Relationship Id="rId420" Type="http://schemas.openxmlformats.org/officeDocument/2006/relationships/hyperlink" Target="https://fbref.com/en/players/d33e3242/matchlogs/2023-2024/summary/Ismaila-Cheick-Coulibaly-Match-Logs" TargetMode="External"/><Relationship Id="rId658" Type="http://schemas.openxmlformats.org/officeDocument/2006/relationships/hyperlink" Target="https://fbref.com/en/country/ENG/England-Football" TargetMode="External"/><Relationship Id="rId865" Type="http://schemas.openxmlformats.org/officeDocument/2006/relationships/hyperlink" Target="https://fbref.com/en/players/d7e24aa1/John-Kymani-Gordon" TargetMode="External"/><Relationship Id="rId1050" Type="http://schemas.openxmlformats.org/officeDocument/2006/relationships/hyperlink" Target="https://fbref.com/en/country/DEN/Denmark-Football" TargetMode="External"/><Relationship Id="rId1288" Type="http://schemas.openxmlformats.org/officeDocument/2006/relationships/hyperlink" Target="https://fbref.com/en/players/61aed9fe/matchlogs/2023-2024/summary/Jayden-Luker-Match-Logs" TargetMode="External"/><Relationship Id="rId1495" Type="http://schemas.openxmlformats.org/officeDocument/2006/relationships/hyperlink" Target="https://fbref.com/en/squads/cff3d9bb/Chelsea-Stats" TargetMode="External"/><Relationship Id="rId1509" Type="http://schemas.openxmlformats.org/officeDocument/2006/relationships/hyperlink" Target="https://fbref.com/en/players/92868cb5/Divin-Mubama" TargetMode="External"/><Relationship Id="rId1716" Type="http://schemas.openxmlformats.org/officeDocument/2006/relationships/hyperlink" Target="https://fbref.com/en/players/230f0471/matchlogs/2023-2024/summary/Nathan-Patterson-Match-Logs" TargetMode="External"/><Relationship Id="rId1923" Type="http://schemas.openxmlformats.org/officeDocument/2006/relationships/hyperlink" Target="https://fbref.com/en/squads/19538871/Manchester-United-Stats" TargetMode="External"/><Relationship Id="rId2101" Type="http://schemas.openxmlformats.org/officeDocument/2006/relationships/hyperlink" Target="https://fbref.com/en/players/a105d46a/Harry-Toffolo" TargetMode="External"/><Relationship Id="rId2339" Type="http://schemas.openxmlformats.org/officeDocument/2006/relationships/hyperlink" Target="https://fbref.com/en/players/51cf8561/matchlogs/2023-2024/summary/Oleksandr-Zinchenko-Match-Logs" TargetMode="External"/><Relationship Id="rId297" Type="http://schemas.openxmlformats.org/officeDocument/2006/relationships/hyperlink" Target="https://fbref.com/en/players/30e81a88/Rhian-Brewster" TargetMode="External"/><Relationship Id="rId518" Type="http://schemas.openxmlformats.org/officeDocument/2006/relationships/hyperlink" Target="https://fbref.com/en/country/NED/Netherlands-Football" TargetMode="External"/><Relationship Id="rId725" Type="http://schemas.openxmlformats.org/officeDocument/2006/relationships/hyperlink" Target="https://fbref.com/en/players/4596da74/Evan-Ferguson" TargetMode="External"/><Relationship Id="rId932" Type="http://schemas.openxmlformats.org/officeDocument/2006/relationships/hyperlink" Target="https://fbref.com/en/players/fed7cb61/matchlogs/2023-2024/summary/Kai-Havertz-Match-Logs" TargetMode="External"/><Relationship Id="rId1148" Type="http://schemas.openxmlformats.org/officeDocument/2006/relationships/hyperlink" Target="https://fbref.com/en/players/62d7ef38/matchlogs/2023-2024/summary/Caoimhin-Kelleher-Match-Logs" TargetMode="External"/><Relationship Id="rId1355" Type="http://schemas.openxmlformats.org/officeDocument/2006/relationships/hyperlink" Target="https://fbref.com/en/squads/19538871/Manchester-United-Stats" TargetMode="External"/><Relationship Id="rId1562" Type="http://schemas.openxmlformats.org/officeDocument/2006/relationships/hyperlink" Target="https://fbref.com/en/country/SEN/Senegal-Football" TargetMode="External"/><Relationship Id="rId2185" Type="http://schemas.openxmlformats.org/officeDocument/2006/relationships/hyperlink" Target="https://fbref.com/en/players/9f8e9423/Raphael-Varane" TargetMode="External"/><Relationship Id="rId157" Type="http://schemas.openxmlformats.org/officeDocument/2006/relationships/hyperlink" Target="https://fbref.com/en/players/3a233281/Leon-Bailey" TargetMode="External"/><Relationship Id="rId364" Type="http://schemas.openxmlformats.org/officeDocument/2006/relationships/hyperlink" Target="https://fbref.com/en/players/16264a81/matchlogs/2023-2024/summary/Moises-Caicedo-Match-Logs" TargetMode="External"/><Relationship Id="rId1008" Type="http://schemas.openxmlformats.org/officeDocument/2006/relationships/hyperlink" Target="https://fbref.com/en/players/aaab4602/matchlogs/2023-2024/summary/Bradley-Ibrahim-Match-Logs" TargetMode="External"/><Relationship Id="rId1215" Type="http://schemas.openxmlformats.org/officeDocument/2006/relationships/hyperlink" Target="https://fbref.com/en/squads/d07537b9/Brighton-and-Hove-Albion-Stats" TargetMode="External"/><Relationship Id="rId1422" Type="http://schemas.openxmlformats.org/officeDocument/2006/relationships/hyperlink" Target="https://fbref.com/en/country/SCO/Scotland-Football" TargetMode="External"/><Relationship Id="rId1867" Type="http://schemas.openxmlformats.org/officeDocument/2006/relationships/hyperlink" Target="https://fbref.com/en/squads/b8fd03ef/Manchester-City-Stats" TargetMode="External"/><Relationship Id="rId2045" Type="http://schemas.openxmlformats.org/officeDocument/2006/relationships/hyperlink" Target="https://fbref.com/en/players/5eecec3d/John-Stones" TargetMode="External"/><Relationship Id="rId61" Type="http://schemas.openxmlformats.org/officeDocument/2006/relationships/hyperlink" Target="https://fbref.com/en/players/eaeca114/Nathan-Ake" TargetMode="External"/><Relationship Id="rId571" Type="http://schemas.openxmlformats.org/officeDocument/2006/relationships/hyperlink" Target="https://fbref.com/en/squads/822bd0ba/Liverpool-Stats" TargetMode="External"/><Relationship Id="rId669" Type="http://schemas.openxmlformats.org/officeDocument/2006/relationships/hyperlink" Target="https://fbref.com/en/players/debe38a0/John-Egan" TargetMode="External"/><Relationship Id="rId876" Type="http://schemas.openxmlformats.org/officeDocument/2006/relationships/hyperlink" Target="https://fbref.com/en/players/b8e740fb/matchlogs/2023-2024/summary/Ryan-Gravenberch-Match-Logs" TargetMode="External"/><Relationship Id="rId1299" Type="http://schemas.openxmlformats.org/officeDocument/2006/relationships/hyperlink" Target="https://fbref.com/en/squads/822bd0ba/Liverpool-Stats" TargetMode="External"/><Relationship Id="rId1727" Type="http://schemas.openxmlformats.org/officeDocument/2006/relationships/hyperlink" Target="https://fbref.com/en/squads/fd962109/Fulham-Stats" TargetMode="External"/><Relationship Id="rId1934" Type="http://schemas.openxmlformats.org/officeDocument/2006/relationships/hyperlink" Target="https://fbref.com/en/country/BRA/Brazil-Football" TargetMode="External"/><Relationship Id="rId2252" Type="http://schemas.openxmlformats.org/officeDocument/2006/relationships/hyperlink" Target="https://fbref.com/en/players/3515d404/James-Ward-Prowse" TargetMode="External"/><Relationship Id="rId19" Type="http://schemas.openxmlformats.org/officeDocument/2006/relationships/hyperlink" Target="https://fbref.com/en/squads/cd051869/Brentford-Stats" TargetMode="External"/><Relationship Id="rId224" Type="http://schemas.openxmlformats.org/officeDocument/2006/relationships/hyperlink" Target="https://fbref.com/en/players/9ade9ce1/matchlogs/2023-2024/summary/Anis-Ben-Slimane-Match-Logs" TargetMode="External"/><Relationship Id="rId431" Type="http://schemas.openxmlformats.org/officeDocument/2006/relationships/hyperlink" Target="https://fbref.com/en/squads/e297cd13/Luton-Town-Stats" TargetMode="External"/><Relationship Id="rId529" Type="http://schemas.openxmlformats.org/officeDocument/2006/relationships/hyperlink" Target="https://fbref.com/en/players/44781702/Ben-Davies" TargetMode="External"/><Relationship Id="rId736" Type="http://schemas.openxmlformats.org/officeDocument/2006/relationships/hyperlink" Target="https://fbref.com/en/players/33a68b9b/matchlogs/2023-2024/summary/Alvaro-Fernandez-Match-Logs" TargetMode="External"/><Relationship Id="rId1061" Type="http://schemas.openxmlformats.org/officeDocument/2006/relationships/hyperlink" Target="https://fbref.com/en/players/f4065d9e/Kim-Jisoo" TargetMode="External"/><Relationship Id="rId1159" Type="http://schemas.openxmlformats.org/officeDocument/2006/relationships/hyperlink" Target="https://fbref.com/en/squads/4ba7cbea/Bournemouth-Stats" TargetMode="External"/><Relationship Id="rId1366" Type="http://schemas.openxmlformats.org/officeDocument/2006/relationships/hyperlink" Target="https://fbref.com/en/country/FRA/France-Football" TargetMode="External"/><Relationship Id="rId2112" Type="http://schemas.openxmlformats.org/officeDocument/2006/relationships/hyperlink" Target="https://fbref.com/en/players/e7ca0439/matchlogs/2023-2024/summary/James-Tomkins-Match-Logs" TargetMode="External"/><Relationship Id="rId2196" Type="http://schemas.openxmlformats.org/officeDocument/2006/relationships/hyperlink" Target="https://fbref.com/en/players/dad4b285/matchlogs/2023-2024/summary/Joel-Veltman-Match-Logs" TargetMode="External"/><Relationship Id="rId168" Type="http://schemas.openxmlformats.org/officeDocument/2006/relationships/hyperlink" Target="https://fbref.com/en/players/e827567f/matchlogs/2023-2024/summary/Ellery-Balcombe-Match-Logs" TargetMode="External"/><Relationship Id="rId943" Type="http://schemas.openxmlformats.org/officeDocument/2006/relationships/hyperlink" Target="https://fbref.com/en/squads/19538871/Manchester-United-Stats" TargetMode="External"/><Relationship Id="rId1019" Type="http://schemas.openxmlformats.org/officeDocument/2006/relationships/hyperlink" Target="https://fbref.com/en/squads/8602292d/Aston-Villa-Stats" TargetMode="External"/><Relationship Id="rId1573" Type="http://schemas.openxmlformats.org/officeDocument/2006/relationships/hyperlink" Target="https://fbref.com/en/players/e6af02e0/Matheus-Nunes" TargetMode="External"/><Relationship Id="rId1780" Type="http://schemas.openxmlformats.org/officeDocument/2006/relationships/hyperlink" Target="https://fbref.com/en/players/45685411/matchlogs/2023-2024/summary/Jesuran-Rak-Sakyi-Match-Logs" TargetMode="External"/><Relationship Id="rId1878" Type="http://schemas.openxmlformats.org/officeDocument/2006/relationships/hyperlink" Target="https://fbref.com/en/country/ARG/Argentina-Football" TargetMode="External"/><Relationship Id="rId72" Type="http://schemas.openxmlformats.org/officeDocument/2006/relationships/hyperlink" Target="https://fbref.com/en/players/7a2e46a8/matchlogs/2023-2024/summary/Alisson-Match-Logs" TargetMode="External"/><Relationship Id="rId375" Type="http://schemas.openxmlformats.org/officeDocument/2006/relationships/hyperlink" Target="https://fbref.com/en/squads/e297cd13/Luton-Town-Stats" TargetMode="External"/><Relationship Id="rId582" Type="http://schemas.openxmlformats.org/officeDocument/2006/relationships/hyperlink" Target="https://fbref.com/en/country/FRA/France-Football" TargetMode="External"/><Relationship Id="rId803" Type="http://schemas.openxmlformats.org/officeDocument/2006/relationships/hyperlink" Target="https://fbref.com/en/squads/19538871/Manchester-United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d93c2511/Scott-McTominay" TargetMode="External"/><Relationship Id="rId1640" Type="http://schemas.openxmlformats.org/officeDocument/2006/relationships/hyperlink" Target="https://fbref.com/en/players/828657ff/matchlogs/2023-2024/summary/Amadou-Onana-Match-Logs" TargetMode="External"/><Relationship Id="rId1738" Type="http://schemas.openxmlformats.org/officeDocument/2006/relationships/hyperlink" Target="https://fbref.com/en/country/SRB/Serbia-Football" TargetMode="External"/><Relationship Id="rId2056" Type="http://schemas.openxmlformats.org/officeDocument/2006/relationships/hyperlink" Target="https://fbref.com/en/players/e3f9e68a/matchlogs/2023-2024/summary/Ronnie-Stutter-Match-Logs" TargetMode="External"/><Relationship Id="rId2263" Type="http://schemas.openxmlformats.org/officeDocument/2006/relationships/hyperlink" Target="https://fbref.com/en/players/aed3a70f/matchlogs/2023-2024/summary/Ollie-Watkins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cec06e1/Wolverhampton-Wanderers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d07537b9/Brighton-and-Hove-Albion-Stats" TargetMode="External"/><Relationship Id="rId1072" Type="http://schemas.openxmlformats.org/officeDocument/2006/relationships/hyperlink" Target="https://fbref.com/en/players/c17bfb65/matchlogs/2023-2024/summary/Joelinton-Match-Logs" TargetMode="External"/><Relationship Id="rId1500" Type="http://schemas.openxmlformats.org/officeDocument/2006/relationships/hyperlink" Target="https://fbref.com/en/players/16e9d0ea/matchlogs/2023-2024/summary/Alex-Moreno-Match-Logs" TargetMode="External"/><Relationship Id="rId1945" Type="http://schemas.openxmlformats.org/officeDocument/2006/relationships/hyperlink" Target="https://fbref.com/en/players/52afb588/Kevin-Schade" TargetMode="External"/><Relationship Id="rId2123" Type="http://schemas.openxmlformats.org/officeDocument/2006/relationships/hyperlink" Target="https://fbref.com/en/squads/e297cd13/Luton-Town-Stats" TargetMode="External"/><Relationship Id="rId2330" Type="http://schemas.openxmlformats.org/officeDocument/2006/relationships/hyperlink" Target="https://fbref.com/en/squads/8602292d/Aston-Villa-Stats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cd051869/Brentford-Stats" TargetMode="External"/><Relationship Id="rId954" Type="http://schemas.openxmlformats.org/officeDocument/2006/relationships/hyperlink" Target="https://fbref.com/en/country/KOR/Korea-Republic-Football" TargetMode="External"/><Relationship Id="rId1377" Type="http://schemas.openxmlformats.org/officeDocument/2006/relationships/hyperlink" Target="https://fbref.com/en/players/27f4f772/Remi-Matthews" TargetMode="External"/><Relationship Id="rId1584" Type="http://schemas.openxmlformats.org/officeDocument/2006/relationships/hyperlink" Target="https://fbref.com/en/players/4d77b365/matchlogs/2023-2024/summary/Darwin-Nunez-Match-Logs" TargetMode="External"/><Relationship Id="rId1791" Type="http://schemas.openxmlformats.org/officeDocument/2006/relationships/hyperlink" Target="https://fbref.com/en/squads/8602292d/Aston-Villa-Stats" TargetMode="External"/><Relationship Id="rId1805" Type="http://schemas.openxmlformats.org/officeDocument/2006/relationships/hyperlink" Target="https://fbref.com/en/players/28b40c9c/Tim-Ream" TargetMode="External"/><Relationship Id="rId83" Type="http://schemas.openxmlformats.org/officeDocument/2006/relationships/hyperlink" Target="https://fbref.com/en/squads/b8fd03ef/Manchester-City-Stats" TargetMode="External"/><Relationship Id="rId179" Type="http://schemas.openxmlformats.org/officeDocument/2006/relationships/hyperlink" Target="https://fbref.com/en/squads/fd962109/Fulham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733f1a7d/Ben-Doak" TargetMode="External"/><Relationship Id="rId607" Type="http://schemas.openxmlformats.org/officeDocument/2006/relationships/hyperlink" Target="https://fbref.com/en/squads/b8fd03ef/Manchester-City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2628fd2b/Bernd-Leno" TargetMode="External"/><Relationship Id="rId1444" Type="http://schemas.openxmlformats.org/officeDocument/2006/relationships/hyperlink" Target="https://fbref.com/en/players/ca22ccb0/matchlogs/2023-2024/summary/Hannibal-Mejbri-Match-Logs" TargetMode="External"/><Relationship Id="rId1651" Type="http://schemas.openxmlformats.org/officeDocument/2006/relationships/hyperlink" Target="https://fbref.com/en/squads/d3fd31cc/Everton-Stats" TargetMode="External"/><Relationship Id="rId1889" Type="http://schemas.openxmlformats.org/officeDocument/2006/relationships/hyperlink" Target="https://fbref.com/en/players/903b6e8b/Jose-Sa" TargetMode="External"/><Relationship Id="rId2067" Type="http://schemas.openxmlformats.org/officeDocument/2006/relationships/hyperlink" Target="https://fbref.com/en/squads/b2b47a98/Newcastle-United-Stats" TargetMode="External"/><Relationship Id="rId2274" Type="http://schemas.openxmlformats.org/officeDocument/2006/relationships/hyperlink" Target="https://fbref.com/en/squads/18bb7c10/Arsenal-Stats" TargetMode="External"/><Relationship Id="rId246" Type="http://schemas.openxmlformats.org/officeDocument/2006/relationships/hyperlink" Target="https://fbref.com/en/country/FIN/Finland-Football" TargetMode="External"/><Relationship Id="rId453" Type="http://schemas.openxmlformats.org/officeDocument/2006/relationships/hyperlink" Target="https://fbref.com/en/players/700783e7/Levi-Colwill" TargetMode="External"/><Relationship Id="rId660" Type="http://schemas.openxmlformats.org/officeDocument/2006/relationships/hyperlink" Target="https://fbref.com/en/players/fa9fa773/matchlogs/2023-2024/summary/Malcolm-Ebiowei-Match-Logs" TargetMode="External"/><Relationship Id="rId898" Type="http://schemas.openxmlformats.org/officeDocument/2006/relationships/hyperlink" Target="https://fbref.com/en/country/FRA/France-Football" TargetMode="External"/><Relationship Id="rId1083" Type="http://schemas.openxmlformats.org/officeDocument/2006/relationships/hyperlink" Target="https://fbref.com/en/squads/361ca564/Tottenham-Hotspur-Stats" TargetMode="External"/><Relationship Id="rId1290" Type="http://schemas.openxmlformats.org/officeDocument/2006/relationships/hyperlink" Target="https://fbref.com/en/country/SRB/Serbia-Football" TargetMode="External"/><Relationship Id="rId1304" Type="http://schemas.openxmlformats.org/officeDocument/2006/relationships/hyperlink" Target="https://fbref.com/en/players/ee38d9c5/matchlogs/2023-2024/summary/James-Maddison-Match-Logs" TargetMode="External"/><Relationship Id="rId1511" Type="http://schemas.openxmlformats.org/officeDocument/2006/relationships/hyperlink" Target="https://fbref.com/en/squads/7c21e445/West-Ham-United-Stats" TargetMode="External"/><Relationship Id="rId1749" Type="http://schemas.openxmlformats.org/officeDocument/2006/relationships/hyperlink" Target="https://fbref.com/en/players/19f4d211/Jaden-Philogene-Bidace" TargetMode="External"/><Relationship Id="rId1956" Type="http://schemas.openxmlformats.org/officeDocument/2006/relationships/hyperlink" Target="https://fbref.com/en/players/3312f911/matchlogs/2023-2024/summary/Jeffrey-Schlupp-Match-Logs" TargetMode="External"/><Relationship Id="rId2134" Type="http://schemas.openxmlformats.org/officeDocument/2006/relationships/hyperlink" Target="https://fbref.com/en/country/BFA/Burkina-Faso-Football" TargetMode="External"/><Relationship Id="rId2341" Type="http://schemas.openxmlformats.org/officeDocument/2006/relationships/hyperlink" Target="https://fbref.com/en/country/FRA/France-Football" TargetMode="External"/><Relationship Id="rId106" Type="http://schemas.openxmlformats.org/officeDocument/2006/relationships/hyperlink" Target="https://fbref.com/en/country/DEN/Denmark-Football" TargetMode="External"/><Relationship Id="rId313" Type="http://schemas.openxmlformats.org/officeDocument/2006/relationships/hyperlink" Target="https://fbref.com/en/players/5f346071/Andre-Brooks" TargetMode="External"/><Relationship Id="rId758" Type="http://schemas.openxmlformats.org/officeDocument/2006/relationships/hyperlink" Target="https://fbref.com/en/country/ESP/Spain-Football" TargetMode="External"/><Relationship Id="rId965" Type="http://schemas.openxmlformats.org/officeDocument/2006/relationships/hyperlink" Target="https://fbref.com/en/players/e98211e7/Jack-Hinshelwood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4bcf39f6/matchlogs/2023-2024/summary/Neal-Maupay-Match-Logs" TargetMode="External"/><Relationship Id="rId1595" Type="http://schemas.openxmlformats.org/officeDocument/2006/relationships/hyperlink" Target="https://fbref.com/en/squads/e4a775cb/Nottingham-Forest-Stats" TargetMode="External"/><Relationship Id="rId1609" Type="http://schemas.openxmlformats.org/officeDocument/2006/relationships/hyperlink" Target="https://fbref.com/en/players/35516eac/Wilson-Odobert" TargetMode="External"/><Relationship Id="rId1816" Type="http://schemas.openxmlformats.org/officeDocument/2006/relationships/hyperlink" Target="https://fbref.com/en/players/803ae100/matchlogs/2023-2024/summary/Harrison-Reed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GHA/Ghana-Football" TargetMode="External"/><Relationship Id="rId397" Type="http://schemas.openxmlformats.org/officeDocument/2006/relationships/hyperlink" Target="https://fbref.com/en/players/197640fd/Timothy-Castagne" TargetMode="External"/><Relationship Id="rId520" Type="http://schemas.openxmlformats.org/officeDocument/2006/relationships/hyperlink" Target="https://fbref.com/en/players/f08490a6/matchlogs/2023-2024/summary/Arnaut-Danjuma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e32958b7/Mark-Gillespie" TargetMode="External"/><Relationship Id="rId1248" Type="http://schemas.openxmlformats.org/officeDocument/2006/relationships/hyperlink" Target="https://fbref.com/en/players/b57e066e/matchlogs/2023-2024/summary/Rico-Lewis-Match-Logs" TargetMode="External"/><Relationship Id="rId1455" Type="http://schemas.openxmlformats.org/officeDocument/2006/relationships/hyperlink" Target="https://fbref.com/en/squads/b2b47a98/Newcastle-United-Stats" TargetMode="External"/><Relationship Id="rId1662" Type="http://schemas.openxmlformats.org/officeDocument/2006/relationships/hyperlink" Target="https://fbref.com/en/country/GER/Germany-Football" TargetMode="External"/><Relationship Id="rId2078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players/cf134113/Bart-Verbruggen" TargetMode="External"/><Relationship Id="rId2285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9af1f9ff/Jordan-Beyer" TargetMode="External"/><Relationship Id="rId464" Type="http://schemas.openxmlformats.org/officeDocument/2006/relationships/hyperlink" Target="https://fbref.com/en/players/74e12f1e/matchlogs/2023-2024/summary/Jack-Cork-Match-Logs" TargetMode="External"/><Relationship Id="rId1010" Type="http://schemas.openxmlformats.org/officeDocument/2006/relationships/hyperlink" Target="https://fbref.com/en/country/BRA/Brazil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178ae8f8/matchlogs/2023-2024/summary/Diogo-Jota-Match-Logs" TargetMode="External"/><Relationship Id="rId1315" Type="http://schemas.openxmlformats.org/officeDocument/2006/relationships/hyperlink" Target="https://fbref.com/en/squads/19538871/Manchester-United-Stats" TargetMode="External"/><Relationship Id="rId1967" Type="http://schemas.openxmlformats.org/officeDocument/2006/relationships/hyperlink" Target="https://fbref.com/en/squads/4ba7cbea/Bournemouth-Stats" TargetMode="External"/><Relationship Id="rId2145" Type="http://schemas.openxmlformats.org/officeDocument/2006/relationships/hyperlink" Target="https://fbref.com/en/players/b2a81fc6/Mike-Tresor" TargetMode="External"/><Relationship Id="rId117" Type="http://schemas.openxmlformats.org/officeDocument/2006/relationships/hyperlink" Target="https://fbref.com/en/players/ac05f970/Michail-Antonio" TargetMode="External"/><Relationship Id="rId671" Type="http://schemas.openxmlformats.org/officeDocument/2006/relationships/hyperlink" Target="https://fbref.com/en/squads/1df6b87e/Sheffield-United-Stats" TargetMode="External"/><Relationship Id="rId769" Type="http://schemas.openxmlformats.org/officeDocument/2006/relationships/hyperlink" Target="https://fbref.com/en/players/077faf72/Matheus-Franca" TargetMode="External"/><Relationship Id="rId976" Type="http://schemas.openxmlformats.org/officeDocument/2006/relationships/hyperlink" Target="https://fbref.com/en/players/d79a8c87/matchlogs/2023-2024/summary/Rob-Holding-Match-Logs" TargetMode="External"/><Relationship Id="rId1399" Type="http://schemas.openxmlformats.org/officeDocument/2006/relationships/hyperlink" Target="https://fbref.com/en/squads/cd051869/Brentford-Stats" TargetMode="External"/><Relationship Id="rId324" Type="http://schemas.openxmlformats.org/officeDocument/2006/relationships/hyperlink" Target="https://fbref.com/en/players/ca18c8f1/matchlogs/2023-2024/summary/Jacob-Brown-Match-Logs" TargetMode="External"/><Relationship Id="rId531" Type="http://schemas.openxmlformats.org/officeDocument/2006/relationships/hyperlink" Target="https://fbref.com/en/squads/361ca564/Tottenham-Hotspur-Stats" TargetMode="External"/><Relationship Id="rId629" Type="http://schemas.openxmlformats.org/officeDocument/2006/relationships/hyperlink" Target="https://fbref.com/en/players/ce4f40c7/Cheick-Doucoure" TargetMode="External"/><Relationship Id="rId1161" Type="http://schemas.openxmlformats.org/officeDocument/2006/relationships/hyperlink" Target="https://fbref.com/en/players/3eeda7dd/Gavin-Kilkenny" TargetMode="External"/><Relationship Id="rId1259" Type="http://schemas.openxmlformats.org/officeDocument/2006/relationships/hyperlink" Target="https://fbref.com/en/squads/b2b47a98/Newcastle-United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20b104bc/Adam-Smith" TargetMode="External"/><Relationship Id="rId2212" Type="http://schemas.openxmlformats.org/officeDocument/2006/relationships/hyperlink" Target="https://fbref.com/en/players/6412cc03/matchlogs/2023-2024/summary/Fabio-Vieira-Match-Logs" TargetMode="External"/><Relationship Id="rId836" Type="http://schemas.openxmlformats.org/officeDocument/2006/relationships/hyperlink" Target="https://fbref.com/en/players/9f7c837d/matchlogs/2023-2024/summary/Ben-Godfrey-Match-Logs" TargetMode="External"/><Relationship Id="rId1021" Type="http://schemas.openxmlformats.org/officeDocument/2006/relationships/hyperlink" Target="https://fbref.com/en/players/8e92be30/Alexander-Isak" TargetMode="External"/><Relationship Id="rId1119" Type="http://schemas.openxmlformats.org/officeDocument/2006/relationships/hyperlink" Target="https://fbref.com/en/squads/cd051869/Brentford-Stats" TargetMode="External"/><Relationship Id="rId1673" Type="http://schemas.openxmlformats.org/officeDocument/2006/relationships/hyperlink" Target="https://fbref.com/en/players/7b355808/William-Osula" TargetMode="External"/><Relationship Id="rId1880" Type="http://schemas.openxmlformats.org/officeDocument/2006/relationships/hyperlink" Target="https://fbref.com/en/players/a3d94a58/matchlogs/2023-2024/summary/Cristian-Romero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b8fd03ef/Manchester-City-Stats" TargetMode="External"/><Relationship Id="rId1326" Type="http://schemas.openxmlformats.org/officeDocument/2006/relationships/hyperlink" Target="https://fbref.com/en/country/BEL/Belgium-Football" TargetMode="External"/><Relationship Id="rId1533" Type="http://schemas.openxmlformats.org/officeDocument/2006/relationships/hyperlink" Target="https://fbref.com/en/players/de112b84/Jacob-Murphy" TargetMode="External"/><Relationship Id="rId1740" Type="http://schemas.openxmlformats.org/officeDocument/2006/relationships/hyperlink" Target="https://fbref.com/en/players/0cf321c8/matchlogs/2023-2024/summary/Djordje-Petrovic-Match-Logs" TargetMode="External"/><Relationship Id="rId32" Type="http://schemas.openxmlformats.org/officeDocument/2006/relationships/hyperlink" Target="https://fbref.com/en/players/288e1e13/matchlogs/2023-2024/summary/Nayef-Aguerd-Match-Logs" TargetMode="External"/><Relationship Id="rId1600" Type="http://schemas.openxmlformats.org/officeDocument/2006/relationships/hyperlink" Target="https://fbref.com/en/players/a3afdd69/matchlogs/2023-2024/summary/Mark-OMahony-Match-Logs" TargetMode="External"/><Relationship Id="rId1838" Type="http://schemas.openxmlformats.org/officeDocument/2006/relationships/hyperlink" Target="https://fbref.com/en/country/NED/Netherlands-Football" TargetMode="External"/><Relationship Id="rId181" Type="http://schemas.openxmlformats.org/officeDocument/2006/relationships/hyperlink" Target="https://fbref.com/en/players/2886c9b5/Shandon-Baptiste" TargetMode="External"/><Relationship Id="rId1905" Type="http://schemas.openxmlformats.org/officeDocument/2006/relationships/hyperlink" Target="https://fbref.com/en/players/972aeb2a/William-Saliba" TargetMode="External"/><Relationship Id="rId279" Type="http://schemas.openxmlformats.org/officeDocument/2006/relationships/hyperlink" Target="https://fbref.com/en/squads/1df6b87e/Sheffield-United-Stats" TargetMode="External"/><Relationship Id="rId486" Type="http://schemas.openxmlformats.org/officeDocument/2006/relationships/hyperlink" Target="https://fbref.com/en/country/ESP/Spain-Football" TargetMode="External"/><Relationship Id="rId693" Type="http://schemas.openxmlformats.org/officeDocument/2006/relationships/hyperlink" Target="https://fbref.com/en/players/c149016b/Wataru-Endo" TargetMode="External"/><Relationship Id="rId2167" Type="http://schemas.openxmlformats.org/officeDocument/2006/relationships/hyperlink" Target="https://fbref.com/en/squads/e4a775cb/Nottingham-Forest-Stats" TargetMode="External"/><Relationship Id="rId139" Type="http://schemas.openxmlformats.org/officeDocument/2006/relationships/hyperlink" Target="https://fbref.com/en/squads/e4a775cb/Nottingham-Forest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5a7301ae/Leander-Dendoncker" TargetMode="External"/><Relationship Id="rId760" Type="http://schemas.openxmlformats.org/officeDocument/2006/relationships/hyperlink" Target="https://fbref.com/en/players/82927de4/matchlogs/2023-2024/summary/Pablo-Fornals-Match-Logs" TargetMode="External"/><Relationship Id="rId998" Type="http://schemas.openxmlformats.org/officeDocument/2006/relationships/hyperlink" Target="https://fbref.com/en/country/DEN/Denmark-Football" TargetMode="External"/><Relationship Id="rId1183" Type="http://schemas.openxmlformats.org/officeDocument/2006/relationships/hyperlink" Target="https://fbref.com/en/squads/822bd0ba/Liverpool-Stats" TargetMode="External"/><Relationship Id="rId1390" Type="http://schemas.openxmlformats.org/officeDocument/2006/relationships/hyperlink" Target="https://fbref.com/en/country/GRE/Greece-Football" TargetMode="External"/><Relationship Id="rId2027" Type="http://schemas.openxmlformats.org/officeDocument/2006/relationships/hyperlink" Target="https://fbref.com/en/squads/7c21e445/West-Ham-United-Stats" TargetMode="External"/><Relationship Id="rId2234" Type="http://schemas.openxmlformats.org/officeDocument/2006/relationships/hyperlink" Target="https://fbref.com/en/squads/e4a775cb/Nottingham-Forest-Stats" TargetMode="External"/><Relationship Id="rId206" Type="http://schemas.openxmlformats.org/officeDocument/2006/relationships/hyperlink" Target="https://fbref.com/en/country/WAL/Wales-Football" TargetMode="External"/><Relationship Id="rId413" Type="http://schemas.openxmlformats.org/officeDocument/2006/relationships/hyperlink" Target="https://fbref.com/en/players/7d6af698/Luke-Chambers" TargetMode="External"/><Relationship Id="rId858" Type="http://schemas.openxmlformats.org/officeDocument/2006/relationships/hyperlink" Target="https://fbref.com/en/country/PAR/Paraguay-Football" TargetMode="External"/><Relationship Id="rId1043" Type="http://schemas.openxmlformats.org/officeDocument/2006/relationships/hyperlink" Target="https://fbref.com/en/squads/cff3d9bb/Chelsea-Stats" TargetMode="External"/><Relationship Id="rId1488" Type="http://schemas.openxmlformats.org/officeDocument/2006/relationships/hyperlink" Target="https://fbref.com/en/players/374d5158/matchlogs/2023-2024/summary/Gonzalo-Montiel-Match-Logs" TargetMode="External"/><Relationship Id="rId1695" Type="http://schemas.openxmlformats.org/officeDocument/2006/relationships/hyperlink" Target="https://fbref.com/en/squads/cff3d9bb/Chelsea-Stats" TargetMode="External"/><Relationship Id="rId620" Type="http://schemas.openxmlformats.org/officeDocument/2006/relationships/hyperlink" Target="https://fbref.com/en/players/ac1ef440/matchlogs/2023-2024/summary/Alfie-Dorrington-Match-Logs" TargetMode="External"/><Relationship Id="rId718" Type="http://schemas.openxmlformats.org/officeDocument/2006/relationships/hyperlink" Target="https://fbref.com/en/country/ESP/Spain-Football" TargetMode="External"/><Relationship Id="rId925" Type="http://schemas.openxmlformats.org/officeDocument/2006/relationships/hyperlink" Target="https://fbref.com/en/players/aa849a12/Jack-Harrison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48a5a5d6/matchlogs/2023-2024/summary/Gabriel-Martinelli-Match-Logs" TargetMode="External"/><Relationship Id="rId1555" Type="http://schemas.openxmlformats.org/officeDocument/2006/relationships/hyperlink" Target="https://fbref.com/en/squads/4ba7cbea/Bournemouth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country/NZL/New-Zealand-Football" TargetMode="External"/><Relationship Id="rId1110" Type="http://schemas.openxmlformats.org/officeDocument/2006/relationships/hyperlink" Target="https://fbref.com/en/country/DEN/Denmark-Football" TargetMode="External"/><Relationship Id="rId1208" Type="http://schemas.openxmlformats.org/officeDocument/2006/relationships/hyperlink" Target="https://fbref.com/en/players/df3cda47/matchlogs/2023-2024/summary/Dejan-Kulusevski-Match-Logs" TargetMode="External"/><Relationship Id="rId1415" Type="http://schemas.openxmlformats.org/officeDocument/2006/relationships/hyperlink" Target="https://fbref.com/en/squads/1df6b87e/Sheffield-United-Stats" TargetMode="External"/><Relationship Id="rId54" Type="http://schemas.openxmlformats.org/officeDocument/2006/relationships/hyperlink" Target="https://fbref.com/en/country/NOR/Norway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e4a775cb/Nottingham-Forest-Stats" TargetMode="External"/><Relationship Id="rId2091" Type="http://schemas.openxmlformats.org/officeDocument/2006/relationships/hyperlink" Target="https://fbref.com/en/squads/1df6b87e/Sheffield-United-Stats" TargetMode="External"/><Relationship Id="rId2189" Type="http://schemas.openxmlformats.org/officeDocument/2006/relationships/hyperlink" Target="https://fbref.com/en/players/3f7bafbe/Alejo-Veliz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ENG/England-Football" TargetMode="External"/><Relationship Id="rId368" Type="http://schemas.openxmlformats.org/officeDocument/2006/relationships/hyperlink" Target="https://fbref.com/en/players/a8748947/matchlogs/2023-2024/summary/Tom-Cairney-Match-Logs" TargetMode="External"/><Relationship Id="rId575" Type="http://schemas.openxmlformats.org/officeDocument/2006/relationships/hyperlink" Target="https://fbref.com/en/squads/fd962109/Fulham-Stats" TargetMode="External"/><Relationship Id="rId782" Type="http://schemas.openxmlformats.org/officeDocument/2006/relationships/hyperlink" Target="https://fbref.com/en/country/IRL/Republic-of-Ireland-Football" TargetMode="External"/><Relationship Id="rId2049" Type="http://schemas.openxmlformats.org/officeDocument/2006/relationships/hyperlink" Target="https://fbref.com/en/players/339fe0e8/Thomas-Strakosha" TargetMode="External"/><Relationship Id="rId2256" Type="http://schemas.openxmlformats.org/officeDocument/2006/relationships/hyperlink" Target="https://fbref.com/en/players/95bd120d/Deivid-Washington" TargetMode="External"/><Relationship Id="rId228" Type="http://schemas.openxmlformats.org/officeDocument/2006/relationships/hyperlink" Target="https://fbref.com/en/players/5a04fd92/matchlogs/2023-2024/summary/Said-Benrahma-Match-Logs" TargetMode="External"/><Relationship Id="rId435" Type="http://schemas.openxmlformats.org/officeDocument/2006/relationships/hyperlink" Target="https://fbref.com/en/squads/4ba7cbea/Bournemouth-Stats" TargetMode="External"/><Relationship Id="rId642" Type="http://schemas.openxmlformats.org/officeDocument/2006/relationships/hyperlink" Target="https://fbref.com/en/country/SVK/Slovakia-Football" TargetMode="External"/><Relationship Id="rId1065" Type="http://schemas.openxmlformats.org/officeDocument/2006/relationships/hyperlink" Target="https://fbref.com/en/players/e8832875/Joao-Pedro" TargetMode="External"/><Relationship Id="rId1272" Type="http://schemas.openxmlformats.org/officeDocument/2006/relationships/hyperlink" Target="https://fbref.com/en/players/165cf989/matchlogs/2023-2024/summary/Andy-Lonergan-Match-Logs" TargetMode="External"/><Relationship Id="rId2116" Type="http://schemas.openxmlformats.org/officeDocument/2006/relationships/hyperlink" Target="https://fbref.com/en/players/0db169ae/matchlogs/2023-2024/summary/Sandro-Tonali-Match-Logs" TargetMode="External"/><Relationship Id="rId2323" Type="http://schemas.openxmlformats.org/officeDocument/2006/relationships/hyperlink" Target="https://fbref.com/en/players/be927d03/matchlogs/2023-2024/summary/Ashley-Young-Match-Logs" TargetMode="External"/><Relationship Id="rId502" Type="http://schemas.openxmlformats.org/officeDocument/2006/relationships/hyperlink" Target="https://fbref.com/en/country/BEL/Belgium-Football" TargetMode="External"/><Relationship Id="rId947" Type="http://schemas.openxmlformats.org/officeDocument/2006/relationships/hyperlink" Target="https://fbref.com/en/squads/47c64c55/Crystal-Palace-Stats" TargetMode="External"/><Relationship Id="rId1132" Type="http://schemas.openxmlformats.org/officeDocument/2006/relationships/hyperlink" Target="https://fbref.com/en/players/cc77354e/matchlogs/2023-2024/summary/Boubacar-Kamara-Match-Logs" TargetMode="External"/><Relationship Id="rId1577" Type="http://schemas.openxmlformats.org/officeDocument/2006/relationships/hyperlink" Target="https://fbref.com/en/players/e6af02e0/Matheus-Nunes" TargetMode="External"/><Relationship Id="rId1784" Type="http://schemas.openxmlformats.org/officeDocument/2006/relationships/hyperlink" Target="https://fbref.com/en/players/466fb2c5/matchlogs/2023-2024/summary/Aaron-Ramsdale-Match-Logs" TargetMode="External"/><Relationship Id="rId1991" Type="http://schemas.openxmlformats.org/officeDocument/2006/relationships/hyperlink" Target="https://fbref.com/en/squads/8cec06e1/Wolverhampton-Wanderers-Stats" TargetMode="External"/><Relationship Id="rId76" Type="http://schemas.openxmlformats.org/officeDocument/2006/relationships/hyperlink" Target="https://fbref.com/en/players/862a1c15/matchlogs/2023-2024/summary/Miguel-Almiron-Match-Logs" TargetMode="External"/><Relationship Id="rId807" Type="http://schemas.openxmlformats.org/officeDocument/2006/relationships/hyperlink" Target="https://fbref.com/en/squads/d3fd31cc/Everton-Stats" TargetMode="External"/><Relationship Id="rId1437" Type="http://schemas.openxmlformats.org/officeDocument/2006/relationships/hyperlink" Target="https://fbref.com/en/players/8df7a2fb/Ben-Mee" TargetMode="External"/><Relationship Id="rId1644" Type="http://schemas.openxmlformats.org/officeDocument/2006/relationships/hyperlink" Target="https://fbref.com/en/players/e9c0c1b2/matchlogs/2023-2024/summary/Andre-Onana-Match-Logs" TargetMode="External"/><Relationship Id="rId1851" Type="http://schemas.openxmlformats.org/officeDocument/2006/relationships/hyperlink" Target="https://fbref.com/en/squads/822bd0ba/Liverpool-Stats" TargetMode="External"/><Relationship Id="rId1504" Type="http://schemas.openxmlformats.org/officeDocument/2006/relationships/hyperlink" Target="https://fbref.com/en/players/2da834f1/matchlogs/2023-2024/summary/Carlton-Morris-Match-Logs" TargetMode="External"/><Relationship Id="rId1711" Type="http://schemas.openxmlformats.org/officeDocument/2006/relationships/hyperlink" Target="https://fbref.com/en/squads/18bb7c10/Arsenal-Stats" TargetMode="External"/><Relationship Id="rId1949" Type="http://schemas.openxmlformats.org/officeDocument/2006/relationships/hyperlink" Target="https://fbref.com/en/players/c8aa95da/Fabian-Schar" TargetMode="External"/><Relationship Id="rId292" Type="http://schemas.openxmlformats.org/officeDocument/2006/relationships/hyperlink" Target="https://fbref.com/en/players/79c84d1c/matchlogs/2023-2024/summary/Jarrod-Bowen-Match-Logs" TargetMode="External"/><Relationship Id="rId1809" Type="http://schemas.openxmlformats.org/officeDocument/2006/relationships/hyperlink" Target="https://fbref.com/en/players/ab651565/Nathan-Redmond" TargetMode="External"/><Relationship Id="rId597" Type="http://schemas.openxmlformats.org/officeDocument/2006/relationships/hyperlink" Target="https://fbref.com/en/players/e814e1cf/Lewis-Dobbin" TargetMode="External"/><Relationship Id="rId2180" Type="http://schemas.openxmlformats.org/officeDocument/2006/relationships/hyperlink" Target="https://fbref.com/en/players/a2d873dd/matchlogs/2023-2024/summary/Hwang-Ui-jo-Match-Logs" TargetMode="External"/><Relationship Id="rId2278" Type="http://schemas.openxmlformats.org/officeDocument/2006/relationships/hyperlink" Target="https://fbref.com/en/squads/e4a775cb/Nottingham-Forest-Stats" TargetMode="External"/><Relationship Id="rId152" Type="http://schemas.openxmlformats.org/officeDocument/2006/relationships/hyperlink" Target="https://fbref.com/en/players/da052c14/matchlogs/2023-2024/summary/Jordan-Ayew-Match-Logs" TargetMode="External"/><Relationship Id="rId457" Type="http://schemas.openxmlformats.org/officeDocument/2006/relationships/hyperlink" Target="https://fbref.com/en/players/2afc7272/Lewis-Cook" TargetMode="External"/><Relationship Id="rId1087" Type="http://schemas.openxmlformats.org/officeDocument/2006/relationships/hyperlink" Target="https://fbref.com/en/squads/e4a775cb/Nottingham-Forest-Stats" TargetMode="External"/><Relationship Id="rId1294" Type="http://schemas.openxmlformats.org/officeDocument/2006/relationships/hyperlink" Target="https://fbref.com/en/country/NED/Netherlands-Football" TargetMode="External"/><Relationship Id="rId2040" Type="http://schemas.openxmlformats.org/officeDocument/2006/relationships/hyperlink" Target="https://fbref.com/en/players/28300a16/matchlogs/2023-2024/summary/Jason-Steele-Match-Logs" TargetMode="External"/><Relationship Id="rId2138" Type="http://schemas.openxmlformats.org/officeDocument/2006/relationships/hyperlink" Target="https://fbref.com/en/country/MLI/Mali-Football" TargetMode="External"/><Relationship Id="rId664" Type="http://schemas.openxmlformats.org/officeDocument/2006/relationships/hyperlink" Target="https://fbref.com/en/players/3bb7b8b4/matchlogs/2023-2024/summary/Ederson-Match-Logs" TargetMode="External"/><Relationship Id="rId871" Type="http://schemas.openxmlformats.org/officeDocument/2006/relationships/hyperlink" Target="https://fbref.com/en/squads/19538871/Manchester-United-Stats" TargetMode="External"/><Relationship Id="rId969" Type="http://schemas.openxmlformats.org/officeDocument/2006/relationships/hyperlink" Target="https://fbref.com/en/players/bd8a5d95/Joseph-Hodge" TargetMode="External"/><Relationship Id="rId1599" Type="http://schemas.openxmlformats.org/officeDocument/2006/relationships/hyperlink" Target="https://fbref.com/en/squads/d07537b9/Brighton-and-Hove-Albion-Stats" TargetMode="External"/><Relationship Id="rId2345" Type="http://schemas.openxmlformats.org/officeDocument/2006/relationships/hyperlink" Target="https://fbref.com/en/country/POL/Poland-Football" TargetMode="External"/><Relationship Id="rId317" Type="http://schemas.openxmlformats.org/officeDocument/2006/relationships/hyperlink" Target="https://fbref.com/en/players/dc4cae05/David-Brooks" TargetMode="External"/><Relationship Id="rId524" Type="http://schemas.openxmlformats.org/officeDocument/2006/relationships/hyperlink" Target="https://fbref.com/en/players/60344e4f/matchlogs/2023-2024/summary/Josh-Dasilva-Match-Logs" TargetMode="External"/><Relationship Id="rId731" Type="http://schemas.openxmlformats.org/officeDocument/2006/relationships/hyperlink" Target="https://fbref.com/en/squads/19538871/Manchester-United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feb5d972/Pape-Matar-Sarr" TargetMode="External"/><Relationship Id="rId1459" Type="http://schemas.openxmlformats.org/officeDocument/2006/relationships/hyperlink" Target="https://fbref.com/en/squads/d07537b9/Brighton-and-Hove-Albion-Stats" TargetMode="External"/><Relationship Id="rId2205" Type="http://schemas.openxmlformats.org/officeDocument/2006/relationships/hyperlink" Target="https://fbref.com/en/players/77d6fd4d/Guglielmo-Vicario" TargetMode="External"/><Relationship Id="rId98" Type="http://schemas.openxmlformats.org/officeDocument/2006/relationships/hyperlink" Target="https://fbref.com/en/country/MAR/Morocco-Football" TargetMode="External"/><Relationship Id="rId829" Type="http://schemas.openxmlformats.org/officeDocument/2006/relationships/hyperlink" Target="https://fbref.com/en/players/df10e27c/Billy-Gilmour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0ed063d6/Yasser-Larouci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57c94db2/Mads-Roerslev" TargetMode="External"/><Relationship Id="rId1319" Type="http://schemas.openxmlformats.org/officeDocument/2006/relationships/hyperlink" Target="https://fbref.com/en/squads/e4a775cb/Nottingham-Forest-Stats" TargetMode="External"/><Relationship Id="rId1526" Type="http://schemas.openxmlformats.org/officeDocument/2006/relationships/hyperlink" Target="https://fbref.com/en/country/BRA/Brazil-Football" TargetMode="External"/><Relationship Id="rId1733" Type="http://schemas.openxmlformats.org/officeDocument/2006/relationships/hyperlink" Target="https://fbref.com/en/players/53552942/Maximo-Perrone" TargetMode="External"/><Relationship Id="rId1940" Type="http://schemas.openxmlformats.org/officeDocument/2006/relationships/hyperlink" Target="https://fbref.com/en/players/9744ff80/matchlogs/2023-2024/summary/Pablo-Sarabia-Match-Logs" TargetMode="External"/><Relationship Id="rId25" Type="http://schemas.openxmlformats.org/officeDocument/2006/relationships/hyperlink" Target="https://fbref.com/en/players/f76e6b4e/Adrian" TargetMode="External"/><Relationship Id="rId1800" Type="http://schemas.openxmlformats.org/officeDocument/2006/relationships/hyperlink" Target="https://fbref.com/en/players/98ea5115/matchlogs/2023-2024/summary/David-Raya-Match-Logs" TargetMode="External"/><Relationship Id="rId174" Type="http://schemas.openxmlformats.org/officeDocument/2006/relationships/hyperlink" Target="https://fbref.com/en/country/CMR/Cameroon-Football" TargetMode="External"/><Relationship Id="rId381" Type="http://schemas.openxmlformats.org/officeDocument/2006/relationships/hyperlink" Target="https://fbref.com/en/players/b4a014b1/Diego-Carlos" TargetMode="External"/><Relationship Id="rId2062" Type="http://schemas.openxmlformats.org/officeDocument/2006/relationships/hyperlink" Target="https://fbref.com/en/country/COL/Colombia-Football" TargetMode="External"/><Relationship Id="rId241" Type="http://schemas.openxmlformats.org/officeDocument/2006/relationships/hyperlink" Target="https://fbref.com/en/players/d0b6129f/Sander-Berge" TargetMode="External"/><Relationship Id="rId479" Type="http://schemas.openxmlformats.org/officeDocument/2006/relationships/hyperlink" Target="https://fbref.com/en/squads/7c21e445/West-Ham-United-Stats" TargetMode="External"/><Relationship Id="rId686" Type="http://schemas.openxmlformats.org/officeDocument/2006/relationships/hyperlink" Target="https://fbref.com/en/country/EGY/Egypt-Football" TargetMode="External"/><Relationship Id="rId893" Type="http://schemas.openxmlformats.org/officeDocument/2006/relationships/hyperlink" Target="https://fbref.com/en/players/82518f62/Bruno-Guimaraes" TargetMode="External"/><Relationship Id="rId339" Type="http://schemas.openxmlformats.org/officeDocument/2006/relationships/hyperlink" Target="https://fbref.com/en/squads/8cec06e1/Wolverhampton-Wanderers-Stats" TargetMode="External"/><Relationship Id="rId546" Type="http://schemas.openxmlformats.org/officeDocument/2006/relationships/hyperlink" Target="https://fbref.com/en/country/CAN/Canada-Football" TargetMode="External"/><Relationship Id="rId753" Type="http://schemas.openxmlformats.org/officeDocument/2006/relationships/hyperlink" Target="https://fbref.com/en/players/96cf7b61/Wes-Foderingham" TargetMode="External"/><Relationship Id="rId1176" Type="http://schemas.openxmlformats.org/officeDocument/2006/relationships/hyperlink" Target="https://fbref.com/en/players/4c3a6744/matchlogs/2023-2024/summary/Justin-Kluivert-Match-Logs" TargetMode="External"/><Relationship Id="rId1383" Type="http://schemas.openxmlformats.org/officeDocument/2006/relationships/hyperlink" Target="https://fbref.com/en/squads/cd051869/Brentford-Stats" TargetMode="External"/><Relationship Id="rId2227" Type="http://schemas.openxmlformats.org/officeDocument/2006/relationships/hyperlink" Target="https://fbref.com/en/players/d617bff6/matchlogs/2023-2024/summary/Radek-Vitek-Match-Logs" TargetMode="External"/><Relationship Id="rId101" Type="http://schemas.openxmlformats.org/officeDocument/2006/relationships/hyperlink" Target="https://fbref.com/en/players/21a866b7/Joseph-Anang" TargetMode="External"/><Relationship Id="rId406" Type="http://schemas.openxmlformats.org/officeDocument/2006/relationships/hyperlink" Target="https://fbref.com/en/country/PAR/Paraguay-Football" TargetMode="External"/><Relationship Id="rId960" Type="http://schemas.openxmlformats.org/officeDocument/2006/relationships/hyperlink" Target="https://fbref.com/en/players/1780bb4a/matchlogs/2023-2024/summary/Aaron-Hickey-Match-Logs" TargetMode="External"/><Relationship Id="rId1036" Type="http://schemas.openxmlformats.org/officeDocument/2006/relationships/hyperlink" Target="https://fbref.com/en/players/9c36ed83/matchlogs/2023-2024/summary/Nicolas-Jackson-Match-Logs" TargetMode="External"/><Relationship Id="rId1243" Type="http://schemas.openxmlformats.org/officeDocument/2006/relationships/hyperlink" Target="https://fbref.com/en/squads/47c64c55/Crystal-Palace-Stats" TargetMode="External"/><Relationship Id="rId1590" Type="http://schemas.openxmlformats.org/officeDocument/2006/relationships/hyperlink" Target="https://fbref.com/en/country/DEN/Denmark-Football" TargetMode="External"/><Relationship Id="rId1688" Type="http://schemas.openxmlformats.org/officeDocument/2006/relationships/hyperlink" Target="https://fbref.com/en/players/a78ff07f/matchlogs/2023-2024/summary/Joao-Palhinha-Match-Logs" TargetMode="External"/><Relationship Id="rId1895" Type="http://schemas.openxmlformats.org/officeDocument/2006/relationships/hyperlink" Target="https://fbref.com/en/squads/18bb7c10/Arsenal-Stats" TargetMode="External"/><Relationship Id="rId613" Type="http://schemas.openxmlformats.org/officeDocument/2006/relationships/hyperlink" Target="https://fbref.com/en/players/5e4d9b48/Jamie-Donley" TargetMode="External"/><Relationship Id="rId820" Type="http://schemas.openxmlformats.org/officeDocument/2006/relationships/hyperlink" Target="https://fbref.com/en/players/7b5ab7f2/matchlogs/2023-2024/summary/Bryan-Gil-Match-Logs" TargetMode="External"/><Relationship Id="rId918" Type="http://schemas.openxmlformats.org/officeDocument/2006/relationships/hyperlink" Target="https://fbref.com/en/country/NED/Netherlands-Football" TargetMode="External"/><Relationship Id="rId1450" Type="http://schemas.openxmlformats.org/officeDocument/2006/relationships/hyperlink" Target="https://fbref.com/en/country/WAL/Wales-Football" TargetMode="External"/><Relationship Id="rId1548" Type="http://schemas.openxmlformats.org/officeDocument/2006/relationships/hyperlink" Target="https://fbref.com/en/players/c5bdb6e3/matchlogs/2023-2024/summary/Reiss-Nelson-Match-Logs" TargetMode="External"/><Relationship Id="rId1755" Type="http://schemas.openxmlformats.org/officeDocument/2006/relationships/hyperlink" Target="https://fbref.com/en/squads/d3fd31cc/Everton-Stats" TargetMode="External"/><Relationship Id="rId1103" Type="http://schemas.openxmlformats.org/officeDocument/2006/relationships/hyperlink" Target="https://fbref.com/en/squads/18bb7c10/Arsenal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96593e89/matchlogs/2023-2024/summary/James-Mcatee-Match-Logs" TargetMode="External"/><Relationship Id="rId1962" Type="http://schemas.openxmlformats.org/officeDocument/2006/relationships/hyperlink" Target="https://fbref.com/en/country/POR/Portugal-Football" TargetMode="External"/><Relationship Id="rId47" Type="http://schemas.openxmlformats.org/officeDocument/2006/relationships/hyperlink" Target="https://fbref.com/en/squads/e4a775cb/Nottingham-Forest-Stats" TargetMode="External"/><Relationship Id="rId1615" Type="http://schemas.openxmlformats.org/officeDocument/2006/relationships/hyperlink" Target="https://fbref.com/en/squads/e297cd13/Luton-Town-Stats" TargetMode="External"/><Relationship Id="rId1822" Type="http://schemas.openxmlformats.org/officeDocument/2006/relationships/hyperlink" Target="https://fbref.com/en/country/JAM/Jamaica-Football" TargetMode="External"/><Relationship Id="rId196" Type="http://schemas.openxmlformats.org/officeDocument/2006/relationships/hyperlink" Target="https://fbref.com/en/players/1aa84968/matchlogs/2023-2024/summary/Chris-Basham-Match-Logs" TargetMode="External"/><Relationship Id="rId2084" Type="http://schemas.openxmlformats.org/officeDocument/2006/relationships/hyperlink" Target="https://fbref.com/en/players/cc2d7ad5/matchlogs/2023-2024/summary/Charlie-Taylor-Match-Logs" TargetMode="External"/><Relationship Id="rId2291" Type="http://schemas.openxmlformats.org/officeDocument/2006/relationships/hyperlink" Target="https://fbref.com/en/players/c596fcb0/matchlogs/2023-2024/summary/Callum-Wilson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CZE/Czech-Republic-Football" TargetMode="External"/><Relationship Id="rId2151" Type="http://schemas.openxmlformats.org/officeDocument/2006/relationships/hyperlink" Target="https://fbref.com/en/squads/b2b47a98/Newcastle-United-Stats" TargetMode="External"/><Relationship Id="rId123" Type="http://schemas.openxmlformats.org/officeDocument/2006/relationships/hyperlink" Target="https://fbref.com/en/squads/19538871/Manchester-United-Stats" TargetMode="External"/><Relationship Id="rId330" Type="http://schemas.openxmlformats.org/officeDocument/2006/relationships/hyperlink" Target="https://fbref.com/en/country/DEN/Denmark-Football" TargetMode="External"/><Relationship Id="rId568" Type="http://schemas.openxmlformats.org/officeDocument/2006/relationships/hyperlink" Target="https://fbref.com/en/players/31c69ef1/matchlogs/2023-2024/summary/Ruben-Dias-Match-Logs" TargetMode="External"/><Relationship Id="rId775" Type="http://schemas.openxmlformats.org/officeDocument/2006/relationships/hyperlink" Target="https://fbref.com/en/squads/e297cd13/Luton-Town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SWE/Sweden-Football" TargetMode="External"/><Relationship Id="rId2011" Type="http://schemas.openxmlformats.org/officeDocument/2006/relationships/hyperlink" Target="https://fbref.com/en/squads/18bb7c10/Arsenal-Stats" TargetMode="External"/><Relationship Id="rId2249" Type="http://schemas.openxmlformats.org/officeDocument/2006/relationships/hyperlink" Target="https://fbref.com/en/country/ENG/England-Football" TargetMode="External"/><Relationship Id="rId428" Type="http://schemas.openxmlformats.org/officeDocument/2006/relationships/hyperlink" Target="https://fbref.com/en/players/d2424d1b/matchlogs/2023-2024/summary/Ben-Chilwell-Match-Logs" TargetMode="External"/><Relationship Id="rId635" Type="http://schemas.openxmlformats.org/officeDocument/2006/relationships/hyperlink" Target="https://fbref.com/en/squads/e297cd13/Luton-Town-Stats" TargetMode="External"/><Relationship Id="rId842" Type="http://schemas.openxmlformats.org/officeDocument/2006/relationships/hyperlink" Target="https://fbref.com/en/country/BRA/Brazil-Football" TargetMode="External"/><Relationship Id="rId1058" Type="http://schemas.openxmlformats.org/officeDocument/2006/relationships/hyperlink" Target="https://fbref.com/en/country/MEX/Mexico-Football" TargetMode="External"/><Relationship Id="rId1265" Type="http://schemas.openxmlformats.org/officeDocument/2006/relationships/hyperlink" Target="https://fbref.com/en/players/37118440/Tom-Lockyer" TargetMode="External"/><Relationship Id="rId1472" Type="http://schemas.openxmlformats.org/officeDocument/2006/relationships/hyperlink" Target="https://fbref.com/en/players/74618572/matchlogs/2023-2024/summary/Kaoru-Mitoma-Match-Logs" TargetMode="External"/><Relationship Id="rId2109" Type="http://schemas.openxmlformats.org/officeDocument/2006/relationships/hyperlink" Target="https://fbref.com/en/players/e7ca0439/James-Tomkins" TargetMode="External"/><Relationship Id="rId2316" Type="http://schemas.openxmlformats.org/officeDocument/2006/relationships/hyperlink" Target="https://fbref.com/en/players/c1fe2a48/Ryan-Yates" TargetMode="External"/><Relationship Id="rId702" Type="http://schemas.openxmlformats.org/officeDocument/2006/relationships/hyperlink" Target="https://fbref.com/en/country/ECU/Ecuador-Football" TargetMode="External"/><Relationship Id="rId1125" Type="http://schemas.openxmlformats.org/officeDocument/2006/relationships/hyperlink" Target="https://fbref.com/en/players/15f24fe7/Sasa-Kalajdzic" TargetMode="External"/><Relationship Id="rId1332" Type="http://schemas.openxmlformats.org/officeDocument/2006/relationships/hyperlink" Target="https://fbref.com/en/players/bb5fbd2b/matchlogs/2023-2024/summary/Solly-March-Match-Logs" TargetMode="External"/><Relationship Id="rId1777" Type="http://schemas.openxmlformats.org/officeDocument/2006/relationships/hyperlink" Target="https://fbref.com/en/players/45685411/Jesuran-Rak-Sakyi" TargetMode="External"/><Relationship Id="rId1984" Type="http://schemas.openxmlformats.org/officeDocument/2006/relationships/hyperlink" Target="https://fbref.com/en/players/ee7c0a5e/matchlogs/2023-2024/summary/James-Shea-Match-Logs" TargetMode="External"/><Relationship Id="rId69" Type="http://schemas.openxmlformats.org/officeDocument/2006/relationships/hyperlink" Target="https://fbref.com/en/players/7a2e46a8/Alisson" TargetMode="External"/><Relationship Id="rId1637" Type="http://schemas.openxmlformats.org/officeDocument/2006/relationships/hyperlink" Target="https://fbref.com/en/players/828657ff/Amadou-Onana" TargetMode="External"/><Relationship Id="rId1844" Type="http://schemas.openxmlformats.org/officeDocument/2006/relationships/hyperlink" Target="https://fbref.com/en/players/71ef519e/matchlogs/2023-2024/summary/Matt-Ritchie-Match-Logs" TargetMode="External"/><Relationship Id="rId1704" Type="http://schemas.openxmlformats.org/officeDocument/2006/relationships/hyperlink" Target="https://fbref.com/en/players/9b6f7fd5/matchlogs/2023-2024/summary/Lucas-Paqueta-Match-Logs" TargetMode="External"/><Relationship Id="rId285" Type="http://schemas.openxmlformats.org/officeDocument/2006/relationships/hyperlink" Target="https://fbref.com/en/players/ccce7025/Sven-Botman" TargetMode="External"/><Relationship Id="rId1911" Type="http://schemas.openxmlformats.org/officeDocument/2006/relationships/hyperlink" Target="https://fbref.com/en/squads/e297cd13/Luton-Town-Stats" TargetMode="External"/><Relationship Id="rId492" Type="http://schemas.openxmlformats.org/officeDocument/2006/relationships/hyperlink" Target="https://fbref.com/en/players/f6d7d690/matchlogs/2023-2024/summary/Josh-Cullen-Match-Logs" TargetMode="External"/><Relationship Id="rId797" Type="http://schemas.openxmlformats.org/officeDocument/2006/relationships/hyperlink" Target="https://fbref.com/en/players/72c812f3/Idrissa-Gana-Gueye" TargetMode="External"/><Relationship Id="rId2173" Type="http://schemas.openxmlformats.org/officeDocument/2006/relationships/hyperlink" Target="https://fbref.com/en/players/1df4a109/Lesley-Ugochukwu" TargetMode="External"/><Relationship Id="rId145" Type="http://schemas.openxmlformats.org/officeDocument/2006/relationships/hyperlink" Target="https://fbref.com/en/players/e5478b87/Taiwo-Awoniyi" TargetMode="External"/><Relationship Id="rId352" Type="http://schemas.openxmlformats.org/officeDocument/2006/relationships/hyperlink" Target="https://fbref.com/en/players/b2d31e83/matchlogs/2023-2024/summary/Dan-Burn-Match-Logs" TargetMode="External"/><Relationship Id="rId1287" Type="http://schemas.openxmlformats.org/officeDocument/2006/relationships/hyperlink" Target="https://fbref.com/en/squads/e297cd13/Luton-Town-Stats" TargetMode="External"/><Relationship Id="rId2033" Type="http://schemas.openxmlformats.org/officeDocument/2006/relationships/hyperlink" Target="https://fbref.com/en/players/b2626673/Jay-Stansfield" TargetMode="External"/><Relationship Id="rId2240" Type="http://schemas.openxmlformats.org/officeDocument/2006/relationships/hyperlink" Target="https://fbref.com/en/players/501ac0cc/Reuell-Walters" TargetMode="External"/><Relationship Id="rId212" Type="http://schemas.openxmlformats.org/officeDocument/2006/relationships/hyperlink" Target="https://fbref.com/en/players/50dc94ce/matchlogs/2023-2024/summary/Donny-van-de-Beek-Match-Logs" TargetMode="External"/><Relationship Id="rId657" Type="http://schemas.openxmlformats.org/officeDocument/2006/relationships/hyperlink" Target="https://fbref.com/en/players/fa9fa773/Malcolm-Ebiowei" TargetMode="External"/><Relationship Id="rId864" Type="http://schemas.openxmlformats.org/officeDocument/2006/relationships/hyperlink" Target="https://fbref.com/en/players/2bd83368/matchlogs/2023-2024/summary/Anthony-Gordon-Match-Logs" TargetMode="External"/><Relationship Id="rId1494" Type="http://schemas.openxmlformats.org/officeDocument/2006/relationships/hyperlink" Target="https://fbref.com/en/country/POR/Portugal-Football" TargetMode="External"/><Relationship Id="rId1799" Type="http://schemas.openxmlformats.org/officeDocument/2006/relationships/hyperlink" Target="https://fbref.com/en/squads/18bb7c10/Arsenal-Stats" TargetMode="External"/><Relationship Id="rId2100" Type="http://schemas.openxmlformats.org/officeDocument/2006/relationships/hyperlink" Target="https://fbref.com/en/players/41034650/matchlogs/2023-2024/summary/Jurrien-Timber-Match-Logs" TargetMode="External"/><Relationship Id="rId2338" Type="http://schemas.openxmlformats.org/officeDocument/2006/relationships/hyperlink" Target="https://fbref.com/en/squads/18bb7c10/Arsenal-Stats" TargetMode="External"/><Relationship Id="rId517" Type="http://schemas.openxmlformats.org/officeDocument/2006/relationships/hyperlink" Target="https://fbref.com/en/players/f08490a6/Arnaut-Danjuma" TargetMode="External"/><Relationship Id="rId724" Type="http://schemas.openxmlformats.org/officeDocument/2006/relationships/hyperlink" Target="https://fbref.com/en/players/51a3c4c8/matchlogs/2023-2024/summary/Felipe-Match-Logs" TargetMode="External"/><Relationship Id="rId931" Type="http://schemas.openxmlformats.org/officeDocument/2006/relationships/hyperlink" Target="https://fbref.com/en/squads/18bb7c10/Arsenal-Stats" TargetMode="External"/><Relationship Id="rId1147" Type="http://schemas.openxmlformats.org/officeDocument/2006/relationships/hyperlink" Target="https://fbref.com/en/squads/822bd0ba/Liverpool-Stats" TargetMode="External"/><Relationship Id="rId1354" Type="http://schemas.openxmlformats.org/officeDocument/2006/relationships/hyperlink" Target="https://fbref.com/en/country/ARG/Argentina-Football" TargetMode="External"/><Relationship Id="rId1561" Type="http://schemas.openxmlformats.org/officeDocument/2006/relationships/hyperlink" Target="https://fbref.com/en/players/00242715/Moussa-Niakhate" TargetMode="External"/><Relationship Id="rId60" Type="http://schemas.openxmlformats.org/officeDocument/2006/relationships/hyperlink" Target="https://fbref.com/en/players/89ac64a6/matchlogs/2023-2024/summary/Manuel-Akanji-Match-Logs" TargetMode="External"/><Relationship Id="rId1007" Type="http://schemas.openxmlformats.org/officeDocument/2006/relationships/hyperlink" Target="https://fbref.com/en/squads/18bb7c10/Arsenal-Stats" TargetMode="External"/><Relationship Id="rId1214" Type="http://schemas.openxmlformats.org/officeDocument/2006/relationships/hyperlink" Target="https://fbref.com/en/country/GHA/Ghana-Football" TargetMode="External"/><Relationship Id="rId1421" Type="http://schemas.openxmlformats.org/officeDocument/2006/relationships/hyperlink" Target="https://fbref.com/en/players/90f91999/John-McGinn" TargetMode="External"/><Relationship Id="rId1659" Type="http://schemas.openxmlformats.org/officeDocument/2006/relationships/hyperlink" Target="https://fbref.com/en/squads/e4a775cb/Nottingham-Forest-Stats" TargetMode="External"/><Relationship Id="rId1866" Type="http://schemas.openxmlformats.org/officeDocument/2006/relationships/hyperlink" Target="https://fbref.com/en/country/ESP/Spain-Football" TargetMode="External"/><Relationship Id="rId1519" Type="http://schemas.openxmlformats.org/officeDocument/2006/relationships/hyperlink" Target="https://fbref.com/en/squads/fd962109/Fulham-Stats" TargetMode="External"/><Relationship Id="rId1726" Type="http://schemas.openxmlformats.org/officeDocument/2006/relationships/hyperlink" Target="https://fbref.com/en/country/BRA/Brazil-Football" TargetMode="External"/><Relationship Id="rId1933" Type="http://schemas.openxmlformats.org/officeDocument/2006/relationships/hyperlink" Target="https://fbref.com/en/players/dd745366/Andrey-Santos" TargetMode="External"/><Relationship Id="rId18" Type="http://schemas.openxmlformats.org/officeDocument/2006/relationships/hyperlink" Target="https://fbref.com/en/country/IRL/Republic-of-Ireland-Football" TargetMode="External"/><Relationship Id="rId2195" Type="http://schemas.openxmlformats.org/officeDocument/2006/relationships/hyperlink" Target="https://fbref.com/en/squads/d07537b9/Brighton-and-Hove-Albion-Stats" TargetMode="External"/><Relationship Id="rId167" Type="http://schemas.openxmlformats.org/officeDocument/2006/relationships/hyperlink" Target="https://fbref.com/en/squads/cd051869/Brentford-Stats" TargetMode="External"/><Relationship Id="rId374" Type="http://schemas.openxmlformats.org/officeDocument/2006/relationships/hyperlink" Target="https://fbref.com/en/country/SCO/Scotland-Football" TargetMode="External"/><Relationship Id="rId581" Type="http://schemas.openxmlformats.org/officeDocument/2006/relationships/hyperlink" Target="https://fbref.com/en/players/1b84dbe1/Lucas-Digne" TargetMode="External"/><Relationship Id="rId2055" Type="http://schemas.openxmlformats.org/officeDocument/2006/relationships/hyperlink" Target="https://fbref.com/en/squads/cff3d9bb/Chelsea-Stats" TargetMode="External"/><Relationship Id="rId2262" Type="http://schemas.openxmlformats.org/officeDocument/2006/relationships/hyperlink" Target="https://fbref.com/en/squads/8602292d/Aston-Villa-Stats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e4a775cb/Nottingham-Forest-Stats" TargetMode="External"/><Relationship Id="rId886" Type="http://schemas.openxmlformats.org/officeDocument/2006/relationships/hyperlink" Target="https://fbref.com/en/country/GER/Germany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7c5fa6cf/Jordan-Clark" TargetMode="External"/><Relationship Id="rId539" Type="http://schemas.openxmlformats.org/officeDocument/2006/relationships/hyperlink" Target="https://fbref.com/en/squads/8cec06e1/Wolverhampton-Wanderers-Stats" TargetMode="External"/><Relationship Id="rId746" Type="http://schemas.openxmlformats.org/officeDocument/2006/relationships/hyperlink" Target="https://fbref.com/en/country/NED/Netherlands-Football" TargetMode="External"/><Relationship Id="rId1071" Type="http://schemas.openxmlformats.org/officeDocument/2006/relationships/hyperlink" Target="https://fbref.com/en/squads/b2b47a98/Newcastle-United-Stats" TargetMode="External"/><Relationship Id="rId1169" Type="http://schemas.openxmlformats.org/officeDocument/2006/relationships/hyperlink" Target="https://fbref.com/en/players/dc3e663e/Jakub-Kiwior" TargetMode="External"/><Relationship Id="rId1376" Type="http://schemas.openxmlformats.org/officeDocument/2006/relationships/hyperlink" Target="https://fbref.com/en/players/ed383e43/matchlogs/2023-2024/summary/Alex-Matos-Match-Logs" TargetMode="External"/><Relationship Id="rId1583" Type="http://schemas.openxmlformats.org/officeDocument/2006/relationships/hyperlink" Target="https://fbref.com/en/squads/822bd0ba/Liverpool-Stats" TargetMode="External"/><Relationship Id="rId2122" Type="http://schemas.openxmlformats.org/officeDocument/2006/relationships/hyperlink" Target="https://fbref.com/en/country/ENG/England-Football" TargetMode="External"/><Relationship Id="rId301" Type="http://schemas.openxmlformats.org/officeDocument/2006/relationships/hyperlink" Target="https://fbref.com/en/players/c2c5ecda/Ethan-Brierley" TargetMode="External"/><Relationship Id="rId953" Type="http://schemas.openxmlformats.org/officeDocument/2006/relationships/hyperlink" Target="https://fbref.com/en/players/92e7e919/Son-Heung-min" TargetMode="External"/><Relationship Id="rId1029" Type="http://schemas.openxmlformats.org/officeDocument/2006/relationships/hyperlink" Target="https://fbref.com/en/players/6ca5ec4b/Alex-Iwobi" TargetMode="External"/><Relationship Id="rId1236" Type="http://schemas.openxmlformats.org/officeDocument/2006/relationships/hyperlink" Target="https://fbref.com/en/players/4f28a6ff/matchlogs/2023-2024/summary/Clement-Lenglet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a9b1c319/matchlogs/2023-2024/summary/Pelly-Ruddock-Mpanzu-Match-Logs" TargetMode="External"/><Relationship Id="rId82" Type="http://schemas.openxmlformats.org/officeDocument/2006/relationships/hyperlink" Target="https://fbref.com/en/country/ARG/Argentina-Football" TargetMode="External"/><Relationship Id="rId606" Type="http://schemas.openxmlformats.org/officeDocument/2006/relationships/hyperlink" Target="https://fbref.com/en/country/BEL/Belgium-Football" TargetMode="External"/><Relationship Id="rId813" Type="http://schemas.openxmlformats.org/officeDocument/2006/relationships/hyperlink" Target="https://fbref.com/en/players/32f60ed8/Morgan-Gibbs-White" TargetMode="External"/><Relationship Id="rId1443" Type="http://schemas.openxmlformats.org/officeDocument/2006/relationships/hyperlink" Target="https://fbref.com/en/squads/19538871/Manchester-United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4f565d77/matchlogs/2023-2024/summary/Kalvin-Phillips-Match-Logs" TargetMode="External"/><Relationship Id="rId1303" Type="http://schemas.openxmlformats.org/officeDocument/2006/relationships/hyperlink" Target="https://fbref.com/en/squads/361ca564/Tottenham-Hotspur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47c64c55/Crystal-Palace-Stats" TargetMode="External"/><Relationship Id="rId1608" Type="http://schemas.openxmlformats.org/officeDocument/2006/relationships/hyperlink" Target="https://fbref.com/en/players/caa1a7f0/matchlogs/2023-2024/summary/Michael-Obafemi-Match-Logs" TargetMode="External"/><Relationship Id="rId1815" Type="http://schemas.openxmlformats.org/officeDocument/2006/relationships/hyperlink" Target="https://fbref.com/en/squads/fd962109/Fulham-Stats" TargetMode="External"/><Relationship Id="rId189" Type="http://schemas.openxmlformats.org/officeDocument/2006/relationships/hyperlink" Target="https://fbref.com/en/players/3ea50f67/Harvey-Barnes" TargetMode="External"/><Relationship Id="rId396" Type="http://schemas.openxmlformats.org/officeDocument/2006/relationships/hyperlink" Target="https://fbref.com/en/players/2389cdc2/matchlogs/2023-2024/summary/Matty-Cash-Match-Logs" TargetMode="External"/><Relationship Id="rId2077" Type="http://schemas.openxmlformats.org/officeDocument/2006/relationships/hyperlink" Target="https://fbref.com/en/players/5c0da4a4/Marcus-Tavernier" TargetMode="External"/><Relationship Id="rId2284" Type="http://schemas.openxmlformats.org/officeDocument/2006/relationships/hyperlink" Target="https://fbref.com/en/players/a3b03921/Joe-Willock" TargetMode="External"/><Relationship Id="rId256" Type="http://schemas.openxmlformats.org/officeDocument/2006/relationships/hyperlink" Target="https://fbref.com/en/players/ed5c0319/matchlogs/2023-2024/summary/Beto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IRL/Republic-of-Ireland-Football" TargetMode="External"/><Relationship Id="rId1093" Type="http://schemas.openxmlformats.org/officeDocument/2006/relationships/hyperlink" Target="https://fbref.com/en/players/9e5708be/Sam-Johnstone" TargetMode="External"/><Relationship Id="rId2144" Type="http://schemas.openxmlformats.org/officeDocument/2006/relationships/hyperlink" Target="https://fbref.com/en/players/fe558029/matchlogs/2023-2024/summary/Mark-Travers-Match-Logs" TargetMode="External"/><Relationship Id="rId2351" Type="http://schemas.openxmlformats.org/officeDocument/2006/relationships/hyperlink" Target="https://fbref.com/en/players/79300479/matchlogs/2023-2024/summary/Martin-Odegaard-Match-Logs" TargetMode="External"/><Relationship Id="rId116" Type="http://schemas.openxmlformats.org/officeDocument/2006/relationships/hyperlink" Target="https://fbref.com/en/players/e4238fb1/matchlogs/2023-2024/summary/Jaidon-Anthony-Match-Logs" TargetMode="External"/><Relationship Id="rId323" Type="http://schemas.openxmlformats.org/officeDocument/2006/relationships/hyperlink" Target="https://fbref.com/en/squads/e297cd13/Luton-Town-Stats" TargetMode="External"/><Relationship Id="rId530" Type="http://schemas.openxmlformats.org/officeDocument/2006/relationships/hyperlink" Target="https://fbref.com/en/country/WAL/Wales-Football" TargetMode="External"/><Relationship Id="rId768" Type="http://schemas.openxmlformats.org/officeDocument/2006/relationships/hyperlink" Target="https://fbref.com/en/players/f84a807c/matchlogs/2023-2024/summary/Lyle-Foster-Match-Logs" TargetMode="External"/><Relationship Id="rId975" Type="http://schemas.openxmlformats.org/officeDocument/2006/relationships/hyperlink" Target="https://fbref.com/en/squads/47c64c55/Crystal-Palace-Stats" TargetMode="External"/><Relationship Id="rId1160" Type="http://schemas.openxmlformats.org/officeDocument/2006/relationships/hyperlink" Target="https://fbref.com/en/players/0ad53bdc/matchlogs/2023-2024/summary/Milos-Kerkez-Match-Logs" TargetMode="External"/><Relationship Id="rId1398" Type="http://schemas.openxmlformats.org/officeDocument/2006/relationships/hyperlink" Target="https://fbref.com/en/country/CMR/Cameroon-Football" TargetMode="External"/><Relationship Id="rId2004" Type="http://schemas.openxmlformats.org/officeDocument/2006/relationships/hyperlink" Target="https://fbref.com/en/players/6250083a/matchlogs/2023-2024/summary/Oliver-Skipp-Match-Logs" TargetMode="External"/><Relationship Id="rId2211" Type="http://schemas.openxmlformats.org/officeDocument/2006/relationships/hyperlink" Target="https://fbref.com/en/squads/18bb7c10/Arsenal-Stats" TargetMode="External"/><Relationship Id="rId628" Type="http://schemas.openxmlformats.org/officeDocument/2006/relationships/hyperlink" Target="https://fbref.com/en/players/02b29014/matchlogs/2023-2024/summary/Abdoulaye-Doucoure-Match-Logs" TargetMode="External"/><Relationship Id="rId835" Type="http://schemas.openxmlformats.org/officeDocument/2006/relationships/hyperlink" Target="https://fbref.com/en/squads/d3fd31cc/Everton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players/5cbd1eb0/Tyrick-Mitchell" TargetMode="External"/><Relationship Id="rId1672" Type="http://schemas.openxmlformats.org/officeDocument/2006/relationships/hyperlink" Target="https://fbref.com/en/players/cd889153/matchlogs/2023-2024/summary/Gabriel-Osho-Match-Logs" TargetMode="External"/><Relationship Id="rId2309" Type="http://schemas.openxmlformats.org/officeDocument/2006/relationships/hyperlink" Target="https://fbref.com/en/country/ENG/England-Football" TargetMode="External"/><Relationship Id="rId1020" Type="http://schemas.openxmlformats.org/officeDocument/2006/relationships/hyperlink" Target="https://fbref.com/en/players/84c5ceea/matchlogs/2023-2024/summary/Tim-Iroegbunam-Match-Logs" TargetMode="External"/><Relationship Id="rId1118" Type="http://schemas.openxmlformats.org/officeDocument/2006/relationships/hyperlink" Target="https://fbref.com/en/country/DEN/Denmark-Football" TargetMode="External"/><Relationship Id="rId1325" Type="http://schemas.openxmlformats.org/officeDocument/2006/relationships/hyperlink" Target="https://fbref.com/en/players/d7f99582/Benson-Manuel" TargetMode="External"/><Relationship Id="rId1532" Type="http://schemas.openxmlformats.org/officeDocument/2006/relationships/hyperlink" Target="https://fbref.com/en/players/f1c42eb3/matchlogs/2023-2024/summary/Alex-Murphy-Match-Logs" TargetMode="External"/><Relationship Id="rId1977" Type="http://schemas.openxmlformats.org/officeDocument/2006/relationships/hyperlink" Target="https://fbref.com/en/players/9c94165b/Luke-Shaw" TargetMode="External"/><Relationship Id="rId902" Type="http://schemas.openxmlformats.org/officeDocument/2006/relationships/hyperlink" Target="https://fbref.com/en/country/CRO/Croatia-Football" TargetMode="External"/><Relationship Id="rId1837" Type="http://schemas.openxmlformats.org/officeDocument/2006/relationships/hyperlink" Target="https://fbref.com/en/players/7a1f2c08/Jairo-Riedewald" TargetMode="External"/><Relationship Id="rId31" Type="http://schemas.openxmlformats.org/officeDocument/2006/relationships/hyperlink" Target="https://fbref.com/en/squads/7c21e445/West-Ham-United-Stats" TargetMode="External"/><Relationship Id="rId2099" Type="http://schemas.openxmlformats.org/officeDocument/2006/relationships/hyperlink" Target="https://fbref.com/en/squads/18bb7c10/Arsenal-Stats" TargetMode="External"/><Relationship Id="rId180" Type="http://schemas.openxmlformats.org/officeDocument/2006/relationships/hyperlink" Target="https://fbref.com/en/players/f449640d/matchlogs/2023-2024/summary/Fode-Ballo-Toure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e342ad68/matchlogs/2023-2024/summary/Mohamed-Salah-Match-Logs" TargetMode="External"/><Relationship Id="rId485" Type="http://schemas.openxmlformats.org/officeDocument/2006/relationships/hyperlink" Target="https://fbref.com/en/players/1daec722/Marc-Cucurella" TargetMode="External"/><Relationship Id="rId692" Type="http://schemas.openxmlformats.org/officeDocument/2006/relationships/hyperlink" Target="https://fbref.com/en/players/df8b52a5/matchlogs/2023-2024/summary/Emerson-Match-Logs" TargetMode="External"/><Relationship Id="rId2166" Type="http://schemas.openxmlformats.org/officeDocument/2006/relationships/hyperlink" Target="https://fbref.com/en/country/USA/United-States-Football" TargetMode="External"/><Relationship Id="rId138" Type="http://schemas.openxmlformats.org/officeDocument/2006/relationships/hyperlink" Target="https://fbref.com/en/country/CIV/Cote-dIvoire-Football" TargetMode="External"/><Relationship Id="rId345" Type="http://schemas.openxmlformats.org/officeDocument/2006/relationships/hyperlink" Target="https://fbref.com/en/players/a681b7b7/Reece-Burke" TargetMode="External"/><Relationship Id="rId552" Type="http://schemas.openxmlformats.org/officeDocument/2006/relationships/hyperlink" Target="https://fbref.com/en/players/b737f944/matchlogs/2023-2024/summary/Hannes-Delcroix-Match-Logs" TargetMode="External"/><Relationship Id="rId997" Type="http://schemas.openxmlformats.org/officeDocument/2006/relationships/hyperlink" Target="https://fbref.com/en/players/8b04d6c1/Pierre-Hojbjerg" TargetMode="External"/><Relationship Id="rId1182" Type="http://schemas.openxmlformats.org/officeDocument/2006/relationships/hyperlink" Target="https://fbref.com/en/country/FRA/France-Football" TargetMode="External"/><Relationship Id="rId2026" Type="http://schemas.openxmlformats.org/officeDocument/2006/relationships/hyperlink" Target="https://fbref.com/en/country/CZE/Czech-Republic-Football" TargetMode="External"/><Relationship Id="rId2233" Type="http://schemas.openxmlformats.org/officeDocument/2006/relationships/hyperlink" Target="https://fbref.com/en/country/GRE/Greece-Football" TargetMode="External"/><Relationship Id="rId205" Type="http://schemas.openxmlformats.org/officeDocument/2006/relationships/hyperlink" Target="https://fbref.com/en/players/7cbd6d68/Eddie-Beach" TargetMode="External"/><Relationship Id="rId412" Type="http://schemas.openxmlformats.org/officeDocument/2006/relationships/hyperlink" Target="https://fbref.com/en/players/dc6f5bdd/matchlogs/2023-2024/summary/Calum-Chambers-Match-Logs" TargetMode="External"/><Relationship Id="rId857" Type="http://schemas.openxmlformats.org/officeDocument/2006/relationships/hyperlink" Target="https://fbref.com/en/players/7e5bebeb/Enso-Gonzalez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e4a775cb/Nottingham-Forest-Stats" TargetMode="External"/><Relationship Id="rId1694" Type="http://schemas.openxmlformats.org/officeDocument/2006/relationships/hyperlink" Target="https://fbref.com/en/country/ENG/England-Football" TargetMode="External"/><Relationship Id="rId2300" Type="http://schemas.openxmlformats.org/officeDocument/2006/relationships/hyperlink" Target="https://fbref.com/en/players/4e9a0555/Chris-Wood" TargetMode="External"/><Relationship Id="rId717" Type="http://schemas.openxmlformats.org/officeDocument/2006/relationships/hyperlink" Target="https://fbref.com/en/players/0ba976e4/Ansu-Fati" TargetMode="External"/><Relationship Id="rId924" Type="http://schemas.openxmlformats.org/officeDocument/2006/relationships/hyperlink" Target="https://fbref.com/en/players/8c3078cd/matchlogs/2023-2024/summary/Luke-Harris-Match-Logs" TargetMode="External"/><Relationship Id="rId1347" Type="http://schemas.openxmlformats.org/officeDocument/2006/relationships/hyperlink" Target="https://fbref.com/en/squads/18bb7c10/Arsenal-Stats" TargetMode="External"/><Relationship Id="rId1554" Type="http://schemas.openxmlformats.org/officeDocument/2006/relationships/hyperlink" Target="https://fbref.com/en/country/BRA/Brazil-Football" TargetMode="External"/><Relationship Id="rId1761" Type="http://schemas.openxmlformats.org/officeDocument/2006/relationships/hyperlink" Target="https://fbref.com/en/players/4b40d9ca/Nick-Pope" TargetMode="External"/><Relationship Id="rId1999" Type="http://schemas.openxmlformats.org/officeDocument/2006/relationships/hyperlink" Target="https://fbref.com/en/squads/4ba7cbea/Bournemouth-Stats" TargetMode="External"/><Relationship Id="rId53" Type="http://schemas.openxmlformats.org/officeDocument/2006/relationships/hyperlink" Target="https://fbref.com/en/players/a8c0acb7/Kristoffer-Ajer" TargetMode="External"/><Relationship Id="rId1207" Type="http://schemas.openxmlformats.org/officeDocument/2006/relationships/hyperlink" Target="https://fbref.com/en/squads/361ca564/Tottenham-Hotspur-Stats" TargetMode="External"/><Relationship Id="rId1414" Type="http://schemas.openxmlformats.org/officeDocument/2006/relationships/hyperlink" Target="https://fbref.com/en/country/SCO/Scotland-Football" TargetMode="External"/><Relationship Id="rId1621" Type="http://schemas.openxmlformats.org/officeDocument/2006/relationships/hyperlink" Target="https://fbref.com/en/players/efacf4fd/Ademola-Ola-Adebomi" TargetMode="External"/><Relationship Id="rId1859" Type="http://schemas.openxmlformats.org/officeDocument/2006/relationships/hyperlink" Target="https://fbref.com/en/squads/1df6b87e/Sheffield-United-Stats" TargetMode="External"/><Relationship Id="rId1719" Type="http://schemas.openxmlformats.org/officeDocument/2006/relationships/hyperlink" Target="https://fbref.com/en/squads/cd051869/Brentford-Stats" TargetMode="External"/><Relationship Id="rId1926" Type="http://schemas.openxmlformats.org/officeDocument/2006/relationships/hyperlink" Target="https://fbref.com/en/country/CIV/Cote-dIvoire-Football" TargetMode="External"/><Relationship Id="rId2090" Type="http://schemas.openxmlformats.org/officeDocument/2006/relationships/hyperlink" Target="https://fbref.com/en/country/ENG/England-Football" TargetMode="External"/><Relationship Id="rId2188" Type="http://schemas.openxmlformats.org/officeDocument/2006/relationships/hyperlink" Target="https://fbref.com/en/players/9f8e9423/matchlogs/2023-2024/summary/Raphael-Varane-Match-Logs" TargetMode="External"/><Relationship Id="rId367" Type="http://schemas.openxmlformats.org/officeDocument/2006/relationships/hyperlink" Target="https://fbref.com/en/squads/fd962109/Fulham-Stats" TargetMode="External"/><Relationship Id="rId574" Type="http://schemas.openxmlformats.org/officeDocument/2006/relationships/hyperlink" Target="https://fbref.com/en/country/NZL/New-Zealand-Football" TargetMode="External"/><Relationship Id="rId2048" Type="http://schemas.openxmlformats.org/officeDocument/2006/relationships/hyperlink" Target="https://fbref.com/en/players/5eecec3d/matchlogs/2023-2024/summary/John-Stones-Match-Logs" TargetMode="External"/><Relationship Id="rId2255" Type="http://schemas.openxmlformats.org/officeDocument/2006/relationships/hyperlink" Target="https://fbref.com/en/players/3515d404/matchlogs/2023-2024/summary/James-Ward-Prowse-Match-Logs" TargetMode="External"/><Relationship Id="rId227" Type="http://schemas.openxmlformats.org/officeDocument/2006/relationships/hyperlink" Target="https://fbref.com/en/squads/7c21e445/West-Ham-United-Stats" TargetMode="External"/><Relationship Id="rId781" Type="http://schemas.openxmlformats.org/officeDocument/2006/relationships/hyperlink" Target="https://fbref.com/en/players/00b77ecf/Nathan-Fraser" TargetMode="External"/><Relationship Id="rId879" Type="http://schemas.openxmlformats.org/officeDocument/2006/relationships/hyperlink" Target="https://fbref.com/en/squads/b8fd03ef/Manchester-City-Stats" TargetMode="External"/><Relationship Id="rId434" Type="http://schemas.openxmlformats.org/officeDocument/2006/relationships/hyperlink" Target="https://fbref.com/en/country/SCO/Scotland-Football" TargetMode="External"/><Relationship Id="rId641" Type="http://schemas.openxmlformats.org/officeDocument/2006/relationships/hyperlink" Target="https://fbref.com/en/players/3a949a25/Martin-Dubravka" TargetMode="External"/><Relationship Id="rId739" Type="http://schemas.openxmlformats.org/officeDocument/2006/relationships/hyperlink" Target="https://fbref.com/en/squads/cff3d9bb/Chelsea-Stats" TargetMode="External"/><Relationship Id="rId1064" Type="http://schemas.openxmlformats.org/officeDocument/2006/relationships/hyperlink" Target="https://fbref.com/en/players/f4065d9e/matchlogs/2023-2024/summary/Kim-Jisoo-Match-Logs" TargetMode="External"/><Relationship Id="rId1271" Type="http://schemas.openxmlformats.org/officeDocument/2006/relationships/hyperlink" Target="https://fbref.com/en/squads/d3fd31cc/Everton-Stats" TargetMode="External"/><Relationship Id="rId1369" Type="http://schemas.openxmlformats.org/officeDocument/2006/relationships/hyperlink" Target="https://fbref.com/en/players/b217ef29/Joel-Matip" TargetMode="External"/><Relationship Id="rId1576" Type="http://schemas.openxmlformats.org/officeDocument/2006/relationships/hyperlink" Target="https://fbref.com/en/players/e6af02e0/matchlogs/2023-2024/summary/Matheus-Nunes-Match-Logs" TargetMode="External"/><Relationship Id="rId2115" Type="http://schemas.openxmlformats.org/officeDocument/2006/relationships/hyperlink" Target="https://fbref.com/en/squads/b2b47a98/Newcastle-United-Stats" TargetMode="External"/><Relationship Id="rId2322" Type="http://schemas.openxmlformats.org/officeDocument/2006/relationships/hyperlink" Target="https://fbref.com/en/squads/d3fd31cc/Everton-Stats" TargetMode="External"/><Relationship Id="rId501" Type="http://schemas.openxmlformats.org/officeDocument/2006/relationships/hyperlink" Target="https://fbref.com/en/players/93e08bce/Ameen-Al-Dakhil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2b471f99/Mario-Lemina" TargetMode="External"/><Relationship Id="rId1783" Type="http://schemas.openxmlformats.org/officeDocument/2006/relationships/hyperlink" Target="https://fbref.com/en/squads/18bb7c10/Arsenal-Stats" TargetMode="External"/><Relationship Id="rId1990" Type="http://schemas.openxmlformats.org/officeDocument/2006/relationships/hyperlink" Target="https://fbref.com/en/country/POR/Portugal-Footbal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d93c2511/matchlogs/2023-2024/summary/Scott-McTominay-Match-Logs" TargetMode="External"/><Relationship Id="rId1643" Type="http://schemas.openxmlformats.org/officeDocument/2006/relationships/hyperlink" Target="https://fbref.com/en/squads/19538871/Manchester-United-Stats" TargetMode="External"/><Relationship Id="rId1850" Type="http://schemas.openxmlformats.org/officeDocument/2006/relationships/hyperlink" Target="https://fbref.com/en/country/SCO/Scotland-Football" TargetMode="External"/><Relationship Id="rId1503" Type="http://schemas.openxmlformats.org/officeDocument/2006/relationships/hyperlink" Target="https://fbref.com/en/squads/e297cd13/Luton-Town-Stats" TargetMode="External"/><Relationship Id="rId1710" Type="http://schemas.openxmlformats.org/officeDocument/2006/relationships/hyperlink" Target="https://fbref.com/en/country/GHA/Ghana-Football" TargetMode="External"/><Relationship Id="rId1948" Type="http://schemas.openxmlformats.org/officeDocument/2006/relationships/hyperlink" Target="https://fbref.com/en/players/52afb588/matchlogs/2023-2024/summary/Kevin-Schade-Match-Logs" TargetMode="External"/><Relationship Id="rId291" Type="http://schemas.openxmlformats.org/officeDocument/2006/relationships/hyperlink" Target="https://fbref.com/en/squads/7c21e445/West-Ham-United-Stats" TargetMode="External"/><Relationship Id="rId1808" Type="http://schemas.openxmlformats.org/officeDocument/2006/relationships/hyperlink" Target="https://fbref.com/en/players/28b40c9c/matchlogs/2023-2024/summary/Tim-Ream-Match-Logs" TargetMode="External"/><Relationship Id="rId151" Type="http://schemas.openxmlformats.org/officeDocument/2006/relationships/hyperlink" Target="https://fbref.com/en/squads/47c64c55/Crystal-Palace-Stats" TargetMode="External"/><Relationship Id="rId389" Type="http://schemas.openxmlformats.org/officeDocument/2006/relationships/hyperlink" Target="https://fbref.com/en/players/4d224fe8/Casemiro" TargetMode="External"/><Relationship Id="rId596" Type="http://schemas.openxmlformats.org/officeDocument/2006/relationships/hyperlink" Target="https://fbref.com/en/players/733f1a7d/matchlogs/2023-2024/summary/Ben-Doak-Match-Logs" TargetMode="External"/><Relationship Id="rId2277" Type="http://schemas.openxmlformats.org/officeDocument/2006/relationships/hyperlink" Target="https://fbref.com/en/country/WAL/Wales-Football" TargetMode="External"/><Relationship Id="rId249" Type="http://schemas.openxmlformats.org/officeDocument/2006/relationships/hyperlink" Target="https://fbref.com/en/players/2aaadf33/Luke-Berry" TargetMode="External"/><Relationship Id="rId456" Type="http://schemas.openxmlformats.org/officeDocument/2006/relationships/hyperlink" Target="https://fbref.com/en/players/700783e7/matchlogs/2023-2024/summary/Levi-Colwill-Match-Logs" TargetMode="External"/><Relationship Id="rId663" Type="http://schemas.openxmlformats.org/officeDocument/2006/relationships/hyperlink" Target="https://fbref.com/en/squads/b8fd03ef/Manchester-City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WAL/Wales-Football" TargetMode="External"/><Relationship Id="rId1293" Type="http://schemas.openxmlformats.org/officeDocument/2006/relationships/hyperlink" Target="https://fbref.com/en/players/cab9634e/Ian-Maatsen" TargetMode="External"/><Relationship Id="rId2137" Type="http://schemas.openxmlformats.org/officeDocument/2006/relationships/hyperlink" Target="https://fbref.com/en/players/999ceb5f/Boubacar-Traore" TargetMode="External"/><Relationship Id="rId2344" Type="http://schemas.openxmlformats.org/officeDocument/2006/relationships/hyperlink" Target="https://fbref.com/en/players/be18d79f/Oliwier-Zych" TargetMode="External"/><Relationship Id="rId109" Type="http://schemas.openxmlformats.org/officeDocument/2006/relationships/hyperlink" Target="https://fbref.com/en/players/de31038e/Elliot-Anderson" TargetMode="External"/><Relationship Id="rId316" Type="http://schemas.openxmlformats.org/officeDocument/2006/relationships/hyperlink" Target="https://fbref.com/en/players/5f346071/matchlogs/2023-2024/summary/Andre-Brooks-Match-Logs" TargetMode="External"/><Relationship Id="rId523" Type="http://schemas.openxmlformats.org/officeDocument/2006/relationships/hyperlink" Target="https://fbref.com/en/squads/cd051869/Brentford-Stats" TargetMode="External"/><Relationship Id="rId968" Type="http://schemas.openxmlformats.org/officeDocument/2006/relationships/hyperlink" Target="https://fbref.com/en/players/e98211e7/matchlogs/2023-2024/summary/Jack-Hinshelwood-Match-Logs" TargetMode="External"/><Relationship Id="rId1153" Type="http://schemas.openxmlformats.org/officeDocument/2006/relationships/hyperlink" Target="https://fbref.com/en/players/aa888da7/Omari-Kellyman" TargetMode="External"/><Relationship Id="rId1598" Type="http://schemas.openxmlformats.org/officeDocument/2006/relationships/hyperlink" Target="https://fbref.com/en/country/IRL/Republic-of-Ireland-Football" TargetMode="External"/><Relationship Id="rId2204" Type="http://schemas.openxmlformats.org/officeDocument/2006/relationships/hyperlink" Target="https://fbref.com/en/players/cf134113/matchlogs/2023-2024/summary/Bart-Verbruggen-Match-Logs" TargetMode="External"/><Relationship Id="rId97" Type="http://schemas.openxmlformats.org/officeDocument/2006/relationships/hyperlink" Target="https://fbref.com/en/players/5a2cb25d/Sofyan-Amrabat" TargetMode="External"/><Relationship Id="rId730" Type="http://schemas.openxmlformats.org/officeDocument/2006/relationships/hyperlink" Target="https://fbref.com/en/country/POR/Portugal-Football" TargetMode="External"/><Relationship Id="rId828" Type="http://schemas.openxmlformats.org/officeDocument/2006/relationships/hyperlink" Target="https://fbref.com/en/players/e32958b7/matchlogs/2023-2024/summary/Mark-Gillespie-Match-Logs" TargetMode="External"/><Relationship Id="rId1013" Type="http://schemas.openxmlformats.org/officeDocument/2006/relationships/hyperlink" Target="https://fbref.com/en/players/07802f7f/Danny-Ings" TargetMode="External"/><Relationship Id="rId1360" Type="http://schemas.openxmlformats.org/officeDocument/2006/relationships/hyperlink" Target="https://fbref.com/en/players/eba1e557/matchlogs/2023-2024/summary/Han-Noah-Massengo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79bc4c45/Ben-Osborn" TargetMode="External"/><Relationship Id="rId1872" Type="http://schemas.openxmlformats.org/officeDocument/2006/relationships/hyperlink" Target="https://fbref.com/en/players/4ab53cdb/matchlogs/2023-2024/summary/Jay-Rodriguez-Match-Logs" TargetMode="External"/><Relationship Id="rId1220" Type="http://schemas.openxmlformats.org/officeDocument/2006/relationships/hyperlink" Target="https://fbref.com/en/players/119b9a8e/matchlogs/2023-2024/summary/Aymeric-Laporte-Match-Logs" TargetMode="External"/><Relationship Id="rId1318" Type="http://schemas.openxmlformats.org/officeDocument/2006/relationships/hyperlink" Target="https://fbref.com/en/country/BEL/Belgium-Football" TargetMode="External"/><Relationship Id="rId1525" Type="http://schemas.openxmlformats.org/officeDocument/2006/relationships/hyperlink" Target="https://fbref.com/en/players/1704b0b8/Murillo" TargetMode="External"/><Relationship Id="rId1732" Type="http://schemas.openxmlformats.org/officeDocument/2006/relationships/hyperlink" Target="https://fbref.com/en/players/6fe90922/matchlogs/2023-2024/summary/Ivan-Perisic-Match-Logs" TargetMode="External"/><Relationship Id="rId24" Type="http://schemas.openxmlformats.org/officeDocument/2006/relationships/hyperlink" Target="https://fbref.com/en/players/4dcec659/matchlogs/2023-2024/summary/Simon-Adingra-Match-Logs" TargetMode="External"/><Relationship Id="rId2299" Type="http://schemas.openxmlformats.org/officeDocument/2006/relationships/hyperlink" Target="https://fbref.com/en/players/2500cef9/matchlogs/2023-2024/summary/Yoane-Wissa-Match-Logs" TargetMode="External"/><Relationship Id="rId173" Type="http://schemas.openxmlformats.org/officeDocument/2006/relationships/hyperlink" Target="https://fbref.com/en/players/a1390d2f/Carlos-Baleba" TargetMode="External"/><Relationship Id="rId380" Type="http://schemas.openxmlformats.org/officeDocument/2006/relationships/hyperlink" Target="https://fbref.com/en/players/4506aec5/matchlogs/2023-2024/summary/Thomas-Cannon-Match-Logs" TargetMode="External"/><Relationship Id="rId2061" Type="http://schemas.openxmlformats.org/officeDocument/2006/relationships/hyperlink" Target="https://fbref.com/en/players/3c256bb1/Devan-Tanton" TargetMode="External"/><Relationship Id="rId240" Type="http://schemas.openxmlformats.org/officeDocument/2006/relationships/hyperlink" Target="https://fbref.com/en/players/f72293fc/matchlogs/2023-2024/summary/Johann-Berg-Gudmundsson-Match-Logs" TargetMode="External"/><Relationship Id="rId478" Type="http://schemas.openxmlformats.org/officeDocument/2006/relationships/hyperlink" Target="https://fbref.com/en/country/IRL/Republic-of-Ireland-Football" TargetMode="External"/><Relationship Id="rId685" Type="http://schemas.openxmlformats.org/officeDocument/2006/relationships/hyperlink" Target="https://fbref.com/en/players/47a34c4f/Mohamed-Elneny" TargetMode="External"/><Relationship Id="rId892" Type="http://schemas.openxmlformats.org/officeDocument/2006/relationships/hyperlink" Target="https://fbref.com/en/players/d0706b27/matchlogs/2023-2024/summary/Marc-Guehi-Match-Logs" TargetMode="External"/><Relationship Id="rId2159" Type="http://schemas.openxmlformats.org/officeDocument/2006/relationships/hyperlink" Target="https://fbref.com/en/squads/1df6b87e/Sheffield-United-Stats" TargetMode="External"/><Relationship Id="rId100" Type="http://schemas.openxmlformats.org/officeDocument/2006/relationships/hyperlink" Target="https://fbref.com/en/players/5a2cb25d/matchlogs/2023-2024/summary/Sofyan-Amrabat-Match-Logs" TargetMode="External"/><Relationship Id="rId338" Type="http://schemas.openxmlformats.org/officeDocument/2006/relationships/hyperlink" Target="https://fbref.com/en/country/URU/Uruguay-Football" TargetMode="External"/><Relationship Id="rId545" Type="http://schemas.openxmlformats.org/officeDocument/2006/relationships/hyperlink" Target="https://fbref.com/en/players/45c427ff/Luc-De-Fougerolles" TargetMode="External"/><Relationship Id="rId752" Type="http://schemas.openxmlformats.org/officeDocument/2006/relationships/hyperlink" Target="https://fbref.com/en/players/ed1e53f3/matchlogs/2023-2024/summary/Phil-Foden-Match-Logs" TargetMode="External"/><Relationship Id="rId1175" Type="http://schemas.openxmlformats.org/officeDocument/2006/relationships/hyperlink" Target="https://fbref.com/en/squads/4ba7cbea/Bournemouth-Stats" TargetMode="External"/><Relationship Id="rId1382" Type="http://schemas.openxmlformats.org/officeDocument/2006/relationships/hyperlink" Target="https://fbref.com/en/country/FRA/France-Football" TargetMode="External"/><Relationship Id="rId2019" Type="http://schemas.openxmlformats.org/officeDocument/2006/relationships/hyperlink" Target="https://fbref.com/en/squads/4ba7cbea/Bournemouth-Stats" TargetMode="External"/><Relationship Id="rId2226" Type="http://schemas.openxmlformats.org/officeDocument/2006/relationships/hyperlink" Target="https://fbref.com/en/squads/19538871/Manchester-United-Stats" TargetMode="External"/><Relationship Id="rId405" Type="http://schemas.openxmlformats.org/officeDocument/2006/relationships/hyperlink" Target="https://fbref.com/en/players/9cfbad36/Julio-Cesar-Enciso" TargetMode="External"/><Relationship Id="rId612" Type="http://schemas.openxmlformats.org/officeDocument/2006/relationships/hyperlink" Target="https://fbref.com/en/players/20b3a502/matchlogs/2023-2024/summary/Nicolas-Dominguez-Match-Logs" TargetMode="External"/><Relationship Id="rId1035" Type="http://schemas.openxmlformats.org/officeDocument/2006/relationships/hyperlink" Target="https://fbref.com/en/squads/cff3d9bb/Chelsea-Stats" TargetMode="External"/><Relationship Id="rId1242" Type="http://schemas.openxmlformats.org/officeDocument/2006/relationships/hyperlink" Target="https://fbref.com/en/country/COL/Colombia-Football" TargetMode="External"/><Relationship Id="rId1687" Type="http://schemas.openxmlformats.org/officeDocument/2006/relationships/hyperlink" Target="https://fbref.com/en/squads/fd962109/Fulham-Stats" TargetMode="External"/><Relationship Id="rId1894" Type="http://schemas.openxmlformats.org/officeDocument/2006/relationships/hyperlink" Target="https://fbref.com/en/country/ENG/England-Football" TargetMode="External"/><Relationship Id="rId917" Type="http://schemas.openxmlformats.org/officeDocument/2006/relationships/hyperlink" Target="https://fbref.com/en/players/eebacc07/Gustavo-Hamer" TargetMode="External"/><Relationship Id="rId1102" Type="http://schemas.openxmlformats.org/officeDocument/2006/relationships/hyperlink" Target="https://fbref.com/en/country/ITA/Italy-Football" TargetMode="External"/><Relationship Id="rId1547" Type="http://schemas.openxmlformats.org/officeDocument/2006/relationships/hyperlink" Target="https://fbref.com/en/squads/18bb7c10/Arsenal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d04b94db/Nelson-Semedo" TargetMode="External"/><Relationship Id="rId46" Type="http://schemas.openxmlformats.org/officeDocument/2006/relationships/hyperlink" Target="https://fbref.com/en/country/NGA/Nigeria-Football" TargetMode="External"/><Relationship Id="rId1407" Type="http://schemas.openxmlformats.org/officeDocument/2006/relationships/hyperlink" Target="https://fbref.com/en/squads/b8fd03ef/Manchester-City-Stats" TargetMode="External"/><Relationship Id="rId1614" Type="http://schemas.openxmlformats.org/officeDocument/2006/relationships/hyperlink" Target="https://fbref.com/en/country/IRL/Republic-of-Ireland-Football" TargetMode="External"/><Relationship Id="rId1821" Type="http://schemas.openxmlformats.org/officeDocument/2006/relationships/hyperlink" Target="https://fbref.com/en/players/0f7533cd/Bobby-Reid" TargetMode="External"/><Relationship Id="rId195" Type="http://schemas.openxmlformats.org/officeDocument/2006/relationships/hyperlink" Target="https://fbref.com/en/squads/1df6b87e/Sheffield-United-Stats" TargetMode="External"/><Relationship Id="rId1919" Type="http://schemas.openxmlformats.org/officeDocument/2006/relationships/hyperlink" Target="https://fbref.com/en/squads/cff3d9bb/Chelsea-Stats" TargetMode="External"/><Relationship Id="rId2083" Type="http://schemas.openxmlformats.org/officeDocument/2006/relationships/hyperlink" Target="https://fbref.com/en/squads/943e8050/Burnley-Stats" TargetMode="External"/><Relationship Id="rId2290" Type="http://schemas.openxmlformats.org/officeDocument/2006/relationships/hyperlink" Target="https://fbref.com/en/squads/b2b47a98/Newcastle-United-Stats" TargetMode="External"/><Relationship Id="rId262" Type="http://schemas.openxmlformats.org/officeDocument/2006/relationships/hyperlink" Target="https://fbref.com/en/country/DEN/Denmark-Football" TargetMode="External"/><Relationship Id="rId567" Type="http://schemas.openxmlformats.org/officeDocument/2006/relationships/hyperlink" Target="https://fbref.com/en/squads/b8fd03ef/Manchester-City-Stats" TargetMode="External"/><Relationship Id="rId1197" Type="http://schemas.openxmlformats.org/officeDocument/2006/relationships/hyperlink" Target="https://fbref.com/en/players/77cf6852/Emil-Krafth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8a7ff278/Joel-Ward" TargetMode="External"/><Relationship Id="rId122" Type="http://schemas.openxmlformats.org/officeDocument/2006/relationships/hyperlink" Target="https://fbref.com/en/country/BRA/Brazil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15f3ec41/Callum-Hudson-Odoi" TargetMode="External"/><Relationship Id="rId1057" Type="http://schemas.openxmlformats.org/officeDocument/2006/relationships/hyperlink" Target="https://fbref.com/en/players/b561db50/Raul-Jimenez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cff3d9bb/Chelsea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8b57ad2c/Joao-Gomes" TargetMode="External"/><Relationship Id="rId1264" Type="http://schemas.openxmlformats.org/officeDocument/2006/relationships/hyperlink" Target="https://fbref.com/en/players/d7553721/matchlogs/2023-2024/summary/Giovani-Lo-Celso-Match-Logs" TargetMode="External"/><Relationship Id="rId1471" Type="http://schemas.openxmlformats.org/officeDocument/2006/relationships/hyperlink" Target="https://fbref.com/en/squads/d07537b9/Brighton-and-Hove-Albion-Stats" TargetMode="External"/><Relationship Id="rId1569" Type="http://schemas.openxmlformats.org/officeDocument/2006/relationships/hyperlink" Target="https://fbref.com/en/players/43439614/Oliver-Norwood" TargetMode="External"/><Relationship Id="rId2108" Type="http://schemas.openxmlformats.org/officeDocument/2006/relationships/hyperlink" Target="https://fbref.com/en/players/b3af9be1/matchlogs/2023-2024/summary/Takehiro-Tomiyasu-Match-Logs" TargetMode="External"/><Relationship Id="rId2315" Type="http://schemas.openxmlformats.org/officeDocument/2006/relationships/hyperlink" Target="https://fbref.com/en/players/907a5d7c/matchlogs/2023-2024/summary/Yehor-Yarmoliuk-Match-Logs" TargetMode="External"/><Relationship Id="rId701" Type="http://schemas.openxmlformats.org/officeDocument/2006/relationships/hyperlink" Target="https://fbref.com/en/players/d38fdf53/Pervis-Estupinan" TargetMode="External"/><Relationship Id="rId939" Type="http://schemas.openxmlformats.org/officeDocument/2006/relationships/hyperlink" Target="https://fbref.com/en/squads/8cec06e1/Wolverhampton-Wanderers-Stats" TargetMode="External"/><Relationship Id="rId1124" Type="http://schemas.openxmlformats.org/officeDocument/2006/relationships/hyperlink" Target="https://fbref.com/en/players/c066d1a5/matchlogs/2023-2024/summary/Issa-Kabore-Match-Logs" TargetMode="External"/><Relationship Id="rId1331" Type="http://schemas.openxmlformats.org/officeDocument/2006/relationships/hyperlink" Target="https://fbref.com/en/squads/d07537b9/Brighton-and-Hove-Albion-Stats" TargetMode="External"/><Relationship Id="rId1776" Type="http://schemas.openxmlformats.org/officeDocument/2006/relationships/hyperlink" Target="https://fbref.com/en/players/67f649be/matchlogs/2023-2024/summary/Ionut-Radu-Match-Logs" TargetMode="External"/><Relationship Id="rId1983" Type="http://schemas.openxmlformats.org/officeDocument/2006/relationships/hyperlink" Target="https://fbref.com/en/squads/e297cd13/Luton-Town-Stats" TargetMode="External"/><Relationship Id="rId68" Type="http://schemas.openxmlformats.org/officeDocument/2006/relationships/hyperlink" Target="https://fbref.com/en/players/cd1acf9d/matchlogs/2023-2024/summary/Trent-Alexander-Arnold-Match-Logs" TargetMode="External"/><Relationship Id="rId1429" Type="http://schemas.openxmlformats.org/officeDocument/2006/relationships/hyperlink" Target="https://fbref.com/en/players/fc15fb84/Dwight-McNeil" TargetMode="External"/><Relationship Id="rId1636" Type="http://schemas.openxmlformats.org/officeDocument/2006/relationships/hyperlink" Target="https://fbref.com/en/players/e7ee38c3/matchlogs/2023-2024/summary/Robin-Olsen-Match-Logs" TargetMode="External"/><Relationship Id="rId1843" Type="http://schemas.openxmlformats.org/officeDocument/2006/relationships/hyperlink" Target="https://fbref.com/en/squads/b2b47a98/Newcastle-United-Stats" TargetMode="External"/><Relationship Id="rId1703" Type="http://schemas.openxmlformats.org/officeDocument/2006/relationships/hyperlink" Target="https://fbref.com/en/squads/7c21e445/West-Ham-United-Stats" TargetMode="External"/><Relationship Id="rId1910" Type="http://schemas.openxmlformats.org/officeDocument/2006/relationships/hyperlink" Target="https://fbref.com/en/country/BEL/Belgium-Football" TargetMode="External"/><Relationship Id="rId284" Type="http://schemas.openxmlformats.org/officeDocument/2006/relationships/hyperlink" Target="https://fbref.com/en/players/a4ac4b8f/matchlogs/2023-2024/summary/Willy-Boly-Match-Logs" TargetMode="External"/><Relationship Id="rId491" Type="http://schemas.openxmlformats.org/officeDocument/2006/relationships/hyperlink" Target="https://fbref.com/en/squads/943e8050/Burnley-Stats" TargetMode="External"/><Relationship Id="rId2172" Type="http://schemas.openxmlformats.org/officeDocument/2006/relationships/hyperlink" Target="https://fbref.com/en/players/7cd520e8/matchlogs/2023-2024/summary/Destiny-Udogie-Match-Logs" TargetMode="External"/><Relationship Id="rId144" Type="http://schemas.openxmlformats.org/officeDocument/2006/relationships/hyperlink" Target="https://fbref.com/en/players/5e253986/matchlogs/2023-2024/summary/Brandon-Austin-Match-Logs" TargetMode="External"/><Relationship Id="rId589" Type="http://schemas.openxmlformats.org/officeDocument/2006/relationships/hyperlink" Target="https://fbref.com/en/players/ad82197c/Axel-Disasi" TargetMode="External"/><Relationship Id="rId796" Type="http://schemas.openxmlformats.org/officeDocument/2006/relationships/hyperlink" Target="https://fbref.com/en/players/c2731c10/matchlogs/2023-2024/summary/Conor-Gallagher-Match-Logs" TargetMode="External"/><Relationship Id="rId351" Type="http://schemas.openxmlformats.org/officeDocument/2006/relationships/hyperlink" Target="https://fbref.com/en/squads/b2b47a98/Newcastle-United-Stats" TargetMode="External"/><Relationship Id="rId449" Type="http://schemas.openxmlformats.org/officeDocument/2006/relationships/hyperlink" Target="https://fbref.com/en/players/a8c19eb8/Nathan-Collins" TargetMode="External"/><Relationship Id="rId656" Type="http://schemas.openxmlformats.org/officeDocument/2006/relationships/hyperlink" Target="https://fbref.com/en/players/414184f7/matchlogs/2023-2024/summary/Jhon-Duran-Match-Logs" TargetMode="External"/><Relationship Id="rId863" Type="http://schemas.openxmlformats.org/officeDocument/2006/relationships/hyperlink" Target="https://fbref.com/en/squads/b2b47a98/Newcastle-United-Stats" TargetMode="External"/><Relationship Id="rId1079" Type="http://schemas.openxmlformats.org/officeDocument/2006/relationships/hyperlink" Target="https://fbref.com/en/squads/7c21e445/West-Ham-United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12de1b0d/Diego-Moreira" TargetMode="External"/><Relationship Id="rId2032" Type="http://schemas.openxmlformats.org/officeDocument/2006/relationships/hyperlink" Target="https://fbref.com/en/players/6a8a7af8/matchlogs/2023-2024/summary/Vinicius-Souza-Match-Logs" TargetMode="External"/><Relationship Id="rId2337" Type="http://schemas.openxmlformats.org/officeDocument/2006/relationships/hyperlink" Target="https://fbref.com/en/country/UKR/Ukraine-Football" TargetMode="External"/><Relationship Id="rId211" Type="http://schemas.openxmlformats.org/officeDocument/2006/relationships/hyperlink" Target="https://fbref.com/en/squads/19538871/Manchester-United-Stats" TargetMode="External"/><Relationship Id="rId309" Type="http://schemas.openxmlformats.org/officeDocument/2006/relationships/hyperlink" Target="https://fbref.com/en/players/330f638c/Joshua-Brooking" TargetMode="External"/><Relationship Id="rId516" Type="http://schemas.openxmlformats.org/officeDocument/2006/relationships/hyperlink" Target="https://fbref.com/en/players/a816dbfb/matchlogs/2023-2024/summary/Danilo-Match-Logs" TargetMode="External"/><Relationship Id="rId1146" Type="http://schemas.openxmlformats.org/officeDocument/2006/relationships/hyperlink" Target="https://fbref.com/en/country/IRL/Republic-of-Ireland-Football" TargetMode="External"/><Relationship Id="rId1798" Type="http://schemas.openxmlformats.org/officeDocument/2006/relationships/hyperlink" Target="https://fbref.com/en/country/ESP/Spain-Football" TargetMode="External"/><Relationship Id="rId723" Type="http://schemas.openxmlformats.org/officeDocument/2006/relationships/hyperlink" Target="https://fbref.com/en/squads/e4a775cb/Nottingham-Forest-Stats" TargetMode="External"/><Relationship Id="rId930" Type="http://schemas.openxmlformats.org/officeDocument/2006/relationships/hyperlink" Target="https://fbref.com/en/country/GER/Germany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bac46a10/Lisandro-Martinez" TargetMode="External"/><Relationship Id="rId1560" Type="http://schemas.openxmlformats.org/officeDocument/2006/relationships/hyperlink" Target="https://fbref.com/en/players/7ba2eaa9/matchlogs/2023-2024/summary/Pedro-Neto-Match-Logs" TargetMode="External"/><Relationship Id="rId1658" Type="http://schemas.openxmlformats.org/officeDocument/2006/relationships/hyperlink" Target="https://fbref.com/en/country/BEL/Belgium-Football" TargetMode="External"/><Relationship Id="rId1865" Type="http://schemas.openxmlformats.org/officeDocument/2006/relationships/hyperlink" Target="https://fbref.com/en/players/6434f10d/Rodri" TargetMode="External"/><Relationship Id="rId1213" Type="http://schemas.openxmlformats.org/officeDocument/2006/relationships/hyperlink" Target="https://fbref.com/en/players/f4e433d4/Tariq-Lamptey" TargetMode="External"/><Relationship Id="rId1420" Type="http://schemas.openxmlformats.org/officeDocument/2006/relationships/hyperlink" Target="https://fbref.com/en/players/bf973eeb/matchlogs/2023-2024/summary/James-McConnell-Match-Logs" TargetMode="External"/><Relationship Id="rId1518" Type="http://schemas.openxmlformats.org/officeDocument/2006/relationships/hyperlink" Target="https://fbref.com/en/country/BRA/Brazil-Football" TargetMode="External"/><Relationship Id="rId1725" Type="http://schemas.openxmlformats.org/officeDocument/2006/relationships/hyperlink" Target="https://fbref.com/en/players/6639e500/Andreas-Pereira" TargetMode="External"/><Relationship Id="rId1932" Type="http://schemas.openxmlformats.org/officeDocument/2006/relationships/hyperlink" Target="https://fbref.com/en/players/dd745366/matchlogs/2023-2024/summary/Andrey-Santos-Match-Logs" TargetMode="External"/><Relationship Id="rId17" Type="http://schemas.openxmlformats.org/officeDocument/2006/relationships/hyperlink" Target="https://fbref.com/en/players/1b5344ef/Val-Adedokun" TargetMode="External"/><Relationship Id="rId2194" Type="http://schemas.openxmlformats.org/officeDocument/2006/relationships/hyperlink" Target="https://fbref.com/en/country/NED/Netherlands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858409be/Allan-Campbell" TargetMode="External"/><Relationship Id="rId580" Type="http://schemas.openxmlformats.org/officeDocument/2006/relationships/hyperlink" Target="https://fbref.com/en/players/ac861941/matchlogs/2023-2024/summary/Eric-Dier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country/ENG/England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68db6358/Daniel-Bentley" TargetMode="External"/><Relationship Id="rId440" Type="http://schemas.openxmlformats.org/officeDocument/2006/relationships/hyperlink" Target="https://fbref.com/en/players/b2f9c73e/matchlogs/2023-2024/summary/Carney-Chukwuemeka-Match-Logs" TargetMode="External"/><Relationship Id="rId678" Type="http://schemas.openxmlformats.org/officeDocument/2006/relationships/hyperlink" Target="https://fbref.com/en/country/SWE/Sweden-Football" TargetMode="External"/><Relationship Id="rId885" Type="http://schemas.openxmlformats.org/officeDocument/2006/relationships/hyperlink" Target="https://fbref.com/en/players/8aec0537/Pascal-Gross" TargetMode="External"/><Relationship Id="rId1070" Type="http://schemas.openxmlformats.org/officeDocument/2006/relationships/hyperlink" Target="https://fbref.com/en/country/BRA/Brazil-Football" TargetMode="External"/><Relationship Id="rId2121" Type="http://schemas.openxmlformats.org/officeDocument/2006/relationships/hyperlink" Target="https://fbref.com/en/players/b28bbd58/Andros-Townsend" TargetMode="External"/><Relationship Id="rId300" Type="http://schemas.openxmlformats.org/officeDocument/2006/relationships/hyperlink" Target="https://fbref.com/en/players/30e81a88/matchlogs/2023-2024/summary/Rhian-Brewster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a92ab7be/Mark-Flekken" TargetMode="External"/><Relationship Id="rId952" Type="http://schemas.openxmlformats.org/officeDocument/2006/relationships/hyperlink" Target="https://fbref.com/en/players/8a3c1dc7/matchlogs/2023-2024/summary/Rico-Henry-Match-Logs" TargetMode="External"/><Relationship Id="rId1168" Type="http://schemas.openxmlformats.org/officeDocument/2006/relationships/hyperlink" Target="https://fbref.com/en/players/d0f72bf1/matchlogs/2023-2024/summary/Max-Kilman-Match-Logs" TargetMode="External"/><Relationship Id="rId1375" Type="http://schemas.openxmlformats.org/officeDocument/2006/relationships/hyperlink" Target="https://fbref.com/en/squads/cff3d9bb/Chelsea-Stats" TargetMode="External"/><Relationship Id="rId1582" Type="http://schemas.openxmlformats.org/officeDocument/2006/relationships/hyperlink" Target="https://fbref.com/en/country/URU/Uruguay-Football" TargetMode="External"/><Relationship Id="rId2219" Type="http://schemas.openxmlformats.org/officeDocument/2006/relationships/hyperlink" Target="https://fbref.com/en/squads/fd962109/Fulham-Stats" TargetMode="External"/><Relationship Id="rId81" Type="http://schemas.openxmlformats.org/officeDocument/2006/relationships/hyperlink" Target="https://fbref.com/en/players/15ab5a2b/Julian-Alvarez" TargetMode="External"/><Relationship Id="rId605" Type="http://schemas.openxmlformats.org/officeDocument/2006/relationships/hyperlink" Target="https://fbref.com/en/players/fffea3e5/Jeremy-Doku" TargetMode="External"/><Relationship Id="rId812" Type="http://schemas.openxmlformats.org/officeDocument/2006/relationships/hyperlink" Target="https://fbref.com/en/players/f7b1d4e0/matchlogs/2023-2024/summary/Saman-Ghoddos-Match-Logs" TargetMode="External"/><Relationship Id="rId1028" Type="http://schemas.openxmlformats.org/officeDocument/2006/relationships/hyperlink" Target="https://fbref.com/en/players/6ca5ec4b/matchlogs/2023-2024/summary/Alex-Iwobi-Match-Logs" TargetMode="External"/><Relationship Id="rId1235" Type="http://schemas.openxmlformats.org/officeDocument/2006/relationships/hyperlink" Target="https://fbref.com/en/squads/8602292d/Aston-Villa-Stats" TargetMode="External"/><Relationship Id="rId1442" Type="http://schemas.openxmlformats.org/officeDocument/2006/relationships/hyperlink" Target="https://fbref.com/en/country/TUN/Tunisia-Football" TargetMode="External"/><Relationship Id="rId1887" Type="http://schemas.openxmlformats.org/officeDocument/2006/relationships/hyperlink" Target="https://fbref.com/en/squads/e297cd13/Luton-Town-Stats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b8fd03ef/Manchester-City-Stats" TargetMode="External"/><Relationship Id="rId1954" Type="http://schemas.openxmlformats.org/officeDocument/2006/relationships/hyperlink" Target="https://fbref.com/en/country/GHA/Ghana-Football" TargetMode="External"/><Relationship Id="rId39" Type="http://schemas.openxmlformats.org/officeDocument/2006/relationships/hyperlink" Target="https://fbref.com/en/squads/47c64c55/Crystal-Palace-Stats" TargetMode="External"/><Relationship Id="rId1607" Type="http://schemas.openxmlformats.org/officeDocument/2006/relationships/hyperlink" Target="https://fbref.com/en/squads/943e8050/Burnley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3a24769f/matchlogs/2023-2024/summary/Ross-Barkley-Match-Logs" TargetMode="External"/><Relationship Id="rId395" Type="http://schemas.openxmlformats.org/officeDocument/2006/relationships/hyperlink" Target="https://fbref.com/en/squads/8602292d/Aston-Villa-Stats" TargetMode="External"/><Relationship Id="rId2076" Type="http://schemas.openxmlformats.org/officeDocument/2006/relationships/hyperlink" Target="https://fbref.com/en/players/a65c844b/matchlogs/2023-2024/summary/Nuno-Tavares-Match-Logs" TargetMode="External"/><Relationship Id="rId2283" Type="http://schemas.openxmlformats.org/officeDocument/2006/relationships/hyperlink" Target="https://fbref.com/en/players/8b9ebd03/matchlogs/2023-2024/summary/Willian-Match-Logs" TargetMode="External"/><Relationship Id="rId255" Type="http://schemas.openxmlformats.org/officeDocument/2006/relationships/hyperlink" Target="https://fbref.com/en/squads/d3fd31cc/Everton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d9e7c4da/matchlogs/2023-2024/summary/Joseph-Johnson-Match-Logs" TargetMode="External"/><Relationship Id="rId1397" Type="http://schemas.openxmlformats.org/officeDocument/2006/relationships/hyperlink" Target="https://fbref.com/en/players/6afaebf2/Bryan-Mbeumo" TargetMode="External"/><Relationship Id="rId2143" Type="http://schemas.openxmlformats.org/officeDocument/2006/relationships/hyperlink" Target="https://fbref.com/en/squads/4ba7cbea/Bournemouth-Stats" TargetMode="External"/><Relationship Id="rId2350" Type="http://schemas.openxmlformats.org/officeDocument/2006/relationships/hyperlink" Target="https://fbref.com/en/squads/18bb7c10/Arsenal-Stats" TargetMode="External"/><Relationship Id="rId115" Type="http://schemas.openxmlformats.org/officeDocument/2006/relationships/hyperlink" Target="https://fbref.com/en/squads/4ba7cbea/Bournemouth-Stats" TargetMode="External"/><Relationship Id="rId322" Type="http://schemas.openxmlformats.org/officeDocument/2006/relationships/hyperlink" Target="https://fbref.com/en/country/SCO/Scotland-Football" TargetMode="External"/><Relationship Id="rId767" Type="http://schemas.openxmlformats.org/officeDocument/2006/relationships/hyperlink" Target="https://fbref.com/en/squads/943e8050/Burnley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361ca564/Tottenham-Hotspur-Stats" TargetMode="External"/><Relationship Id="rId2210" Type="http://schemas.openxmlformats.org/officeDocument/2006/relationships/hyperlink" Target="https://fbref.com/en/country/POR/Portugal-Football" TargetMode="External"/><Relationship Id="rId627" Type="http://schemas.openxmlformats.org/officeDocument/2006/relationships/hyperlink" Target="https://fbref.com/en/squads/d3fd31cc/Everton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afed6722/Valentino-Livramento" TargetMode="External"/><Relationship Id="rId1464" Type="http://schemas.openxmlformats.org/officeDocument/2006/relationships/hyperlink" Target="https://fbref.com/en/players/8397a50c/matchlogs/2023-2024/summary/Tyrone-Mings-Match-Logs" TargetMode="External"/><Relationship Id="rId1671" Type="http://schemas.openxmlformats.org/officeDocument/2006/relationships/hyperlink" Target="https://fbref.com/en/squads/e297cd13/Luton-Town-Stats" TargetMode="External"/><Relationship Id="rId2308" Type="http://schemas.openxmlformats.org/officeDocument/2006/relationships/hyperlink" Target="https://fbref.com/en/players/a5212312/Joe-Worrall" TargetMode="External"/><Relationship Id="rId901" Type="http://schemas.openxmlformats.org/officeDocument/2006/relationships/hyperlink" Target="https://fbref.com/en/players/5ad50391/Josko-Gvardiol" TargetMode="External"/><Relationship Id="rId1117" Type="http://schemas.openxmlformats.org/officeDocument/2006/relationships/hyperlink" Target="https://fbref.com/en/players/0db5d2c8/Mathias-Jorgensen" TargetMode="External"/><Relationship Id="rId1324" Type="http://schemas.openxmlformats.org/officeDocument/2006/relationships/hyperlink" Target="https://fbref.com/en/players/758dd7f0/matchlogs/2023-2024/summary/Javier-Manquillo-Match-Logs" TargetMode="External"/><Relationship Id="rId1531" Type="http://schemas.openxmlformats.org/officeDocument/2006/relationships/hyperlink" Target="https://fbref.com/en/squads/b2b47a98/Newcastle-United-Stats" TargetMode="External"/><Relationship Id="rId1769" Type="http://schemas.openxmlformats.org/officeDocument/2006/relationships/hyperlink" Target="https://fbref.com/en/players/4125cb98/Jarrell-Quansah" TargetMode="External"/><Relationship Id="rId1976" Type="http://schemas.openxmlformats.org/officeDocument/2006/relationships/hyperlink" Target="https://fbref.com/en/players/e4e0deaa/matchlogs/2023-2024/summary/Femi-Seriki-Match-Logs" TargetMode="External"/><Relationship Id="rId30" Type="http://schemas.openxmlformats.org/officeDocument/2006/relationships/hyperlink" Target="https://fbref.com/en/country/MAR/Morocco-Football" TargetMode="External"/><Relationship Id="rId1629" Type="http://schemas.openxmlformats.org/officeDocument/2006/relationships/hyperlink" Target="https://fbref.com/en/players/c4486bac/Michael-Olise" TargetMode="External"/><Relationship Id="rId1836" Type="http://schemas.openxmlformats.org/officeDocument/2006/relationships/hyperlink" Target="https://fbref.com/en/players/fa031b34/matchlogs/2023-2024/summary/Richarlison-Match-Logs" TargetMode="External"/><Relationship Id="rId1903" Type="http://schemas.openxmlformats.org/officeDocument/2006/relationships/hyperlink" Target="https://fbref.com/en/squads/822bd0ba/Liverpool-Stats" TargetMode="External"/><Relationship Id="rId2098" Type="http://schemas.openxmlformats.org/officeDocument/2006/relationships/hyperlink" Target="https://fbref.com/en/country/NED/Netherlands-Football" TargetMode="External"/><Relationship Id="rId277" Type="http://schemas.openxmlformats.org/officeDocument/2006/relationships/hyperlink" Target="https://fbref.com/en/players/ae5019e6/Jayden-Bogle" TargetMode="External"/><Relationship Id="rId484" Type="http://schemas.openxmlformats.org/officeDocument/2006/relationships/hyperlink" Target="https://fbref.com/en/players/4f974391/matchlogs/2023-2024/summary/Aaron-Cresswell-Match-Logs" TargetMode="External"/><Relationship Id="rId2165" Type="http://schemas.openxmlformats.org/officeDocument/2006/relationships/hyperlink" Target="https://fbref.com/en/players/4a51ba65/Matt-Turner" TargetMode="External"/><Relationship Id="rId137" Type="http://schemas.openxmlformats.org/officeDocument/2006/relationships/hyperlink" Target="https://fbref.com/en/players/5c2b4f07/Serge-Aurier" TargetMode="External"/><Relationship Id="rId344" Type="http://schemas.openxmlformats.org/officeDocument/2006/relationships/hyperlink" Target="https://fbref.com/en/players/468a7a91/matchlogs/2023-2024/summary/Facundo-Buonanotte-Match-Logs" TargetMode="External"/><Relationship Id="rId691" Type="http://schemas.openxmlformats.org/officeDocument/2006/relationships/hyperlink" Target="https://fbref.com/en/squads/361ca564/Tottenham-Hotspur-Stats" TargetMode="External"/><Relationship Id="rId789" Type="http://schemas.openxmlformats.org/officeDocument/2006/relationships/hyperlink" Target="https://fbref.com/en/players/1971591f/Cody-Gakpo" TargetMode="External"/><Relationship Id="rId996" Type="http://schemas.openxmlformats.org/officeDocument/2006/relationships/hyperlink" Target="https://fbref.com/en/players/a7a688d7/matchlogs/2023-2024/summary/Mackenzie-Hunt-Match-Logs" TargetMode="External"/><Relationship Id="rId2025" Type="http://schemas.openxmlformats.org/officeDocument/2006/relationships/hyperlink" Target="https://fbref.com/en/players/6613c819/Tomas-Soucek" TargetMode="External"/><Relationship Id="rId551" Type="http://schemas.openxmlformats.org/officeDocument/2006/relationships/hyperlink" Target="https://fbref.com/en/squads/943e8050/Burnley-Stats" TargetMode="External"/><Relationship Id="rId649" Type="http://schemas.openxmlformats.org/officeDocument/2006/relationships/hyperlink" Target="https://fbref.com/en/players/282f75f3/Lewis-Dunk" TargetMode="External"/><Relationship Id="rId856" Type="http://schemas.openxmlformats.org/officeDocument/2006/relationships/hyperlink" Target="https://fbref.com/en/players/01e5f06e/matchlogs/2023-2024/summary/Sergio-Gomez-Match-Logs" TargetMode="External"/><Relationship Id="rId1181" Type="http://schemas.openxmlformats.org/officeDocument/2006/relationships/hyperlink" Target="https://fbref.com/en/players/5ed9b537/Ibrahima-Konate" TargetMode="External"/><Relationship Id="rId1279" Type="http://schemas.openxmlformats.org/officeDocument/2006/relationships/hyperlink" Target="https://fbref.com/en/squads/1df6b87e/Sheffield-United-Stats" TargetMode="External"/><Relationship Id="rId1486" Type="http://schemas.openxmlformats.org/officeDocument/2006/relationships/hyperlink" Target="https://fbref.com/en/country/ARG/Argentina-Football" TargetMode="External"/><Relationship Id="rId2232" Type="http://schemas.openxmlformats.org/officeDocument/2006/relationships/hyperlink" Target="https://fbref.com/en/players/03df04ff/Odisseas-Vlachodimos" TargetMode="External"/><Relationship Id="rId204" Type="http://schemas.openxmlformats.org/officeDocument/2006/relationships/hyperlink" Target="https://fbref.com/en/players/072e68ed/matchlogs/2023-2024/summary/Altay-Bayindir-Match-Logs" TargetMode="External"/><Relationship Id="rId411" Type="http://schemas.openxmlformats.org/officeDocument/2006/relationships/hyperlink" Target="https://fbref.com/en/squads/8602292d/Aston-Villa-Stats" TargetMode="External"/><Relationship Id="rId509" Type="http://schemas.openxmlformats.org/officeDocument/2006/relationships/hyperlink" Target="https://fbref.com/en/players/215f3907/Mikkel-Damsgaard" TargetMode="External"/><Relationship Id="rId1041" Type="http://schemas.openxmlformats.org/officeDocument/2006/relationships/hyperlink" Target="https://fbref.com/en/players/1265a93a/Reece-James" TargetMode="External"/><Relationship Id="rId1139" Type="http://schemas.openxmlformats.org/officeDocument/2006/relationships/hyperlink" Target="https://fbref.com/en/squads/d3fd31cc/Everton-Stats" TargetMode="External"/><Relationship Id="rId1346" Type="http://schemas.openxmlformats.org/officeDocument/2006/relationships/hyperlink" Target="https://fbref.com/en/country/BRA/Brazil-Football" TargetMode="External"/><Relationship Id="rId1693" Type="http://schemas.openxmlformats.org/officeDocument/2006/relationships/hyperlink" Target="https://fbref.com/en/players/dc7f8a28/Cole-Palmer" TargetMode="External"/><Relationship Id="rId1998" Type="http://schemas.openxmlformats.org/officeDocument/2006/relationships/hyperlink" Target="https://fbref.com/en/country/COL/Colombia-Football" TargetMode="External"/><Relationship Id="rId716" Type="http://schemas.openxmlformats.org/officeDocument/2006/relationships/hyperlink" Target="https://fbref.com/en/players/9328b835/matchlogs/2023-2024/summary/Lukasz-Fabianski-Match-Logs" TargetMode="External"/><Relationship Id="rId923" Type="http://schemas.openxmlformats.org/officeDocument/2006/relationships/hyperlink" Target="https://fbref.com/en/squads/fd962109/Fulham-Stats" TargetMode="External"/><Relationship Id="rId1553" Type="http://schemas.openxmlformats.org/officeDocument/2006/relationships/hyperlink" Target="https://fbref.com/en/players/a9dc785c/Neto" TargetMode="External"/><Relationship Id="rId1760" Type="http://schemas.openxmlformats.org/officeDocument/2006/relationships/hyperlink" Target="https://fbref.com/en/players/e541326e/matchlogs/2023-2024/summary/Ethan-Pinnock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9b398aea/matchlogs/2023-2024/summary/Rayan-Ait-Nouri-Match-Logs" TargetMode="External"/><Relationship Id="rId1206" Type="http://schemas.openxmlformats.org/officeDocument/2006/relationships/hyperlink" Target="https://fbref.com/en/country/SWE/Sweden-Football" TargetMode="External"/><Relationship Id="rId1413" Type="http://schemas.openxmlformats.org/officeDocument/2006/relationships/hyperlink" Target="https://fbref.com/en/players/78b8ac63/Oliver-McBurnie" TargetMode="External"/><Relationship Id="rId1620" Type="http://schemas.openxmlformats.org/officeDocument/2006/relationships/hyperlink" Target="https://fbref.com/en/players/74b2cd7e/matchlogs/2023-2024/summary/Angelo-Ogbonna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bced0375/Ibrahim-Sangare" TargetMode="External"/><Relationship Id="rId299" Type="http://schemas.openxmlformats.org/officeDocument/2006/relationships/hyperlink" Target="https://fbref.com/en/squads/1df6b87e/Sheffield-United-Stats" TargetMode="External"/><Relationship Id="rId2187" Type="http://schemas.openxmlformats.org/officeDocument/2006/relationships/hyperlink" Target="https://fbref.com/en/squads/19538871/Manchester-United-Stats" TargetMode="External"/><Relationship Id="rId159" Type="http://schemas.openxmlformats.org/officeDocument/2006/relationships/hyperlink" Target="https://fbref.com/en/squads/8602292d/Aston-Villa-Stats" TargetMode="External"/><Relationship Id="rId366" Type="http://schemas.openxmlformats.org/officeDocument/2006/relationships/hyperlink" Target="https://fbref.com/en/country/SCO/Scotland-Football" TargetMode="External"/><Relationship Id="rId573" Type="http://schemas.openxmlformats.org/officeDocument/2006/relationships/hyperlink" Target="https://fbref.com/en/players/979cb300/Matt-Dibley-Dias" TargetMode="External"/><Relationship Id="rId780" Type="http://schemas.openxmlformats.org/officeDocument/2006/relationships/hyperlink" Target="https://fbref.com/en/players/6722d4f0/matchlogs/2023-2024/summary/Tyrese-Francois-Match-Logs" TargetMode="External"/><Relationship Id="rId2047" Type="http://schemas.openxmlformats.org/officeDocument/2006/relationships/hyperlink" Target="https://fbref.com/en/squads/b8fd03ef/Manchester-City-Stats" TargetMode="External"/><Relationship Id="rId2254" Type="http://schemas.openxmlformats.org/officeDocument/2006/relationships/hyperlink" Target="https://fbref.com/en/squads/7c21e445/West-Ham-United-Stats" TargetMode="External"/><Relationship Id="rId226" Type="http://schemas.openxmlformats.org/officeDocument/2006/relationships/hyperlink" Target="https://fbref.com/en/country/ALG/Algeria-Football" TargetMode="External"/><Relationship Id="rId433" Type="http://schemas.openxmlformats.org/officeDocument/2006/relationships/hyperlink" Target="https://fbref.com/en/players/26ce2263/Ryan-Christie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cd051869/Brentford-Stats" TargetMode="External"/><Relationship Id="rId1270" Type="http://schemas.openxmlformats.org/officeDocument/2006/relationships/hyperlink" Target="https://fbref.com/en/country/IRL/Republic-of-Ireland-Football" TargetMode="External"/><Relationship Id="rId2114" Type="http://schemas.openxmlformats.org/officeDocument/2006/relationships/hyperlink" Target="https://fbref.com/en/country/ITA/Italy-Football" TargetMode="External"/><Relationship Id="rId640" Type="http://schemas.openxmlformats.org/officeDocument/2006/relationships/hyperlink" Target="https://fbref.com/en/players/5526deb1/matchlogs/2023-2024/summary/Tommy-Doyle-Match-Logs" TargetMode="External"/><Relationship Id="rId738" Type="http://schemas.openxmlformats.org/officeDocument/2006/relationships/hyperlink" Target="https://fbref.com/en/country/ARG/Argentina-Football" TargetMode="External"/><Relationship Id="rId945" Type="http://schemas.openxmlformats.org/officeDocument/2006/relationships/hyperlink" Target="https://fbref.com/en/players/e5a76dfe/Dean-Henderson" TargetMode="External"/><Relationship Id="rId1368" Type="http://schemas.openxmlformats.org/officeDocument/2006/relationships/hyperlink" Target="https://fbref.com/en/players/50e6dc35/matchlogs/2023-2024/summary/Jean-Philippe-Mateta-Match-Logs" TargetMode="External"/><Relationship Id="rId1575" Type="http://schemas.openxmlformats.org/officeDocument/2006/relationships/hyperlink" Target="https://fbref.com/en/squads/8cec06e1/Wolverhampton-Wanderers-Stats" TargetMode="External"/><Relationship Id="rId1782" Type="http://schemas.openxmlformats.org/officeDocument/2006/relationships/hyperlink" Target="https://fbref.com/en/country/ENG/England-Football" TargetMode="External"/><Relationship Id="rId2321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PAR/Paraguay-Football" TargetMode="External"/><Relationship Id="rId500" Type="http://schemas.openxmlformats.org/officeDocument/2006/relationships/hyperlink" Target="https://fbref.com/en/players/db4ed67b/matchlogs/2023-2024/summary/Mahmoud-Dahoud-Match-Logs" TargetMode="External"/><Relationship Id="rId805" Type="http://schemas.openxmlformats.org/officeDocument/2006/relationships/hyperlink" Target="https://fbref.com/en/players/4e015693/James-Garner" TargetMode="External"/><Relationship Id="rId1130" Type="http://schemas.openxmlformats.org/officeDocument/2006/relationships/hyperlink" Target="https://fbref.com/en/country/FRA/France-Football" TargetMode="External"/><Relationship Id="rId1228" Type="http://schemas.openxmlformats.org/officeDocument/2006/relationships/hyperlink" Target="https://fbref.com/en/players/450ab6fc/matchlogs/2023-2024/summary/Jamaal-Lascelles-Match-Logs" TargetMode="External"/><Relationship Id="rId1435" Type="http://schemas.openxmlformats.org/officeDocument/2006/relationships/hyperlink" Target="https://fbref.com/en/squads/19538871/Manchester-United-Stats" TargetMode="External"/><Relationship Id="rId1642" Type="http://schemas.openxmlformats.org/officeDocument/2006/relationships/hyperlink" Target="https://fbref.com/en/country/CMR/Cameroon-Football" TargetMode="External"/><Relationship Id="rId1947" Type="http://schemas.openxmlformats.org/officeDocument/2006/relationships/hyperlink" Target="https://fbref.com/en/squads/cd051869/Brentford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fd962109/Fulham-Stats" TargetMode="External"/><Relationship Id="rId290" Type="http://schemas.openxmlformats.org/officeDocument/2006/relationships/hyperlink" Target="https://fbref.com/en/country/ENG/England-Football" TargetMode="External"/><Relationship Id="rId388" Type="http://schemas.openxmlformats.org/officeDocument/2006/relationships/hyperlink" Target="https://fbref.com/en/players/3e1550ee/matchlogs/2023-2024/summary/Scott-Carson-Match-Logs" TargetMode="External"/><Relationship Id="rId2069" Type="http://schemas.openxmlformats.org/officeDocument/2006/relationships/hyperlink" Target="https://fbref.com/en/players/15ea812b/James-Tarkowski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d021f28f/Luton-Town-Tottenham-Hotspur-October-7-2023-Premier-League" TargetMode="External"/><Relationship Id="rId117" Type="http://schemas.openxmlformats.org/officeDocument/2006/relationships/hyperlink" Target="https://fbref.com/en/matches/d6a70a44/Aston-Villa-Fulham-November-12-2023-Premier-League" TargetMode="External"/><Relationship Id="rId21" Type="http://schemas.openxmlformats.org/officeDocument/2006/relationships/hyperlink" Target="https://fbref.com/en/matches/6096abaa/Newcastle-United-Arsenal-November-4-2023-Premier-League" TargetMode="External"/><Relationship Id="rId42" Type="http://schemas.openxmlformats.org/officeDocument/2006/relationships/hyperlink" Target="https://fbref.com/en/matches/5006142a/Manchester-United-Brentford-October-7-2023-Premier-League" TargetMode="External"/><Relationship Id="rId47" Type="http://schemas.openxmlformats.org/officeDocument/2006/relationships/hyperlink" Target="https://fbref.com/en/players/e9c0c1b2/Andre-Onana" TargetMode="External"/><Relationship Id="rId63" Type="http://schemas.openxmlformats.org/officeDocument/2006/relationships/hyperlink" Target="https://fbref.com/en/players/28300a16/Jason-Steele" TargetMode="External"/><Relationship Id="rId68" Type="http://schemas.openxmlformats.org/officeDocument/2006/relationships/hyperlink" Target="https://fbref.com/en/matches/3235dd6e/Brentford-West-Ham-United-November-4-2023-Premier-League" TargetMode="External"/><Relationship Id="rId84" Type="http://schemas.openxmlformats.org/officeDocument/2006/relationships/hyperlink" Target="https://fbref.com/en/matches/3235dd6e/Brentford-West-Ham-United-November-4-2023-Premier-League" TargetMode="External"/><Relationship Id="rId89" Type="http://schemas.openxmlformats.org/officeDocument/2006/relationships/hyperlink" Target="https://fbref.com/en/matches/3292ed35/Wolverhampton-Wanderers-Aston-Villa-October-8-2023-Premier-League" TargetMode="External"/><Relationship Id="rId112" Type="http://schemas.openxmlformats.org/officeDocument/2006/relationships/hyperlink" Target="https://fbref.com/en/squads/fd962109/Fulham-Stats" TargetMode="External"/><Relationship Id="rId133" Type="http://schemas.openxmlformats.org/officeDocument/2006/relationships/hyperlink" Target="https://fbref.com/en/players/2da834f1/Carlton-Morris" TargetMode="External"/><Relationship Id="rId138" Type="http://schemas.openxmlformats.org/officeDocument/2006/relationships/hyperlink" Target="https://fbref.com/en/matches/d498f918/Arsenal-Sheffield-United-October-28-2023-Premier-League" TargetMode="External"/><Relationship Id="rId154" Type="http://schemas.openxmlformats.org/officeDocument/2006/relationships/hyperlink" Target="https://fbref.com/en/matches/8797f9a9/Burnley-Crystal-Palace-November-4-2023-Premier-League" TargetMode="External"/><Relationship Id="rId159" Type="http://schemas.openxmlformats.org/officeDocument/2006/relationships/drawing" Target="../drawings/drawing1.xml"/><Relationship Id="rId16" Type="http://schemas.openxmlformats.org/officeDocument/2006/relationships/hyperlink" Target="https://fbref.com/en/players/7a2e46a8/Alisson" TargetMode="External"/><Relationship Id="rId107" Type="http://schemas.openxmlformats.org/officeDocument/2006/relationships/hyperlink" Target="https://fbref.com/en/matches/79bf0c7f/Liverpool-Nottingham-Forest-October-29-2023-Premier-League" TargetMode="External"/><Relationship Id="rId11" Type="http://schemas.openxmlformats.org/officeDocument/2006/relationships/hyperlink" Target="https://fbref.com/en/matches/e747ddb3/Merseyside-Derby-Liverpool-Everton-October-21-2023-Premier-League" TargetMode="External"/><Relationship Id="rId32" Type="http://schemas.openxmlformats.org/officeDocument/2006/relationships/hyperlink" Target="https://fbref.com/en/players/77d6fd4d/Guglielmo-Vicario" TargetMode="External"/><Relationship Id="rId37" Type="http://schemas.openxmlformats.org/officeDocument/2006/relationships/hyperlink" Target="https://fbref.com/en/matches/ac18f108/Nottingham-Forest-Aston-Villa-November-5-2023-Premier-League" TargetMode="External"/><Relationship Id="rId53" Type="http://schemas.openxmlformats.org/officeDocument/2006/relationships/hyperlink" Target="https://fbref.com/en/matches/641024cf/Bournemouth-Newcastle-United-November-11-2023-Premier-League" TargetMode="External"/><Relationship Id="rId58" Type="http://schemas.openxmlformats.org/officeDocument/2006/relationships/hyperlink" Target="https://fbref.com/en/matches/b782a834/Manchester-City-Brighton-and-Hove-Albion-October-21-2023-Premier-League" TargetMode="External"/><Relationship Id="rId74" Type="http://schemas.openxmlformats.org/officeDocument/2006/relationships/hyperlink" Target="https://fbref.com/en/matches/a1c336e2/North-West-London-Derby-Chelsea-Arsenal-October-21-2023-Premier-League" TargetMode="External"/><Relationship Id="rId79" Type="http://schemas.openxmlformats.org/officeDocument/2006/relationships/hyperlink" Target="https://fbref.com/en/players/6a713852/Robert-Sanchez" TargetMode="External"/><Relationship Id="rId102" Type="http://schemas.openxmlformats.org/officeDocument/2006/relationships/hyperlink" Target="https://fbref.com/en/players/0562b7f1/Odsonne-Edouard" TargetMode="External"/><Relationship Id="rId123" Type="http://schemas.openxmlformats.org/officeDocument/2006/relationships/hyperlink" Target="https://fbref.com/en/matches/e75a870b/Manchester-City-Bournemouth-November-4-2023-Premier-League" TargetMode="External"/><Relationship Id="rId128" Type="http://schemas.openxmlformats.org/officeDocument/2006/relationships/hyperlink" Target="https://fbref.com/en/matches/d021f28f/Luton-Town-Tottenham-Hotspur-October-7-2023-Premier-League" TargetMode="External"/><Relationship Id="rId144" Type="http://schemas.openxmlformats.org/officeDocument/2006/relationships/hyperlink" Target="https://fbref.com/en/matches/e747ddb3/Merseyside-Derby-Liverpool-Everton-October-21-2023-Premier-League" TargetMode="External"/><Relationship Id="rId149" Type="http://schemas.openxmlformats.org/officeDocument/2006/relationships/hyperlink" Target="https://fbref.com/en/players/4806ec67/Jordan-Pickford" TargetMode="External"/><Relationship Id="rId5" Type="http://schemas.openxmlformats.org/officeDocument/2006/relationships/hyperlink" Target="https://fbref.com/en/matches/e75a870b/Manchester-City-Bournemouth-November-4-2023-Premier-League" TargetMode="External"/><Relationship Id="rId90" Type="http://schemas.openxmlformats.org/officeDocument/2006/relationships/hyperlink" Target="https://fbref.com/en/matches/007b352e/Bournemouth-Wolverhampton-Wanderers-October-21-2023-Premier-League" TargetMode="External"/><Relationship Id="rId95" Type="http://schemas.openxmlformats.org/officeDocument/2006/relationships/hyperlink" Target="https://fbref.com/en/players/903b6e8b/Jose-Sa" TargetMode="External"/><Relationship Id="rId22" Type="http://schemas.openxmlformats.org/officeDocument/2006/relationships/hyperlink" Target="https://fbref.com/en/matches/2cb4e4dc/Arsenal-Burnley-November-11-2023-Premier-League" TargetMode="External"/><Relationship Id="rId27" Type="http://schemas.openxmlformats.org/officeDocument/2006/relationships/hyperlink" Target="https://fbref.com/en/matches/8c6293a3/Tottenham-Hotspur-Fulham-October-23-2023-Premier-League" TargetMode="External"/><Relationship Id="rId43" Type="http://schemas.openxmlformats.org/officeDocument/2006/relationships/hyperlink" Target="https://fbref.com/en/matches/d95b42eb/Sheffield-United-Manchester-United-October-21-2023-Premier-League" TargetMode="External"/><Relationship Id="rId48" Type="http://schemas.openxmlformats.org/officeDocument/2006/relationships/hyperlink" Target="https://fbref.com/en/squads/b2b47a98/Newcastle-United-Stats" TargetMode="External"/><Relationship Id="rId64" Type="http://schemas.openxmlformats.org/officeDocument/2006/relationships/hyperlink" Target="https://fbref.com/en/squads/7c21e445/West-Ham-United-Stats" TargetMode="External"/><Relationship Id="rId69" Type="http://schemas.openxmlformats.org/officeDocument/2006/relationships/hyperlink" Target="https://fbref.com/en/matches/76b8e568/West-Ham-United-Nottingham-Forest-November-12-2023-Premier-League" TargetMode="External"/><Relationship Id="rId113" Type="http://schemas.openxmlformats.org/officeDocument/2006/relationships/hyperlink" Target="https://fbref.com/en/matches/ffc59ea8/Fulham-Sheffield-United-October-7-2023-Premier-League" TargetMode="External"/><Relationship Id="rId118" Type="http://schemas.openxmlformats.org/officeDocument/2006/relationships/hyperlink" Target="https://fbref.com/en/players/2628fd2b/Bernd-Leno" TargetMode="External"/><Relationship Id="rId134" Type="http://schemas.openxmlformats.org/officeDocument/2006/relationships/hyperlink" Target="https://fbref.com/en/players/1caa93a5/Thomas-Kaminski" TargetMode="External"/><Relationship Id="rId139" Type="http://schemas.openxmlformats.org/officeDocument/2006/relationships/hyperlink" Target="https://fbref.com/en/matches/e841bbac/Sheffield-United-Wolverhampton-Wanderers-November-4-2023-Premier-League" TargetMode="External"/><Relationship Id="rId80" Type="http://schemas.openxmlformats.org/officeDocument/2006/relationships/hyperlink" Target="https://fbref.com/en/squads/cd051869/Brentford-Stats" TargetMode="External"/><Relationship Id="rId85" Type="http://schemas.openxmlformats.org/officeDocument/2006/relationships/hyperlink" Target="https://fbref.com/en/matches/996ee990/Liverpool-Brentford-November-12-2023-Premier-League" TargetMode="External"/><Relationship Id="rId150" Type="http://schemas.openxmlformats.org/officeDocument/2006/relationships/hyperlink" Target="https://fbref.com/en/squads/943e8050/Burnley-Stats" TargetMode="External"/><Relationship Id="rId155" Type="http://schemas.openxmlformats.org/officeDocument/2006/relationships/hyperlink" Target="https://fbref.com/en/matches/2cb4e4dc/Arsenal-Burnley-November-11-2023-Premier-League" TargetMode="External"/><Relationship Id="rId12" Type="http://schemas.openxmlformats.org/officeDocument/2006/relationships/hyperlink" Target="https://fbref.com/en/matches/79bf0c7f/Liverpool-Nottingham-Forest-October-29-2023-Premier-League" TargetMode="External"/><Relationship Id="rId17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matches/d6a70a44/Aston-Villa-Fulham-November-12-2023-Premier-League" TargetMode="External"/><Relationship Id="rId59" Type="http://schemas.openxmlformats.org/officeDocument/2006/relationships/hyperlink" Target="https://fbref.com/en/matches/a0c422e9/Brighton-and-Hove-Albion-Fulham-October-29-2023-Premier-League" TargetMode="External"/><Relationship Id="rId103" Type="http://schemas.openxmlformats.org/officeDocument/2006/relationships/hyperlink" Target="https://fbref.com/en/players/9e5708be/Sam-Johnstone" TargetMode="External"/><Relationship Id="rId108" Type="http://schemas.openxmlformats.org/officeDocument/2006/relationships/hyperlink" Target="https://fbref.com/en/matches/ac18f108/Nottingham-Forest-Aston-Villa-November-5-2023-Premier-League" TargetMode="External"/><Relationship Id="rId124" Type="http://schemas.openxmlformats.org/officeDocument/2006/relationships/hyperlink" Target="https://fbref.com/en/matches/641024cf/Bournemouth-Newcastle-United-November-11-2023-Premier-League" TargetMode="External"/><Relationship Id="rId129" Type="http://schemas.openxmlformats.org/officeDocument/2006/relationships/hyperlink" Target="https://fbref.com/en/matches/d1671efa/Nottingham-Forest-Luton-Town-October-21-2023-Premier-League" TargetMode="External"/><Relationship Id="rId20" Type="http://schemas.openxmlformats.org/officeDocument/2006/relationships/hyperlink" Target="https://fbref.com/en/matches/d498f918/Arsenal-Sheffield-United-October-28-2023-Premier-League" TargetMode="External"/><Relationship Id="rId41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players/c596fcb0/Callum-Wilson" TargetMode="External"/><Relationship Id="rId62" Type="http://schemas.openxmlformats.org/officeDocument/2006/relationships/hyperlink" Target="https://fbref.com/en/players/4596da74/Evan-Ferguson" TargetMode="External"/><Relationship Id="rId70" Type="http://schemas.openxmlformats.org/officeDocument/2006/relationships/hyperlink" Target="https://fbref.com/en/players/79c84d1c/Jarrod-Bowen" TargetMode="External"/><Relationship Id="rId75" Type="http://schemas.openxmlformats.org/officeDocument/2006/relationships/hyperlink" Target="https://fbref.com/en/matches/91e3b922/Chelsea-Brentford-October-28-2023-Premier-League" TargetMode="External"/><Relationship Id="rId83" Type="http://schemas.openxmlformats.org/officeDocument/2006/relationships/hyperlink" Target="https://fbref.com/en/matches/91e3b922/Chelsea-Brentford-October-28-2023-Premier-League" TargetMode="External"/><Relationship Id="rId88" Type="http://schemas.openxmlformats.org/officeDocument/2006/relationships/hyperlink" Target="https://fbref.com/en/squads/8cec06e1/Wolverhampton-Wanderers-Stats" TargetMode="External"/><Relationship Id="rId91" Type="http://schemas.openxmlformats.org/officeDocument/2006/relationships/hyperlink" Target="https://fbref.com/en/matches/b84d060a/Wolverhampton-Wanderers-Newcastle-United-October-28-2023-Premier-League" TargetMode="External"/><Relationship Id="rId96" Type="http://schemas.openxmlformats.org/officeDocument/2006/relationships/hyperlink" Target="https://fbref.com/en/squads/47c64c55/Crystal-Palace-Stats" TargetMode="External"/><Relationship Id="rId111" Type="http://schemas.openxmlformats.org/officeDocument/2006/relationships/hyperlink" Target="https://fbref.com/en/players/4a51ba65/Matt-Turner" TargetMode="External"/><Relationship Id="rId132" Type="http://schemas.openxmlformats.org/officeDocument/2006/relationships/hyperlink" Target="https://fbref.com/en/matches/4b9f3f25/Manchester-United-Luton-Town-November-11-2023-Premier-League" TargetMode="External"/><Relationship Id="rId140" Type="http://schemas.openxmlformats.org/officeDocument/2006/relationships/hyperlink" Target="https://fbref.com/en/matches/ebf41e41/Brighton-and-Hove-Albion-Sheffield-United-November-12-2023-Premier-League" TargetMode="External"/><Relationship Id="rId145" Type="http://schemas.openxmlformats.org/officeDocument/2006/relationships/hyperlink" Target="https://fbref.com/en/matches/868a89be/West-Ham-United-Everton-October-29-2023-Premier-League" TargetMode="External"/><Relationship Id="rId153" Type="http://schemas.openxmlformats.org/officeDocument/2006/relationships/hyperlink" Target="https://fbref.com/en/matches/c4c42d3e/Bournemouth-Burnley-October-28-2023-Premier-League" TargetMode="External"/><Relationship Id="rId1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matches/53bb8f30/Chelsea-Manchester-City-November-12-2023-Premier-League" TargetMode="External"/><Relationship Id="rId15" Type="http://schemas.openxmlformats.org/officeDocument/2006/relationships/hyperlink" Target="https://fbref.com/en/players/e342ad68/Mohamed-Salah" TargetMode="External"/><Relationship Id="rId23" Type="http://schemas.openxmlformats.org/officeDocument/2006/relationships/hyperlink" Target="https://fbref.com/en/players/a53649b7/Eddie-Nketiah" TargetMode="External"/><Relationship Id="rId28" Type="http://schemas.openxmlformats.org/officeDocument/2006/relationships/hyperlink" Target="https://fbref.com/en/matches/6b0aa474/Crystal-Palace-Tottenham-Hotspur-October-27-2023-Premier-League" TargetMode="External"/><Relationship Id="rId36" Type="http://schemas.openxmlformats.org/officeDocument/2006/relationships/hyperlink" Target="https://fbref.com/en/matches/ee677172/Aston-Villa-Luton-Town-October-29-2023-Premier-League" TargetMode="External"/><Relationship Id="rId49" Type="http://schemas.openxmlformats.org/officeDocument/2006/relationships/hyperlink" Target="https://fbref.com/en/matches/017c9ca5/West-Ham-United-Newcastle-United-October-8-2023-Premier-League" TargetMode="External"/><Relationship Id="rId57" Type="http://schemas.openxmlformats.org/officeDocument/2006/relationships/hyperlink" Target="https://fbref.com/en/matches/3b1ec657/Brighton-and-Hove-Albion-Liverpool-October-8-2023-Premier-League" TargetMode="External"/><Relationship Id="rId106" Type="http://schemas.openxmlformats.org/officeDocument/2006/relationships/hyperlink" Target="https://fbref.com/en/matches/d1671efa/Nottingham-Forest-Luton-Town-October-21-2023-Premier-League" TargetMode="External"/><Relationship Id="rId114" Type="http://schemas.openxmlformats.org/officeDocument/2006/relationships/hyperlink" Target="https://fbref.com/en/matches/8c6293a3/Tottenham-Hotspur-Fulham-October-23-2023-Premier-League" TargetMode="External"/><Relationship Id="rId119" Type="http://schemas.openxmlformats.org/officeDocument/2006/relationships/hyperlink" Target="https://fbref.com/en/squads/4ba7cbea/Bournemouth-Stats" TargetMode="External"/><Relationship Id="rId127" Type="http://schemas.openxmlformats.org/officeDocument/2006/relationships/hyperlink" Target="https://fbref.com/en/squads/e297cd13/Luton-Town-Stats" TargetMode="External"/><Relationship Id="rId10" Type="http://schemas.openxmlformats.org/officeDocument/2006/relationships/hyperlink" Target="https://fbref.com/en/matches/3b1ec657/Brighton-and-Hove-Albion-Liverpool-October-8-2023-Premier-League" TargetMode="External"/><Relationship Id="rId31" Type="http://schemas.openxmlformats.org/officeDocument/2006/relationships/hyperlink" Target="https://fbref.com/en/players/92e7e919/Son-Heung-min" TargetMode="External"/><Relationship Id="rId44" Type="http://schemas.openxmlformats.org/officeDocument/2006/relationships/hyperlink" Target="https://fbref.com/en/matches/f6bfec82/Manchester-Derby-Manchester-United-Manchester-City-October-29-2023-Premier-League" TargetMode="External"/><Relationship Id="rId52" Type="http://schemas.openxmlformats.org/officeDocument/2006/relationships/hyperlink" Target="https://fbref.com/en/matches/6096abaa/Newcastle-United-Arsenal-November-4-2023-Premier-League" TargetMode="External"/><Relationship Id="rId60" Type="http://schemas.openxmlformats.org/officeDocument/2006/relationships/hyperlink" Target="https://fbref.com/en/matches/6ecb53ac/Everton-Brighton-and-Hove-Albion-November-4-2023-Premier-League" TargetMode="External"/><Relationship Id="rId65" Type="http://schemas.openxmlformats.org/officeDocument/2006/relationships/hyperlink" Target="https://fbref.com/en/matches/017c9ca5/West-Ham-United-Newcastle-United-October-8-2023-Premier-League" TargetMode="External"/><Relationship Id="rId73" Type="http://schemas.openxmlformats.org/officeDocument/2006/relationships/hyperlink" Target="https://fbref.com/en/matches/cfd83ca3/Burnley-Chelsea-October-7-2023-Premier-League" TargetMode="External"/><Relationship Id="rId78" Type="http://schemas.openxmlformats.org/officeDocument/2006/relationships/hyperlink" Target="https://fbref.com/en/players/9c36ed83/Nicolas-Jackson" TargetMode="External"/><Relationship Id="rId81" Type="http://schemas.openxmlformats.org/officeDocument/2006/relationships/hyperlink" Target="https://fbref.com/en/matches/5006142a/Manchester-United-Brentford-October-7-2023-Premier-League" TargetMode="External"/><Relationship Id="rId86" Type="http://schemas.openxmlformats.org/officeDocument/2006/relationships/hyperlink" Target="https://fbref.com/en/players/6afaebf2/Bryan-Mbeumo" TargetMode="External"/><Relationship Id="rId94" Type="http://schemas.openxmlformats.org/officeDocument/2006/relationships/hyperlink" Target="https://fbref.com/en/players/169fd162/Hwang-Hee-chan" TargetMode="External"/><Relationship Id="rId99" Type="http://schemas.openxmlformats.org/officeDocument/2006/relationships/hyperlink" Target="https://fbref.com/en/matches/6b0aa474/Crystal-Palace-Tottenham-Hotspur-October-27-2023-Premier-League" TargetMode="External"/><Relationship Id="rId101" Type="http://schemas.openxmlformats.org/officeDocument/2006/relationships/hyperlink" Target="https://fbref.com/en/matches/a4795b68/Crystal-Palace-Everton-November-11-2023-Premier-League" TargetMode="External"/><Relationship Id="rId122" Type="http://schemas.openxmlformats.org/officeDocument/2006/relationships/hyperlink" Target="https://fbref.com/en/matches/c4c42d3e/Bournemouth-Burnley-October-28-2023-Premier-League" TargetMode="External"/><Relationship Id="rId130" Type="http://schemas.openxmlformats.org/officeDocument/2006/relationships/hyperlink" Target="https://fbref.com/en/matches/ee677172/Aston-Villa-Luton-Town-October-29-2023-Premier-League" TargetMode="External"/><Relationship Id="rId135" Type="http://schemas.openxmlformats.org/officeDocument/2006/relationships/hyperlink" Target="https://fbref.com/en/squads/1df6b87e/Sheffield-United-Stats" TargetMode="External"/><Relationship Id="rId143" Type="http://schemas.openxmlformats.org/officeDocument/2006/relationships/hyperlink" Target="https://fbref.com/en/matches/497b9558/Everton-Bournemouth-October-7-2023-Premier-League" TargetMode="External"/><Relationship Id="rId148" Type="http://schemas.openxmlformats.org/officeDocument/2006/relationships/hyperlink" Target="https://fbref.com/en/players/02b29014/Abdoulaye-Doucoure" TargetMode="External"/><Relationship Id="rId151" Type="http://schemas.openxmlformats.org/officeDocument/2006/relationships/hyperlink" Target="https://fbref.com/en/matches/cfd83ca3/Burnley-Chelsea-October-7-2023-Premier-League" TargetMode="External"/><Relationship Id="rId156" Type="http://schemas.openxmlformats.org/officeDocument/2006/relationships/hyperlink" Target="https://fbref.com/en/players/f84a807c/Lyle-Foster" TargetMode="External"/><Relationship Id="rId4" Type="http://schemas.openxmlformats.org/officeDocument/2006/relationships/hyperlink" Target="https://fbref.com/en/matches/f6bfec82/Manchester-Derby-Manchester-United-Manchester-City-October-29-2023-Premier-League" TargetMode="External"/><Relationship Id="rId9" Type="http://schemas.openxmlformats.org/officeDocument/2006/relationships/hyperlink" Target="https://fbref.com/en/squads/822bd0ba/Liverpool-Stats" TargetMode="External"/><Relationship Id="rId13" Type="http://schemas.openxmlformats.org/officeDocument/2006/relationships/hyperlink" Target="https://fbref.com/en/matches/a62b97ba/Luton-Town-Liverpool-November-5-2023-Premier-League" TargetMode="External"/><Relationship Id="rId18" Type="http://schemas.openxmlformats.org/officeDocument/2006/relationships/hyperlink" Target="https://fbref.com/en/matches/59cd18ae/Arsenal-Manchester-City-October-8-2023-Premier-League" TargetMode="External"/><Relationship Id="rId39" Type="http://schemas.openxmlformats.org/officeDocument/2006/relationships/hyperlink" Target="https://fbref.com/en/players/aed3a70f/Ollie-Watkins" TargetMode="External"/><Relationship Id="rId109" Type="http://schemas.openxmlformats.org/officeDocument/2006/relationships/hyperlink" Target="https://fbref.com/en/matches/76b8e568/West-Ham-United-Nottingham-Forest-November-12-2023-Premier-League" TargetMode="External"/><Relationship Id="rId34" Type="http://schemas.openxmlformats.org/officeDocument/2006/relationships/hyperlink" Target="https://fbref.com/en/matches/3292ed35/Wolverhampton-Wanderers-Aston-Villa-October-8-2023-Premier-League" TargetMode="External"/><Relationship Id="rId50" Type="http://schemas.openxmlformats.org/officeDocument/2006/relationships/hyperlink" Target="https://fbref.com/en/matches/21625dde/Newcastle-United-Crystal-Palace-October-21-2023-Premier-League" TargetMode="External"/><Relationship Id="rId55" Type="http://schemas.openxmlformats.org/officeDocument/2006/relationships/hyperlink" Target="https://fbref.com/en/players/4b40d9ca/Nick-Pope" TargetMode="External"/><Relationship Id="rId76" Type="http://schemas.openxmlformats.org/officeDocument/2006/relationships/hyperlink" Target="https://fbref.com/en/matches/478e4eb3/Tottenham-Hotspur-Chelsea-November-6-2023-Premier-League" TargetMode="External"/><Relationship Id="rId97" Type="http://schemas.openxmlformats.org/officeDocument/2006/relationships/hyperlink" Target="https://fbref.com/en/matches/1828106c/Crystal-Palace-Nottingham-Forest-October-7-2023-Premier-League" TargetMode="External"/><Relationship Id="rId104" Type="http://schemas.openxmlformats.org/officeDocument/2006/relationships/hyperlink" Target="https://fbref.com/en/squads/e4a775cb/Nottingham-Forest-Stats" TargetMode="External"/><Relationship Id="rId120" Type="http://schemas.openxmlformats.org/officeDocument/2006/relationships/hyperlink" Target="https://fbref.com/en/matches/497b9558/Everton-Bournemouth-October-7-2023-Premier-League" TargetMode="External"/><Relationship Id="rId125" Type="http://schemas.openxmlformats.org/officeDocument/2006/relationships/hyperlink" Target="https://fbref.com/en/players/e77dc3b2/Dominic-Solanke" TargetMode="External"/><Relationship Id="rId141" Type="http://schemas.openxmlformats.org/officeDocument/2006/relationships/hyperlink" Target="https://fbref.com/en/players/96cf7b61/Wes-Foderingham" TargetMode="External"/><Relationship Id="rId146" Type="http://schemas.openxmlformats.org/officeDocument/2006/relationships/hyperlink" Target="https://fbref.com/en/matches/6ecb53ac/Everton-Brighton-and-Hove-Albion-November-4-2023-Premier-League" TargetMode="External"/><Relationship Id="rId7" Type="http://schemas.openxmlformats.org/officeDocument/2006/relationships/hyperlink" Target="https://fbref.com/en/players/1f44ac21/Erling-Haaland" TargetMode="External"/><Relationship Id="rId71" Type="http://schemas.openxmlformats.org/officeDocument/2006/relationships/hyperlink" Target="https://fbref.com/en/players/2f965a72/Alphonse-Areola" TargetMode="External"/><Relationship Id="rId92" Type="http://schemas.openxmlformats.org/officeDocument/2006/relationships/hyperlink" Target="https://fbref.com/en/matches/e841bbac/Sheffield-United-Wolverhampton-Wanderers-November-4-2023-Premier-League" TargetMode="External"/><Relationship Id="rId2" Type="http://schemas.openxmlformats.org/officeDocument/2006/relationships/hyperlink" Target="https://fbref.com/en/matches/59cd18ae/Arsenal-Manchester-City-October-8-2023-Premier-League" TargetMode="External"/><Relationship Id="rId29" Type="http://schemas.openxmlformats.org/officeDocument/2006/relationships/hyperlink" Target="https://fbref.com/en/matches/478e4eb3/Tottenham-Hotspur-Chelsea-November-6-2023-Premier-League" TargetMode="External"/><Relationship Id="rId24" Type="http://schemas.openxmlformats.org/officeDocument/2006/relationships/hyperlink" Target="https://fbref.com/en/players/98ea5115/David-Raya" TargetMode="External"/><Relationship Id="rId40" Type="http://schemas.openxmlformats.org/officeDocument/2006/relationships/hyperlink" Target="https://fbref.com/en/players/7956236f/Emiliano-Martinez" TargetMode="External"/><Relationship Id="rId45" Type="http://schemas.openxmlformats.org/officeDocument/2006/relationships/hyperlink" Target="https://fbref.com/en/matches/31273be0/Fulham-Manchester-United-November-4-2023-Premier-League" TargetMode="External"/><Relationship Id="rId66" Type="http://schemas.openxmlformats.org/officeDocument/2006/relationships/hyperlink" Target="https://fbref.com/en/matches/7efcc598/Aston-Villa-West-Ham-United-October-22-2023-Premier-League" TargetMode="External"/><Relationship Id="rId87" Type="http://schemas.openxmlformats.org/officeDocument/2006/relationships/hyperlink" Target="https://fbref.com/en/players/a92ab7be/Mark-Flekken" TargetMode="External"/><Relationship Id="rId110" Type="http://schemas.openxmlformats.org/officeDocument/2006/relationships/hyperlink" Target="https://fbref.com/en/players/e5478b87/Taiwo-Awoniyi" TargetMode="External"/><Relationship Id="rId115" Type="http://schemas.openxmlformats.org/officeDocument/2006/relationships/hyperlink" Target="https://fbref.com/en/matches/a0c422e9/Brighton-and-Hove-Albion-Fulham-October-29-2023-Premier-League" TargetMode="External"/><Relationship Id="rId131" Type="http://schemas.openxmlformats.org/officeDocument/2006/relationships/hyperlink" Target="https://fbref.com/en/matches/a62b97ba/Luton-Town-Liverpool-November-5-2023-Premier-League" TargetMode="External"/><Relationship Id="rId136" Type="http://schemas.openxmlformats.org/officeDocument/2006/relationships/hyperlink" Target="https://fbref.com/en/matches/ffc59ea8/Fulham-Sheffield-United-October-7-2023-Premier-League" TargetMode="External"/><Relationship Id="rId157" Type="http://schemas.openxmlformats.org/officeDocument/2006/relationships/hyperlink" Target="https://fbref.com/en/players/259fea27/James-Trafford" TargetMode="External"/><Relationship Id="rId61" Type="http://schemas.openxmlformats.org/officeDocument/2006/relationships/hyperlink" Target="https://fbref.com/en/matches/ebf41e41/Brighton-and-Hove-Albion-Sheffield-United-November-12-2023-Premier-League" TargetMode="External"/><Relationship Id="rId82" Type="http://schemas.openxmlformats.org/officeDocument/2006/relationships/hyperlink" Target="https://fbref.com/en/matches/52781f37/Brentford-Burnley-October-21-2023-Premier-League" TargetMode="External"/><Relationship Id="rId152" Type="http://schemas.openxmlformats.org/officeDocument/2006/relationships/hyperlink" Target="https://fbref.com/en/matches/52781f37/Brentford-Burnley-October-21-2023-Premier-League" TargetMode="External"/><Relationship Id="rId19" Type="http://schemas.openxmlformats.org/officeDocument/2006/relationships/hyperlink" Target="https://fbref.com/en/matches/a1c336e2/North-West-London-Derby-Chelsea-Arsenal-October-21-2023-Premier-League" TargetMode="External"/><Relationship Id="rId14" Type="http://schemas.openxmlformats.org/officeDocument/2006/relationships/hyperlink" Target="https://fbref.com/en/matches/996ee990/Liverpool-Brentford-November-12-2023-Premier-League" TargetMode="External"/><Relationship Id="rId30" Type="http://schemas.openxmlformats.org/officeDocument/2006/relationships/hyperlink" Target="https://fbref.com/en/matches/1634f066/Wolverhampton-Wanderers-Tottenham-Hotspur-November-11-2023-Premier-League" TargetMode="External"/><Relationship Id="rId35" Type="http://schemas.openxmlformats.org/officeDocument/2006/relationships/hyperlink" Target="https://fbref.com/en/matches/7efcc598/Aston-Villa-West-Ham-United-October-22-2023-Premier-League" TargetMode="External"/><Relationship Id="rId56" Type="http://schemas.openxmlformats.org/officeDocument/2006/relationships/hyperlink" Target="https://fbref.com/en/squads/d07537b9/Brighton-and-Hove-Albion-Stats" TargetMode="External"/><Relationship Id="rId77" Type="http://schemas.openxmlformats.org/officeDocument/2006/relationships/hyperlink" Target="https://fbref.com/en/matches/53bb8f30/Chelsea-Manchester-City-November-12-2023-Premier-League" TargetMode="External"/><Relationship Id="rId100" Type="http://schemas.openxmlformats.org/officeDocument/2006/relationships/hyperlink" Target="https://fbref.com/en/matches/8797f9a9/Burnley-Crystal-Palace-November-4-2023-Premier-League" TargetMode="External"/><Relationship Id="rId105" Type="http://schemas.openxmlformats.org/officeDocument/2006/relationships/hyperlink" Target="https://fbref.com/en/matches/1828106c/Crystal-Palace-Nottingham-Forest-October-7-2023-Premier-League" TargetMode="External"/><Relationship Id="rId126" Type="http://schemas.openxmlformats.org/officeDocument/2006/relationships/hyperlink" Target="https://fbref.com/en/players/a9dc785c/Neto" TargetMode="External"/><Relationship Id="rId147" Type="http://schemas.openxmlformats.org/officeDocument/2006/relationships/hyperlink" Target="https://fbref.com/en/matches/a4795b68/Crystal-Palace-Everton-November-11-2023-Premier-League" TargetMode="External"/><Relationship Id="rId8" Type="http://schemas.openxmlformats.org/officeDocument/2006/relationships/hyperlink" Target="https://fbref.com/en/players/3bb7b8b4/Ederson" TargetMode="External"/><Relationship Id="rId51" Type="http://schemas.openxmlformats.org/officeDocument/2006/relationships/hyperlink" Target="https://fbref.com/en/matches/b84d060a/Wolverhampton-Wanderers-Newcastle-United-October-28-2023-Premier-League" TargetMode="External"/><Relationship Id="rId72" Type="http://schemas.openxmlformats.org/officeDocument/2006/relationships/hyperlink" Target="https://fbref.com/en/squads/cff3d9bb/Chelsea-Stats" TargetMode="External"/><Relationship Id="rId93" Type="http://schemas.openxmlformats.org/officeDocument/2006/relationships/hyperlink" Target="https://fbref.com/en/matches/1634f066/Wolverhampton-Wanderers-Tottenham-Hotspur-November-11-2023-Premier-League" TargetMode="External"/><Relationship Id="rId98" Type="http://schemas.openxmlformats.org/officeDocument/2006/relationships/hyperlink" Target="https://fbref.com/en/matches/21625dde/Newcastle-United-Crystal-Palace-October-21-2023-Premier-League" TargetMode="External"/><Relationship Id="rId121" Type="http://schemas.openxmlformats.org/officeDocument/2006/relationships/hyperlink" Target="https://fbref.com/en/matches/007b352e/Bournemouth-Wolverhampton-Wanderers-October-21-2023-Premier-League" TargetMode="External"/><Relationship Id="rId142" Type="http://schemas.openxmlformats.org/officeDocument/2006/relationships/hyperlink" Target="https://fbref.com/en/squads/d3fd31cc/Everton-Stats" TargetMode="External"/><Relationship Id="rId3" Type="http://schemas.openxmlformats.org/officeDocument/2006/relationships/hyperlink" Target="https://fbref.com/en/matches/b782a834/Manchester-City-Brighton-and-Hove-Albion-October-21-2023-Premier-League" TargetMode="External"/><Relationship Id="rId25" Type="http://schemas.openxmlformats.org/officeDocument/2006/relationships/hyperlink" Target="https://fbref.com/en/squads/361ca564/Tottenham-Hotspur-Stats" TargetMode="External"/><Relationship Id="rId46" Type="http://schemas.openxmlformats.org/officeDocument/2006/relationships/hyperlink" Target="https://fbref.com/en/matches/4b9f3f25/Manchester-United-Luton-Town-November-11-2023-Premier-League" TargetMode="External"/><Relationship Id="rId67" Type="http://schemas.openxmlformats.org/officeDocument/2006/relationships/hyperlink" Target="https://fbref.com/en/matches/868a89be/West-Ham-United-Everton-October-29-2023-Premier-League" TargetMode="External"/><Relationship Id="rId116" Type="http://schemas.openxmlformats.org/officeDocument/2006/relationships/hyperlink" Target="https://fbref.com/en/matches/31273be0/Fulham-Manchester-United-November-4-2023-Premier-League" TargetMode="External"/><Relationship Id="rId137" Type="http://schemas.openxmlformats.org/officeDocument/2006/relationships/hyperlink" Target="https://fbref.com/en/matches/d95b42eb/Sheffield-United-Manchester-United-October-21-2023-Premier-League" TargetMode="External"/><Relationship Id="rId158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abSelected="1"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2958</v>
      </c>
      <c r="R2" s="20" t="s">
        <v>2959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59457</v>
      </c>
      <c r="AG2" s="22">
        <v>441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593</v>
      </c>
      <c r="BH2" s="22">
        <v>57</v>
      </c>
      <c r="BI2" s="22">
        <v>584</v>
      </c>
      <c r="BJ2" s="22">
        <v>60</v>
      </c>
      <c r="BK2" s="22">
        <v>570</v>
      </c>
      <c r="BL2" s="22">
        <v>59</v>
      </c>
      <c r="BM2" s="22">
        <v>600</v>
      </c>
      <c r="BN2" s="22">
        <v>59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522</v>
      </c>
      <c r="CB2" s="22">
        <v>92</v>
      </c>
      <c r="CC2" s="22">
        <v>535</v>
      </c>
      <c r="CD2" s="22">
        <v>49</v>
      </c>
      <c r="CE2" s="22">
        <v>606</v>
      </c>
      <c r="CF2" s="22">
        <v>63</v>
      </c>
      <c r="CG2" s="22">
        <v>304</v>
      </c>
      <c r="CH2" s="22">
        <v>47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1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27413</v>
      </c>
      <c r="AE3" s="22">
        <v>1129</v>
      </c>
      <c r="AF3" s="22">
        <v>29399</v>
      </c>
      <c r="AG3" s="22">
        <v>1270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456</v>
      </c>
      <c r="BH3" s="22">
        <v>160</v>
      </c>
      <c r="BI3" s="22">
        <v>437</v>
      </c>
      <c r="BJ3" s="22">
        <v>157</v>
      </c>
      <c r="BK3" s="22">
        <v>412</v>
      </c>
      <c r="BL3" s="22">
        <v>147</v>
      </c>
      <c r="BM3" s="22">
        <v>462</v>
      </c>
      <c r="BN3" s="22">
        <v>159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712</v>
      </c>
      <c r="CB3" s="22">
        <v>226</v>
      </c>
      <c r="CC3" s="22">
        <v>360</v>
      </c>
      <c r="CD3" s="22">
        <v>114</v>
      </c>
      <c r="CE3" s="22">
        <v>467</v>
      </c>
      <c r="CF3" s="22">
        <v>156</v>
      </c>
      <c r="CG3" s="22">
        <v>250</v>
      </c>
      <c r="CH3" s="22">
        <v>98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1.8</v>
      </c>
      <c r="K4" s="20">
        <v>2.2999999999999998</v>
      </c>
      <c r="L4" s="22">
        <v>0</v>
      </c>
      <c r="M4" s="20" t="s">
        <v>861</v>
      </c>
      <c r="N4" s="20">
        <v>1.3</v>
      </c>
      <c r="O4" s="22">
        <v>3</v>
      </c>
      <c r="P4" s="23" t="b">
        <v>0</v>
      </c>
      <c r="Q4" s="20"/>
      <c r="R4" s="20" t="s">
        <v>2468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11577</v>
      </c>
      <c r="AE4" s="22">
        <v>523</v>
      </c>
      <c r="AF4" s="22">
        <v>14397</v>
      </c>
      <c r="AG4" s="22">
        <v>644</v>
      </c>
      <c r="AH4" s="20">
        <v>0.3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441</v>
      </c>
      <c r="BH4" s="22">
        <v>206</v>
      </c>
      <c r="BI4" s="22">
        <v>417</v>
      </c>
      <c r="BJ4" s="22">
        <v>208</v>
      </c>
      <c r="BK4" s="22">
        <v>395</v>
      </c>
      <c r="BL4" s="22">
        <v>197</v>
      </c>
      <c r="BM4" s="22">
        <v>443</v>
      </c>
      <c r="BN4" s="22">
        <v>207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490</v>
      </c>
      <c r="CB4" s="22">
        <v>280</v>
      </c>
      <c r="CC4" s="22">
        <v>209</v>
      </c>
      <c r="CD4" s="22">
        <v>98</v>
      </c>
      <c r="CE4" s="22">
        <v>57</v>
      </c>
      <c r="CF4" s="22">
        <v>31</v>
      </c>
      <c r="CG4" s="22">
        <v>401</v>
      </c>
      <c r="CH4" s="22">
        <v>129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2.7</v>
      </c>
      <c r="L5" s="22">
        <v>-2</v>
      </c>
      <c r="M5" s="20" t="s">
        <v>902</v>
      </c>
      <c r="N5" s="20">
        <v>1.7</v>
      </c>
      <c r="O5" s="22">
        <v>4</v>
      </c>
      <c r="P5" s="23" t="b">
        <v>0</v>
      </c>
      <c r="Q5" s="20" t="s">
        <v>3589</v>
      </c>
      <c r="R5" s="20" t="s">
        <v>3590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1804</v>
      </c>
      <c r="AA5" s="22">
        <v>1</v>
      </c>
      <c r="AB5" s="22">
        <v>3</v>
      </c>
      <c r="AC5" s="22">
        <v>21</v>
      </c>
      <c r="AD5" s="22">
        <v>11354</v>
      </c>
      <c r="AE5" s="22">
        <v>46</v>
      </c>
      <c r="AF5" s="22">
        <v>16035</v>
      </c>
      <c r="AG5" s="22">
        <v>1407</v>
      </c>
      <c r="AH5" s="20">
        <v>0.3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255</v>
      </c>
      <c r="BH5" s="22">
        <v>102</v>
      </c>
      <c r="BI5" s="22">
        <v>190</v>
      </c>
      <c r="BJ5" s="22">
        <v>112</v>
      </c>
      <c r="BK5" s="22">
        <v>149</v>
      </c>
      <c r="BL5" s="22">
        <v>91</v>
      </c>
      <c r="BM5" s="22">
        <v>225</v>
      </c>
      <c r="BN5" s="22">
        <v>110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125</v>
      </c>
      <c r="CB5" s="22">
        <v>80</v>
      </c>
      <c r="CC5" s="22">
        <v>201</v>
      </c>
      <c r="CD5" s="22">
        <v>93</v>
      </c>
      <c r="CE5" s="22">
        <v>179</v>
      </c>
      <c r="CF5" s="22">
        <v>78</v>
      </c>
      <c r="CG5" s="22">
        <v>398</v>
      </c>
      <c r="CH5" s="22">
        <v>128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-2</v>
      </c>
      <c r="G6" s="22">
        <v>2</v>
      </c>
      <c r="H6" s="22">
        <v>0</v>
      </c>
      <c r="I6" s="22">
        <v>2</v>
      </c>
      <c r="J6" s="20">
        <v>1.8</v>
      </c>
      <c r="K6" s="20">
        <v>2.2999999999999998</v>
      </c>
      <c r="L6" s="22">
        <v>2</v>
      </c>
      <c r="M6" s="20" t="s">
        <v>412</v>
      </c>
      <c r="N6" s="20">
        <v>1.3</v>
      </c>
      <c r="O6" s="22">
        <v>5</v>
      </c>
      <c r="P6" s="23" t="b">
        <v>0</v>
      </c>
      <c r="Q6" s="20"/>
      <c r="R6" s="20" t="s">
        <v>3286</v>
      </c>
      <c r="S6" s="22">
        <v>48</v>
      </c>
      <c r="T6" s="20" t="s">
        <v>885</v>
      </c>
      <c r="U6" s="20">
        <v>2.9</v>
      </c>
      <c r="V6" s="20" t="s">
        <v>886</v>
      </c>
      <c r="W6" s="20">
        <v>15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29</v>
      </c>
      <c r="AD6" s="22">
        <v>874798</v>
      </c>
      <c r="AE6" s="22">
        <v>39333</v>
      </c>
      <c r="AF6" s="22">
        <v>2283211</v>
      </c>
      <c r="AG6" s="22">
        <v>27057</v>
      </c>
      <c r="AH6" s="20">
        <v>0.3</v>
      </c>
      <c r="AI6" s="20">
        <v>6</v>
      </c>
      <c r="AJ6" s="20" t="s">
        <v>412</v>
      </c>
      <c r="AK6" s="22">
        <v>744</v>
      </c>
      <c r="AL6" s="22">
        <v>0</v>
      </c>
      <c r="AM6" s="22">
        <v>0</v>
      </c>
      <c r="AN6" s="22">
        <v>3</v>
      </c>
      <c r="AO6" s="22">
        <v>7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142</v>
      </c>
      <c r="AX6" s="20">
        <v>137.80000000000001</v>
      </c>
      <c r="AY6" s="20">
        <v>26.6</v>
      </c>
      <c r="AZ6" s="20">
        <v>46</v>
      </c>
      <c r="BA6" s="20">
        <v>21.1</v>
      </c>
      <c r="BB6" s="22">
        <v>8</v>
      </c>
      <c r="BC6" s="20">
        <v>0.34</v>
      </c>
      <c r="BD6" s="20">
        <v>0.11</v>
      </c>
      <c r="BE6" s="20">
        <v>0.45</v>
      </c>
      <c r="BF6" s="20">
        <v>7.5</v>
      </c>
      <c r="BG6" s="22">
        <v>164</v>
      </c>
      <c r="BH6" s="22">
        <v>65</v>
      </c>
      <c r="BI6" s="22">
        <v>304</v>
      </c>
      <c r="BJ6" s="22">
        <v>102</v>
      </c>
      <c r="BK6" s="22">
        <v>208</v>
      </c>
      <c r="BL6" s="22">
        <v>52</v>
      </c>
      <c r="BM6" s="22">
        <v>234</v>
      </c>
      <c r="BN6" s="22">
        <v>73</v>
      </c>
      <c r="BO6" s="20"/>
      <c r="BP6" s="20"/>
      <c r="BQ6" s="20"/>
      <c r="BR6" s="20"/>
      <c r="BS6" s="20"/>
      <c r="BT6" s="20"/>
      <c r="BU6" s="22">
        <v>0.04</v>
      </c>
      <c r="BV6" s="22">
        <v>0</v>
      </c>
      <c r="BW6" s="22">
        <v>0.01</v>
      </c>
      <c r="BX6" s="22">
        <v>0.05</v>
      </c>
      <c r="BY6" s="22">
        <v>0.91</v>
      </c>
      <c r="BZ6" s="22">
        <v>0.85</v>
      </c>
      <c r="CA6" s="22">
        <v>302</v>
      </c>
      <c r="CB6" s="22">
        <v>35</v>
      </c>
      <c r="CC6" s="22">
        <v>223</v>
      </c>
      <c r="CD6" s="22">
        <v>76</v>
      </c>
      <c r="CE6" s="22">
        <v>145</v>
      </c>
      <c r="CF6" s="22">
        <v>49</v>
      </c>
      <c r="CG6" s="22">
        <v>22</v>
      </c>
      <c r="CH6" s="22">
        <v>7</v>
      </c>
      <c r="CI6" s="22">
        <v>0.97</v>
      </c>
      <c r="CJ6" s="22">
        <v>0.36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2.2000000000000002</v>
      </c>
      <c r="K7" s="20">
        <v>2.7</v>
      </c>
      <c r="L7" s="22">
        <v>1</v>
      </c>
      <c r="M7" s="20" t="s">
        <v>1167</v>
      </c>
      <c r="N7" s="20">
        <v>1.7</v>
      </c>
      <c r="O7" s="22">
        <v>6</v>
      </c>
      <c r="P7" s="23" t="b">
        <v>0</v>
      </c>
      <c r="Q7" s="20"/>
      <c r="R7" s="20"/>
      <c r="S7" s="22">
        <v>71</v>
      </c>
      <c r="T7" s="20" t="s">
        <v>1168</v>
      </c>
      <c r="U7" s="20">
        <v>2.1</v>
      </c>
      <c r="V7" s="20" t="s">
        <v>468</v>
      </c>
      <c r="W7" s="20">
        <v>1.5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25</v>
      </c>
      <c r="AD7" s="22">
        <v>39095</v>
      </c>
      <c r="AE7" s="22">
        <v>1719</v>
      </c>
      <c r="AF7" s="22">
        <v>349308</v>
      </c>
      <c r="AG7" s="22">
        <v>3580</v>
      </c>
      <c r="AH7" s="20">
        <v>0.2</v>
      </c>
      <c r="AI7" s="20">
        <v>3.5</v>
      </c>
      <c r="AJ7" s="20" t="s">
        <v>468</v>
      </c>
      <c r="AK7" s="22">
        <v>711</v>
      </c>
      <c r="AL7" s="22">
        <v>1</v>
      </c>
      <c r="AM7" s="22">
        <v>1</v>
      </c>
      <c r="AN7" s="22">
        <v>3</v>
      </c>
      <c r="AO7" s="22">
        <v>6</v>
      </c>
      <c r="AP7" s="22">
        <v>0</v>
      </c>
      <c r="AQ7" s="22">
        <v>0</v>
      </c>
      <c r="AR7" s="22">
        <v>0</v>
      </c>
      <c r="AS7" s="22">
        <v>4</v>
      </c>
      <c r="AT7" s="22">
        <v>0</v>
      </c>
      <c r="AU7" s="22">
        <v>0</v>
      </c>
      <c r="AV7" s="22">
        <v>0</v>
      </c>
      <c r="AW7" s="22">
        <v>64</v>
      </c>
      <c r="AX7" s="20">
        <v>96.4</v>
      </c>
      <c r="AY7" s="20">
        <v>129.80000000000001</v>
      </c>
      <c r="AZ7" s="20">
        <v>147</v>
      </c>
      <c r="BA7" s="20">
        <v>37.299999999999997</v>
      </c>
      <c r="BB7" s="22">
        <v>8</v>
      </c>
      <c r="BC7" s="20">
        <v>2.2999999999999998</v>
      </c>
      <c r="BD7" s="20">
        <v>0.69</v>
      </c>
      <c r="BE7" s="20">
        <v>2.99</v>
      </c>
      <c r="BF7" s="20">
        <v>6.22</v>
      </c>
      <c r="BG7" s="22">
        <v>235</v>
      </c>
      <c r="BH7" s="22">
        <v>93</v>
      </c>
      <c r="BI7" s="22">
        <v>89</v>
      </c>
      <c r="BJ7" s="22">
        <v>64</v>
      </c>
      <c r="BK7" s="22">
        <v>67</v>
      </c>
      <c r="BL7" s="22">
        <v>41</v>
      </c>
      <c r="BM7" s="22">
        <v>112</v>
      </c>
      <c r="BN7" s="22">
        <v>64</v>
      </c>
      <c r="BO7" s="20"/>
      <c r="BP7" s="20"/>
      <c r="BQ7" s="20"/>
      <c r="BR7" s="20"/>
      <c r="BS7" s="22">
        <v>3</v>
      </c>
      <c r="BT7" s="20"/>
      <c r="BU7" s="22">
        <v>0.28999999999999998</v>
      </c>
      <c r="BV7" s="22">
        <v>0</v>
      </c>
      <c r="BW7" s="22">
        <v>0.09</v>
      </c>
      <c r="BX7" s="22">
        <v>0.38</v>
      </c>
      <c r="BY7" s="22">
        <v>0.79</v>
      </c>
      <c r="BZ7" s="22">
        <v>0.76</v>
      </c>
      <c r="CA7" s="22">
        <v>28</v>
      </c>
      <c r="CB7" s="22">
        <v>16</v>
      </c>
      <c r="CC7" s="22">
        <v>204</v>
      </c>
      <c r="CD7" s="22">
        <v>96</v>
      </c>
      <c r="CE7" s="22">
        <v>230</v>
      </c>
      <c r="CF7" s="22">
        <v>100</v>
      </c>
      <c r="CG7" s="22">
        <v>147</v>
      </c>
      <c r="CH7" s="22">
        <v>45</v>
      </c>
      <c r="CI7" s="22">
        <v>1.01</v>
      </c>
      <c r="CJ7" s="22">
        <v>0.38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25</v>
      </c>
      <c r="C8" s="22">
        <v>205651</v>
      </c>
      <c r="D8" s="22">
        <v>0</v>
      </c>
      <c r="E8" s="22">
        <v>0</v>
      </c>
      <c r="F8" s="22">
        <v>-2</v>
      </c>
      <c r="G8" s="22">
        <v>2</v>
      </c>
      <c r="H8" s="22">
        <v>0</v>
      </c>
      <c r="I8" s="22">
        <v>4</v>
      </c>
      <c r="J8" s="20">
        <v>0.5</v>
      </c>
      <c r="K8" s="20">
        <v>0.2</v>
      </c>
      <c r="L8" s="22">
        <v>0</v>
      </c>
      <c r="M8" s="20" t="s">
        <v>412</v>
      </c>
      <c r="N8" s="20">
        <v>0</v>
      </c>
      <c r="O8" s="22">
        <v>8</v>
      </c>
      <c r="P8" s="23" t="b">
        <v>0</v>
      </c>
      <c r="Q8" s="20"/>
      <c r="R8" s="20" t="s">
        <v>3443</v>
      </c>
      <c r="S8" s="22">
        <v>78</v>
      </c>
      <c r="T8" s="20" t="s">
        <v>911</v>
      </c>
      <c r="U8" s="20">
        <v>2.6</v>
      </c>
      <c r="V8" s="20" t="s">
        <v>912</v>
      </c>
      <c r="W8" s="20">
        <v>2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18</v>
      </c>
      <c r="AD8" s="22">
        <v>412789</v>
      </c>
      <c r="AE8" s="22">
        <v>11694</v>
      </c>
      <c r="AF8" s="22">
        <v>520984</v>
      </c>
      <c r="AG8" s="22">
        <v>7418</v>
      </c>
      <c r="AH8" s="20">
        <v>0</v>
      </c>
      <c r="AI8" s="20">
        <v>2.2999999999999998</v>
      </c>
      <c r="AJ8" s="20" t="s">
        <v>1878</v>
      </c>
      <c r="AK8" s="22">
        <v>362</v>
      </c>
      <c r="AL8" s="22">
        <v>1</v>
      </c>
      <c r="AM8" s="22">
        <v>1</v>
      </c>
      <c r="AN8" s="22">
        <v>2</v>
      </c>
      <c r="AO8" s="22">
        <v>4</v>
      </c>
      <c r="AP8" s="22">
        <v>0</v>
      </c>
      <c r="AQ8" s="22">
        <v>0</v>
      </c>
      <c r="AR8" s="22">
        <v>0</v>
      </c>
      <c r="AS8" s="22">
        <v>2</v>
      </c>
      <c r="AT8" s="22">
        <v>0</v>
      </c>
      <c r="AU8" s="22">
        <v>0</v>
      </c>
      <c r="AV8" s="22">
        <v>2</v>
      </c>
      <c r="AW8" s="22">
        <v>51</v>
      </c>
      <c r="AX8" s="20">
        <v>67.8</v>
      </c>
      <c r="AY8" s="20">
        <v>58.7</v>
      </c>
      <c r="AZ8" s="20">
        <v>144</v>
      </c>
      <c r="BA8" s="20">
        <v>26.9</v>
      </c>
      <c r="BB8" s="22">
        <v>4</v>
      </c>
      <c r="BC8" s="20">
        <v>1.71</v>
      </c>
      <c r="BD8" s="20">
        <v>0.3</v>
      </c>
      <c r="BE8" s="20">
        <v>2.0099999999999998</v>
      </c>
      <c r="BF8" s="20">
        <v>4.22</v>
      </c>
      <c r="BG8" s="22">
        <v>276</v>
      </c>
      <c r="BH8" s="22">
        <v>33</v>
      </c>
      <c r="BI8" s="22">
        <v>210</v>
      </c>
      <c r="BJ8" s="22">
        <v>33</v>
      </c>
      <c r="BK8" s="22">
        <v>70</v>
      </c>
      <c r="BL8" s="22">
        <v>25</v>
      </c>
      <c r="BM8" s="22">
        <v>194</v>
      </c>
      <c r="BN8" s="22">
        <v>30</v>
      </c>
      <c r="BO8" s="20"/>
      <c r="BP8" s="20"/>
      <c r="BQ8" s="20"/>
      <c r="BR8" s="20"/>
      <c r="BS8" s="20"/>
      <c r="BT8" s="20"/>
      <c r="BU8" s="22">
        <v>0.43</v>
      </c>
      <c r="BV8" s="22">
        <v>0</v>
      </c>
      <c r="BW8" s="22">
        <v>7.0000000000000007E-2</v>
      </c>
      <c r="BX8" s="22">
        <v>0.5</v>
      </c>
      <c r="BY8" s="22">
        <v>1.05</v>
      </c>
      <c r="BZ8" s="22">
        <v>0.99</v>
      </c>
      <c r="CA8" s="22">
        <v>15</v>
      </c>
      <c r="CB8" s="22">
        <v>6</v>
      </c>
      <c r="CC8" s="22">
        <v>737</v>
      </c>
      <c r="CD8" s="22">
        <v>94</v>
      </c>
      <c r="CE8" s="22">
        <v>182</v>
      </c>
      <c r="CF8" s="22">
        <v>24</v>
      </c>
      <c r="CG8" s="22">
        <v>132</v>
      </c>
      <c r="CH8" s="22">
        <v>22</v>
      </c>
      <c r="CI8" s="22">
        <v>0.99</v>
      </c>
      <c r="CJ8" s="22">
        <v>0.5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1.8</v>
      </c>
      <c r="K9" s="20">
        <v>2.2999999999999998</v>
      </c>
      <c r="L9" s="22">
        <v>2</v>
      </c>
      <c r="M9" s="20" t="s">
        <v>1149</v>
      </c>
      <c r="N9" s="20">
        <v>1.3</v>
      </c>
      <c r="O9" s="22">
        <v>9</v>
      </c>
      <c r="P9" s="23" t="b">
        <v>0</v>
      </c>
      <c r="Q9" s="20"/>
      <c r="R9" s="20" t="s">
        <v>2378</v>
      </c>
      <c r="S9" s="22">
        <v>53</v>
      </c>
      <c r="T9" s="20" t="s">
        <v>1150</v>
      </c>
      <c r="U9" s="20">
        <v>1.4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13</v>
      </c>
      <c r="AD9" s="22">
        <v>7439</v>
      </c>
      <c r="AE9" s="22">
        <v>542</v>
      </c>
      <c r="AF9" s="22">
        <v>15192</v>
      </c>
      <c r="AG9" s="22">
        <v>477</v>
      </c>
      <c r="AH9" s="20">
        <v>0.2</v>
      </c>
      <c r="AI9" s="20">
        <v>2.5</v>
      </c>
      <c r="AJ9" s="20" t="s">
        <v>221</v>
      </c>
      <c r="AK9" s="22">
        <v>381</v>
      </c>
      <c r="AL9" s="22">
        <v>0</v>
      </c>
      <c r="AM9" s="22">
        <v>0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60</v>
      </c>
      <c r="AX9" s="20">
        <v>49.6</v>
      </c>
      <c r="AY9" s="20">
        <v>64.7</v>
      </c>
      <c r="AZ9" s="20">
        <v>9</v>
      </c>
      <c r="BA9" s="20">
        <v>12.3</v>
      </c>
      <c r="BB9" s="22">
        <v>4</v>
      </c>
      <c r="BC9" s="20">
        <v>0.09</v>
      </c>
      <c r="BD9" s="20">
        <v>0.3</v>
      </c>
      <c r="BE9" s="20">
        <v>0.39</v>
      </c>
      <c r="BF9" s="20">
        <v>4.68</v>
      </c>
      <c r="BG9" s="22">
        <v>304</v>
      </c>
      <c r="BH9" s="22">
        <v>130</v>
      </c>
      <c r="BI9" s="22">
        <v>187</v>
      </c>
      <c r="BJ9" s="22">
        <v>111</v>
      </c>
      <c r="BK9" s="22">
        <v>356</v>
      </c>
      <c r="BL9" s="22">
        <v>181</v>
      </c>
      <c r="BM9" s="22">
        <v>309</v>
      </c>
      <c r="BN9" s="22">
        <v>139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7.0000000000000007E-2</v>
      </c>
      <c r="BX9" s="22">
        <v>0.09</v>
      </c>
      <c r="BY9" s="22">
        <v>1.1100000000000001</v>
      </c>
      <c r="BZ9" s="22">
        <v>1.42</v>
      </c>
      <c r="CA9" s="22">
        <v>131</v>
      </c>
      <c r="CB9" s="22">
        <v>82</v>
      </c>
      <c r="CC9" s="22">
        <v>230</v>
      </c>
      <c r="CD9" s="22">
        <v>106</v>
      </c>
      <c r="CE9" s="22">
        <v>318</v>
      </c>
      <c r="CF9" s="22">
        <v>149</v>
      </c>
      <c r="CG9" s="22">
        <v>325</v>
      </c>
      <c r="CH9" s="22">
        <v>97</v>
      </c>
      <c r="CI9" s="22">
        <v>0.94</v>
      </c>
      <c r="CJ9" s="22">
        <v>0.24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2.8</v>
      </c>
      <c r="K10" s="20">
        <v>3.3</v>
      </c>
      <c r="L10" s="22">
        <v>1</v>
      </c>
      <c r="M10" s="20" t="s">
        <v>1106</v>
      </c>
      <c r="N10" s="20">
        <v>2.2999999999999998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2.2000000000000002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9</v>
      </c>
      <c r="AD10" s="22">
        <v>3764</v>
      </c>
      <c r="AE10" s="22">
        <v>177</v>
      </c>
      <c r="AF10" s="22">
        <v>7439</v>
      </c>
      <c r="AG10" s="22">
        <v>249</v>
      </c>
      <c r="AH10" s="20">
        <v>0.5</v>
      </c>
      <c r="AI10" s="20">
        <v>2.1</v>
      </c>
      <c r="AJ10" s="20" t="s">
        <v>1732</v>
      </c>
      <c r="AK10" s="22">
        <v>182</v>
      </c>
      <c r="AL10" s="22">
        <v>0</v>
      </c>
      <c r="AM10" s="22">
        <v>0</v>
      </c>
      <c r="AN10" s="22">
        <v>1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42</v>
      </c>
      <c r="AX10" s="20">
        <v>29.4</v>
      </c>
      <c r="AY10" s="20">
        <v>6.4</v>
      </c>
      <c r="AZ10" s="20">
        <v>16</v>
      </c>
      <c r="BA10" s="20">
        <v>5.3</v>
      </c>
      <c r="BB10" s="22">
        <v>2</v>
      </c>
      <c r="BC10" s="20">
        <v>0.32</v>
      </c>
      <c r="BD10" s="20">
        <v>0.05</v>
      </c>
      <c r="BE10" s="20">
        <v>0.37</v>
      </c>
      <c r="BF10" s="20">
        <v>0.87</v>
      </c>
      <c r="BG10" s="22">
        <v>353</v>
      </c>
      <c r="BH10" s="22">
        <v>136</v>
      </c>
      <c r="BI10" s="22">
        <v>376</v>
      </c>
      <c r="BJ10" s="22">
        <v>137</v>
      </c>
      <c r="BK10" s="22">
        <v>314</v>
      </c>
      <c r="BL10" s="22">
        <v>105</v>
      </c>
      <c r="BM10" s="22">
        <v>373</v>
      </c>
      <c r="BN10" s="22">
        <v>134</v>
      </c>
      <c r="BO10" s="20"/>
      <c r="BP10" s="20"/>
      <c r="BQ10" s="20"/>
      <c r="BR10" s="20"/>
      <c r="BS10" s="20"/>
      <c r="BT10" s="20"/>
      <c r="BU10" s="22">
        <v>0.16</v>
      </c>
      <c r="BV10" s="22">
        <v>0</v>
      </c>
      <c r="BW10" s="22">
        <v>0.02</v>
      </c>
      <c r="BX10" s="22">
        <v>0.18</v>
      </c>
      <c r="BY10" s="22">
        <v>0.43</v>
      </c>
      <c r="BZ10" s="22">
        <v>0.99</v>
      </c>
      <c r="CA10" s="22">
        <v>597</v>
      </c>
      <c r="CB10" s="22">
        <v>153</v>
      </c>
      <c r="CC10" s="22">
        <v>126</v>
      </c>
      <c r="CD10" s="22">
        <v>42</v>
      </c>
      <c r="CE10" s="22">
        <v>213</v>
      </c>
      <c r="CF10" s="22">
        <v>73</v>
      </c>
      <c r="CG10" s="22">
        <v>422</v>
      </c>
      <c r="CH10" s="22">
        <v>163</v>
      </c>
      <c r="CI10" s="22">
        <v>0.99</v>
      </c>
      <c r="CJ10" s="22">
        <v>0.49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2469</v>
      </c>
      <c r="R11" s="20" t="s">
        <v>2470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11436</v>
      </c>
      <c r="AG11" s="22">
        <v>67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652</v>
      </c>
      <c r="BH11" s="22">
        <v>262</v>
      </c>
      <c r="BI11" s="22">
        <v>648</v>
      </c>
      <c r="BJ11" s="22">
        <v>263</v>
      </c>
      <c r="BK11" s="22">
        <v>638</v>
      </c>
      <c r="BL11" s="22">
        <v>258</v>
      </c>
      <c r="BM11" s="22">
        <v>658</v>
      </c>
      <c r="BN11" s="22">
        <v>266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426</v>
      </c>
      <c r="CB11" s="22">
        <v>246</v>
      </c>
      <c r="CC11" s="22">
        <v>599</v>
      </c>
      <c r="CD11" s="22">
        <v>230</v>
      </c>
      <c r="CE11" s="22">
        <v>662</v>
      </c>
      <c r="CF11" s="22">
        <v>269</v>
      </c>
      <c r="CG11" s="22">
        <v>515</v>
      </c>
      <c r="CH11" s="22">
        <v>179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-2</v>
      </c>
      <c r="G12" s="22">
        <v>2</v>
      </c>
      <c r="H12" s="22">
        <v>0</v>
      </c>
      <c r="I12" s="22">
        <v>3</v>
      </c>
      <c r="J12" s="20">
        <v>2.8</v>
      </c>
      <c r="K12" s="20">
        <v>3.3</v>
      </c>
      <c r="L12" s="22">
        <v>2</v>
      </c>
      <c r="M12" s="20" t="s">
        <v>412</v>
      </c>
      <c r="N12" s="20">
        <v>2.2999999999999998</v>
      </c>
      <c r="O12" s="22">
        <v>12</v>
      </c>
      <c r="P12" s="23" t="b">
        <v>0</v>
      </c>
      <c r="Q12" s="20"/>
      <c r="R12" s="20" t="s">
        <v>3591</v>
      </c>
      <c r="S12" s="22">
        <v>78</v>
      </c>
      <c r="T12" s="20" t="s">
        <v>893</v>
      </c>
      <c r="U12" s="20">
        <v>3.1</v>
      </c>
      <c r="V12" s="20" t="s">
        <v>894</v>
      </c>
      <c r="W12" s="20">
        <v>7.4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31</v>
      </c>
      <c r="AD12" s="22">
        <v>756190</v>
      </c>
      <c r="AE12" s="22">
        <v>29217</v>
      </c>
      <c r="AF12" s="22">
        <v>1421975</v>
      </c>
      <c r="AG12" s="22">
        <v>53029</v>
      </c>
      <c r="AH12" s="20">
        <v>0.3</v>
      </c>
      <c r="AI12" s="20">
        <v>4</v>
      </c>
      <c r="AJ12" s="20" t="s">
        <v>250</v>
      </c>
      <c r="AK12" s="22">
        <v>721</v>
      </c>
      <c r="AL12" s="22">
        <v>1</v>
      </c>
      <c r="AM12" s="22">
        <v>2</v>
      </c>
      <c r="AN12" s="22">
        <v>2</v>
      </c>
      <c r="AO12" s="22">
        <v>8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137</v>
      </c>
      <c r="AX12" s="20">
        <v>163</v>
      </c>
      <c r="AY12" s="20">
        <v>287</v>
      </c>
      <c r="AZ12" s="20">
        <v>268</v>
      </c>
      <c r="BA12" s="20">
        <v>71.7</v>
      </c>
      <c r="BB12" s="22">
        <v>9</v>
      </c>
      <c r="BC12" s="20">
        <v>1.22</v>
      </c>
      <c r="BD12" s="20">
        <v>1.53</v>
      </c>
      <c r="BE12" s="20">
        <v>2.75</v>
      </c>
      <c r="BF12" s="20">
        <v>5.89</v>
      </c>
      <c r="BG12" s="22">
        <v>130</v>
      </c>
      <c r="BH12" s="22">
        <v>52</v>
      </c>
      <c r="BI12" s="22">
        <v>22</v>
      </c>
      <c r="BJ12" s="22">
        <v>17</v>
      </c>
      <c r="BK12" s="22">
        <v>29</v>
      </c>
      <c r="BL12" s="22">
        <v>16</v>
      </c>
      <c r="BM12" s="22">
        <v>27</v>
      </c>
      <c r="BN12" s="22">
        <v>19</v>
      </c>
      <c r="BO12" s="22">
        <v>2</v>
      </c>
      <c r="BP12" s="20"/>
      <c r="BQ12" s="22">
        <v>3</v>
      </c>
      <c r="BR12" s="20"/>
      <c r="BS12" s="20"/>
      <c r="BT12" s="20"/>
      <c r="BU12" s="22">
        <v>0.15</v>
      </c>
      <c r="BV12" s="22">
        <v>0</v>
      </c>
      <c r="BW12" s="22">
        <v>0.19</v>
      </c>
      <c r="BX12" s="22">
        <v>0.34</v>
      </c>
      <c r="BY12" s="22">
        <v>0.74</v>
      </c>
      <c r="BZ12" s="22">
        <v>1</v>
      </c>
      <c r="CA12" s="22">
        <v>16</v>
      </c>
      <c r="CB12" s="22">
        <v>9</v>
      </c>
      <c r="CC12" s="22">
        <v>145</v>
      </c>
      <c r="CD12" s="22">
        <v>64</v>
      </c>
      <c r="CE12" s="22">
        <v>129</v>
      </c>
      <c r="CF12" s="22">
        <v>55</v>
      </c>
      <c r="CG12" s="22">
        <v>52</v>
      </c>
      <c r="CH12" s="22">
        <v>18</v>
      </c>
      <c r="CI12" s="22">
        <v>1.1200000000000001</v>
      </c>
      <c r="CJ12" s="22">
        <v>0.25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75</v>
      </c>
      <c r="C13" s="22">
        <v>205533</v>
      </c>
      <c r="D13" s="22">
        <v>0</v>
      </c>
      <c r="E13" s="22">
        <v>0</v>
      </c>
      <c r="F13" s="22">
        <v>2</v>
      </c>
      <c r="G13" s="22">
        <v>-2</v>
      </c>
      <c r="H13" s="22">
        <v>1</v>
      </c>
      <c r="I13" s="22">
        <v>4</v>
      </c>
      <c r="J13" s="20">
        <v>7.2</v>
      </c>
      <c r="K13" s="20">
        <v>5.8</v>
      </c>
      <c r="L13" s="22">
        <v>1</v>
      </c>
      <c r="M13" s="20" t="s">
        <v>875</v>
      </c>
      <c r="N13" s="20">
        <v>6.7</v>
      </c>
      <c r="O13" s="22">
        <v>13</v>
      </c>
      <c r="P13" s="23" t="b">
        <v>0</v>
      </c>
      <c r="Q13" s="20"/>
      <c r="R13" s="20" t="s">
        <v>3592</v>
      </c>
      <c r="S13" s="22">
        <v>57</v>
      </c>
      <c r="T13" s="20" t="s">
        <v>876</v>
      </c>
      <c r="U13" s="20">
        <v>4.2</v>
      </c>
      <c r="V13" s="20" t="s">
        <v>391</v>
      </c>
      <c r="W13" s="20">
        <v>10.3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50</v>
      </c>
      <c r="AD13" s="22">
        <v>1402598</v>
      </c>
      <c r="AE13" s="22">
        <v>73327</v>
      </c>
      <c r="AF13" s="22">
        <v>790157</v>
      </c>
      <c r="AG13" s="22">
        <v>73783</v>
      </c>
      <c r="AH13" s="20">
        <v>1.2</v>
      </c>
      <c r="AI13" s="20">
        <v>8.8000000000000007</v>
      </c>
      <c r="AJ13" s="20" t="s">
        <v>391</v>
      </c>
      <c r="AK13" s="22">
        <v>766</v>
      </c>
      <c r="AL13" s="22">
        <v>5</v>
      </c>
      <c r="AM13" s="22">
        <v>2</v>
      </c>
      <c r="AN13" s="22">
        <v>6</v>
      </c>
      <c r="AO13" s="22">
        <v>5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5</v>
      </c>
      <c r="AW13" s="22">
        <v>159</v>
      </c>
      <c r="AX13" s="20">
        <v>179.4</v>
      </c>
      <c r="AY13" s="20">
        <v>90.6</v>
      </c>
      <c r="AZ13" s="20">
        <v>272</v>
      </c>
      <c r="BA13" s="20">
        <v>53.4</v>
      </c>
      <c r="BB13" s="22">
        <v>9</v>
      </c>
      <c r="BC13" s="20">
        <v>3.14</v>
      </c>
      <c r="BD13" s="20">
        <v>0.31</v>
      </c>
      <c r="BE13" s="20">
        <v>3.45</v>
      </c>
      <c r="BF13" s="20">
        <v>5.63</v>
      </c>
      <c r="BG13" s="22">
        <v>121</v>
      </c>
      <c r="BH13" s="22">
        <v>14</v>
      </c>
      <c r="BI13" s="22">
        <v>145</v>
      </c>
      <c r="BJ13" s="22">
        <v>16</v>
      </c>
      <c r="BK13" s="22">
        <v>27</v>
      </c>
      <c r="BL13" s="22">
        <v>13</v>
      </c>
      <c r="BM13" s="22">
        <v>59</v>
      </c>
      <c r="BN13" s="22">
        <v>13</v>
      </c>
      <c r="BO13" s="20"/>
      <c r="BP13" s="20"/>
      <c r="BQ13" s="20"/>
      <c r="BR13" s="20"/>
      <c r="BS13" s="20"/>
      <c r="BT13" s="20"/>
      <c r="BU13" s="22">
        <v>0.37</v>
      </c>
      <c r="BV13" s="22">
        <v>0</v>
      </c>
      <c r="BW13" s="22">
        <v>0.04</v>
      </c>
      <c r="BX13" s="22">
        <v>0.41</v>
      </c>
      <c r="BY13" s="22">
        <v>0.66</v>
      </c>
      <c r="BZ13" s="22">
        <v>0.59</v>
      </c>
      <c r="CA13" s="22">
        <v>84</v>
      </c>
      <c r="CB13" s="22">
        <v>27</v>
      </c>
      <c r="CC13" s="22">
        <v>13</v>
      </c>
      <c r="CD13" s="22">
        <v>3</v>
      </c>
      <c r="CE13" s="22">
        <v>52</v>
      </c>
      <c r="CF13" s="22">
        <v>10</v>
      </c>
      <c r="CG13" s="22">
        <v>37</v>
      </c>
      <c r="CH13" s="22">
        <v>6</v>
      </c>
      <c r="CI13" s="22">
        <v>1.06</v>
      </c>
      <c r="CJ13" s="22">
        <v>0.7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75</v>
      </c>
      <c r="B14" s="22">
        <v>75</v>
      </c>
      <c r="C14" s="22">
        <v>184029</v>
      </c>
      <c r="D14" s="22">
        <v>-1</v>
      </c>
      <c r="E14" s="22">
        <v>1</v>
      </c>
      <c r="F14" s="22">
        <v>-2</v>
      </c>
      <c r="G14" s="22">
        <v>2</v>
      </c>
      <c r="H14" s="22">
        <v>1</v>
      </c>
      <c r="I14" s="22">
        <v>3</v>
      </c>
      <c r="J14" s="20">
        <v>0.4</v>
      </c>
      <c r="K14" s="20">
        <v>0.8</v>
      </c>
      <c r="L14" s="22">
        <v>0</v>
      </c>
      <c r="M14" s="20" t="s">
        <v>866</v>
      </c>
      <c r="N14" s="20">
        <v>0</v>
      </c>
      <c r="O14" s="22">
        <v>14</v>
      </c>
      <c r="P14" s="23" t="b">
        <v>0</v>
      </c>
      <c r="Q14" s="20" t="s">
        <v>3493</v>
      </c>
      <c r="R14" s="20" t="s">
        <v>3494</v>
      </c>
      <c r="S14" s="22">
        <v>83</v>
      </c>
      <c r="T14" s="20" t="s">
        <v>867</v>
      </c>
      <c r="U14" s="20">
        <v>5.3</v>
      </c>
      <c r="V14" s="20" t="s">
        <v>387</v>
      </c>
      <c r="W14" s="20">
        <v>13.7</v>
      </c>
      <c r="X14" s="23" t="b">
        <v>0</v>
      </c>
      <c r="Y14" s="20"/>
      <c r="Z14" s="20" t="s">
        <v>937</v>
      </c>
      <c r="AA14" s="22">
        <v>1</v>
      </c>
      <c r="AB14" s="22">
        <v>3</v>
      </c>
      <c r="AC14" s="22">
        <v>48</v>
      </c>
      <c r="AD14" s="22">
        <v>1078586</v>
      </c>
      <c r="AE14" s="22">
        <v>3361</v>
      </c>
      <c r="AF14" s="22">
        <v>2119971</v>
      </c>
      <c r="AG14" s="22">
        <v>129756</v>
      </c>
      <c r="AH14" s="20">
        <v>0</v>
      </c>
      <c r="AI14" s="20">
        <v>5.8</v>
      </c>
      <c r="AJ14" s="20" t="s">
        <v>387</v>
      </c>
      <c r="AK14" s="22">
        <v>789</v>
      </c>
      <c r="AL14" s="22">
        <v>3</v>
      </c>
      <c r="AM14" s="22">
        <v>2</v>
      </c>
      <c r="AN14" s="22">
        <v>4</v>
      </c>
      <c r="AO14" s="22">
        <v>7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6</v>
      </c>
      <c r="AW14" s="22">
        <v>161</v>
      </c>
      <c r="AX14" s="20">
        <v>217.4</v>
      </c>
      <c r="AY14" s="20">
        <v>239.2</v>
      </c>
      <c r="AZ14" s="20">
        <v>197</v>
      </c>
      <c r="BA14" s="20">
        <v>65.3</v>
      </c>
      <c r="BB14" s="22">
        <v>9</v>
      </c>
      <c r="BC14" s="20">
        <v>2.61</v>
      </c>
      <c r="BD14" s="20">
        <v>1.1599999999999999</v>
      </c>
      <c r="BE14" s="20">
        <v>3.77</v>
      </c>
      <c r="BF14" s="20">
        <v>7.61</v>
      </c>
      <c r="BG14" s="22">
        <v>81</v>
      </c>
      <c r="BH14" s="22">
        <v>31</v>
      </c>
      <c r="BI14" s="22">
        <v>34</v>
      </c>
      <c r="BJ14" s="22">
        <v>27</v>
      </c>
      <c r="BK14" s="22">
        <v>44</v>
      </c>
      <c r="BL14" s="22">
        <v>27</v>
      </c>
      <c r="BM14" s="22">
        <v>37</v>
      </c>
      <c r="BN14" s="22">
        <v>26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0.3</v>
      </c>
      <c r="BV14" s="22">
        <v>0</v>
      </c>
      <c r="BW14" s="22">
        <v>0.13</v>
      </c>
      <c r="BX14" s="22">
        <v>0.43</v>
      </c>
      <c r="BY14" s="22">
        <v>0.87</v>
      </c>
      <c r="BZ14" s="22">
        <v>0.8</v>
      </c>
      <c r="CA14" s="22">
        <v>10</v>
      </c>
      <c r="CB14" s="22">
        <v>7</v>
      </c>
      <c r="CC14" s="22">
        <v>739</v>
      </c>
      <c r="CD14" s="22">
        <v>320</v>
      </c>
      <c r="CE14" s="22">
        <v>17</v>
      </c>
      <c r="CF14" s="22">
        <v>10</v>
      </c>
      <c r="CG14" s="22">
        <v>27</v>
      </c>
      <c r="CH14" s="22">
        <v>10</v>
      </c>
      <c r="CI14" s="22">
        <v>1.03</v>
      </c>
      <c r="CJ14" s="22">
        <v>0.46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2476</v>
      </c>
      <c r="R15" s="20" t="s">
        <v>3444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8484</v>
      </c>
      <c r="AE15" s="22">
        <v>17</v>
      </c>
      <c r="AF15" s="22">
        <v>35643</v>
      </c>
      <c r="AG15" s="22">
        <v>467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295</v>
      </c>
      <c r="BH15" s="22">
        <v>124</v>
      </c>
      <c r="BI15" s="22">
        <v>204</v>
      </c>
      <c r="BJ15" s="22">
        <v>119</v>
      </c>
      <c r="BK15" s="22">
        <v>321</v>
      </c>
      <c r="BL15" s="22">
        <v>162</v>
      </c>
      <c r="BM15" s="22">
        <v>303</v>
      </c>
      <c r="BN15" s="22">
        <v>137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290</v>
      </c>
      <c r="CB15" s="22">
        <v>190</v>
      </c>
      <c r="CC15" s="22">
        <v>653</v>
      </c>
      <c r="CD15" s="22">
        <v>266</v>
      </c>
      <c r="CE15" s="22">
        <v>271</v>
      </c>
      <c r="CF15" s="22">
        <v>119</v>
      </c>
      <c r="CG15" s="22">
        <v>346</v>
      </c>
      <c r="CH15" s="22">
        <v>105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3131</v>
      </c>
      <c r="R16" s="20" t="s">
        <v>3132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6193</v>
      </c>
      <c r="AG16" s="22">
        <v>39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701</v>
      </c>
      <c r="BH16" s="22">
        <v>297</v>
      </c>
      <c r="BI16" s="22">
        <v>699</v>
      </c>
      <c r="BJ16" s="22">
        <v>296</v>
      </c>
      <c r="BK16" s="22">
        <v>696</v>
      </c>
      <c r="BL16" s="22">
        <v>294</v>
      </c>
      <c r="BM16" s="22">
        <v>703</v>
      </c>
      <c r="BN16" s="22">
        <v>298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243</v>
      </c>
      <c r="CB16" s="22">
        <v>155</v>
      </c>
      <c r="CC16" s="22">
        <v>667</v>
      </c>
      <c r="CD16" s="22">
        <v>277</v>
      </c>
      <c r="CE16" s="22">
        <v>704</v>
      </c>
      <c r="CF16" s="22">
        <v>298</v>
      </c>
      <c r="CG16" s="22">
        <v>518</v>
      </c>
      <c r="CH16" s="22">
        <v>181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-3</v>
      </c>
      <c r="G17" s="22">
        <v>3</v>
      </c>
      <c r="H17" s="22">
        <v>0</v>
      </c>
      <c r="I17" s="22">
        <v>1</v>
      </c>
      <c r="J17" s="20">
        <v>0.5</v>
      </c>
      <c r="K17" s="20">
        <v>1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47</v>
      </c>
      <c r="T17" s="20" t="s">
        <v>884</v>
      </c>
      <c r="U17" s="20">
        <v>2.8</v>
      </c>
      <c r="V17" s="20" t="s">
        <v>409</v>
      </c>
      <c r="W17" s="20">
        <v>7.6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225524</v>
      </c>
      <c r="AE17" s="22">
        <v>11934</v>
      </c>
      <c r="AF17" s="22">
        <v>1258049</v>
      </c>
      <c r="AG17" s="22">
        <v>23931</v>
      </c>
      <c r="AH17" s="20">
        <v>0</v>
      </c>
      <c r="AI17" s="20">
        <v>2.2999999999999998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301</v>
      </c>
      <c r="BH17" s="22">
        <v>23</v>
      </c>
      <c r="BI17" s="22">
        <v>683</v>
      </c>
      <c r="BJ17" s="22">
        <v>78</v>
      </c>
      <c r="BK17" s="22">
        <v>676</v>
      </c>
      <c r="BL17" s="22">
        <v>76</v>
      </c>
      <c r="BM17" s="22">
        <v>376</v>
      </c>
      <c r="BN17" s="22">
        <v>23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324</v>
      </c>
      <c r="CB17" s="22">
        <v>12</v>
      </c>
      <c r="CC17" s="22">
        <v>643</v>
      </c>
      <c r="CD17" s="22">
        <v>83</v>
      </c>
      <c r="CE17" s="22">
        <v>154</v>
      </c>
      <c r="CF17" s="22">
        <v>15</v>
      </c>
      <c r="CG17" s="22">
        <v>50</v>
      </c>
      <c r="CH17" s="22">
        <v>9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2450</v>
      </c>
      <c r="R18" s="20" t="s">
        <v>2765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9760</v>
      </c>
      <c r="AG18" s="22">
        <v>149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489</v>
      </c>
      <c r="BH18" s="22">
        <v>52</v>
      </c>
      <c r="BI18" s="22">
        <v>474</v>
      </c>
      <c r="BJ18" s="22">
        <v>36</v>
      </c>
      <c r="BK18" s="22">
        <v>450</v>
      </c>
      <c r="BL18" s="22">
        <v>29</v>
      </c>
      <c r="BM18" s="22">
        <v>496</v>
      </c>
      <c r="BN18" s="22">
        <v>52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627</v>
      </c>
      <c r="CB18" s="22">
        <v>43</v>
      </c>
      <c r="CC18" s="22">
        <v>399</v>
      </c>
      <c r="CD18" s="22">
        <v>51</v>
      </c>
      <c r="CE18" s="22">
        <v>500</v>
      </c>
      <c r="CF18" s="22">
        <v>52</v>
      </c>
      <c r="CG18" s="22">
        <v>412</v>
      </c>
      <c r="CH18" s="22">
        <v>59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75</v>
      </c>
      <c r="C19" s="22">
        <v>223340</v>
      </c>
      <c r="D19" s="22">
        <v>1</v>
      </c>
      <c r="E19" s="22">
        <v>-1</v>
      </c>
      <c r="F19" s="22">
        <v>2</v>
      </c>
      <c r="G19" s="22">
        <v>-2</v>
      </c>
      <c r="H19" s="22">
        <v>2</v>
      </c>
      <c r="I19" s="22">
        <v>3</v>
      </c>
      <c r="J19" s="20">
        <v>4.8</v>
      </c>
      <c r="K19" s="20">
        <v>4</v>
      </c>
      <c r="L19" s="22">
        <v>5</v>
      </c>
      <c r="M19" s="20" t="s">
        <v>879</v>
      </c>
      <c r="N19" s="20">
        <v>4.3</v>
      </c>
      <c r="O19" s="22">
        <v>19</v>
      </c>
      <c r="P19" s="23" t="b">
        <v>1</v>
      </c>
      <c r="Q19" s="20"/>
      <c r="R19" s="20" t="s">
        <v>3593</v>
      </c>
      <c r="S19" s="22">
        <v>87</v>
      </c>
      <c r="T19" s="20" t="s">
        <v>880</v>
      </c>
      <c r="U19" s="20">
        <v>6.5</v>
      </c>
      <c r="V19" s="20" t="s">
        <v>395</v>
      </c>
      <c r="W19" s="20">
        <v>51.1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71</v>
      </c>
      <c r="AD19" s="22">
        <v>2495823</v>
      </c>
      <c r="AE19" s="22">
        <v>196134</v>
      </c>
      <c r="AF19" s="22">
        <v>3268471</v>
      </c>
      <c r="AG19" s="22">
        <v>55539</v>
      </c>
      <c r="AH19" s="20">
        <v>0.5</v>
      </c>
      <c r="AI19" s="20">
        <v>8.1999999999999993</v>
      </c>
      <c r="AJ19" s="20" t="s">
        <v>395</v>
      </c>
      <c r="AK19" s="22">
        <v>945</v>
      </c>
      <c r="AL19" s="22">
        <v>4</v>
      </c>
      <c r="AM19" s="22">
        <v>6</v>
      </c>
      <c r="AN19" s="22">
        <v>4</v>
      </c>
      <c r="AO19" s="22">
        <v>10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8</v>
      </c>
      <c r="AW19" s="22">
        <v>264</v>
      </c>
      <c r="AX19" s="20">
        <v>338.2</v>
      </c>
      <c r="AY19" s="20">
        <v>424</v>
      </c>
      <c r="AZ19" s="20">
        <v>351</v>
      </c>
      <c r="BA19" s="20">
        <v>111.3</v>
      </c>
      <c r="BB19" s="22">
        <v>11</v>
      </c>
      <c r="BC19" s="20">
        <v>4.1500000000000004</v>
      </c>
      <c r="BD19" s="20">
        <v>3.33</v>
      </c>
      <c r="BE19" s="20">
        <v>7.48</v>
      </c>
      <c r="BF19" s="20">
        <v>8.6199999999999992</v>
      </c>
      <c r="BG19" s="22">
        <v>13</v>
      </c>
      <c r="BH19" s="22">
        <v>5</v>
      </c>
      <c r="BI19" s="22">
        <v>4</v>
      </c>
      <c r="BJ19" s="22">
        <v>3</v>
      </c>
      <c r="BK19" s="22">
        <v>14</v>
      </c>
      <c r="BL19" s="22">
        <v>8</v>
      </c>
      <c r="BM19" s="22">
        <v>3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0.4</v>
      </c>
      <c r="BV19" s="22">
        <v>0</v>
      </c>
      <c r="BW19" s="22">
        <v>0.32</v>
      </c>
      <c r="BX19" s="22">
        <v>0.72</v>
      </c>
      <c r="BY19" s="22">
        <v>0.82</v>
      </c>
      <c r="BZ19" s="22">
        <v>0.95</v>
      </c>
      <c r="CA19" s="22">
        <v>6</v>
      </c>
      <c r="CB19" s="22">
        <v>4</v>
      </c>
      <c r="CC19" s="22">
        <v>53</v>
      </c>
      <c r="CD19" s="22">
        <v>29</v>
      </c>
      <c r="CE19" s="22">
        <v>5</v>
      </c>
      <c r="CF19" s="22">
        <v>3</v>
      </c>
      <c r="CG19" s="22">
        <v>2</v>
      </c>
      <c r="CH19" s="22">
        <v>1</v>
      </c>
      <c r="CI19" s="22">
        <v>1.05</v>
      </c>
      <c r="CJ19" s="22">
        <v>0.38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1</v>
      </c>
      <c r="E20" s="22">
        <v>-1</v>
      </c>
      <c r="F20" s="22">
        <v>4</v>
      </c>
      <c r="G20" s="22">
        <v>-4</v>
      </c>
      <c r="H20" s="22">
        <v>0</v>
      </c>
      <c r="I20" s="22">
        <v>2</v>
      </c>
      <c r="J20" s="20">
        <v>6.5</v>
      </c>
      <c r="K20" s="20">
        <v>7</v>
      </c>
      <c r="L20" s="22">
        <v>9</v>
      </c>
      <c r="M20" s="20" t="s">
        <v>905</v>
      </c>
      <c r="N20" s="20">
        <v>6</v>
      </c>
      <c r="O20" s="22">
        <v>20</v>
      </c>
      <c r="P20" s="23" t="b">
        <v>1</v>
      </c>
      <c r="Q20" s="20"/>
      <c r="R20" s="20" t="s">
        <v>3351</v>
      </c>
      <c r="S20" s="22">
        <v>54</v>
      </c>
      <c r="T20" s="20" t="s">
        <v>906</v>
      </c>
      <c r="U20" s="20">
        <v>4.5999999999999996</v>
      </c>
      <c r="V20" s="20" t="s">
        <v>406</v>
      </c>
      <c r="W20" s="20">
        <v>31.6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55</v>
      </c>
      <c r="AD20" s="22">
        <v>2293328</v>
      </c>
      <c r="AE20" s="22">
        <v>319845</v>
      </c>
      <c r="AF20" s="22">
        <v>1209677</v>
      </c>
      <c r="AG20" s="22">
        <v>13803</v>
      </c>
      <c r="AH20" s="20">
        <v>1.1000000000000001</v>
      </c>
      <c r="AI20" s="20">
        <v>10.199999999999999</v>
      </c>
      <c r="AJ20" s="20" t="s">
        <v>406</v>
      </c>
      <c r="AK20" s="22">
        <v>1080</v>
      </c>
      <c r="AL20" s="22">
        <v>1</v>
      </c>
      <c r="AM20" s="22">
        <v>1</v>
      </c>
      <c r="AN20" s="22">
        <v>5</v>
      </c>
      <c r="AO20" s="22">
        <v>10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5</v>
      </c>
      <c r="AW20" s="22">
        <v>250</v>
      </c>
      <c r="AX20" s="20">
        <v>249.8</v>
      </c>
      <c r="AY20" s="20">
        <v>53.8</v>
      </c>
      <c r="AZ20" s="20">
        <v>44</v>
      </c>
      <c r="BA20" s="20">
        <v>34.9</v>
      </c>
      <c r="BB20" s="22">
        <v>12</v>
      </c>
      <c r="BC20" s="20">
        <v>0.7</v>
      </c>
      <c r="BD20" s="20">
        <v>0.46</v>
      </c>
      <c r="BE20" s="20">
        <v>1.1599999999999999</v>
      </c>
      <c r="BF20" s="20">
        <v>9.5500000000000007</v>
      </c>
      <c r="BG20" s="22">
        <v>49</v>
      </c>
      <c r="BH20" s="22">
        <v>14</v>
      </c>
      <c r="BI20" s="22">
        <v>218</v>
      </c>
      <c r="BJ20" s="22">
        <v>58</v>
      </c>
      <c r="BK20" s="22">
        <v>216</v>
      </c>
      <c r="BL20" s="22">
        <v>58</v>
      </c>
      <c r="BM20" s="22">
        <v>128</v>
      </c>
      <c r="BN20" s="22">
        <v>35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0.04</v>
      </c>
      <c r="BX20" s="22">
        <v>0.1</v>
      </c>
      <c r="BY20" s="22">
        <v>0.8</v>
      </c>
      <c r="BZ20" s="22">
        <v>0.83</v>
      </c>
      <c r="CA20" s="22">
        <v>126</v>
      </c>
      <c r="CB20" s="22">
        <v>9</v>
      </c>
      <c r="CC20" s="22">
        <v>18</v>
      </c>
      <c r="CD20" s="22">
        <v>5</v>
      </c>
      <c r="CE20" s="22">
        <v>37</v>
      </c>
      <c r="CF20" s="22">
        <v>8</v>
      </c>
      <c r="CG20" s="22">
        <v>11</v>
      </c>
      <c r="CH20" s="22">
        <v>3</v>
      </c>
      <c r="CI20" s="22">
        <v>1</v>
      </c>
      <c r="CJ20" s="22">
        <v>0.42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25</v>
      </c>
      <c r="B21" s="22">
        <v>25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0.6</v>
      </c>
      <c r="K21" s="20">
        <v>0.8</v>
      </c>
      <c r="L21" s="22">
        <v>0</v>
      </c>
      <c r="M21" s="20" t="s">
        <v>877</v>
      </c>
      <c r="N21" s="20">
        <v>2</v>
      </c>
      <c r="O21" s="22">
        <v>22</v>
      </c>
      <c r="P21" s="23" t="b">
        <v>0</v>
      </c>
      <c r="Q21" s="20" t="s">
        <v>3315</v>
      </c>
      <c r="R21" s="20" t="s">
        <v>3495</v>
      </c>
      <c r="S21" s="22">
        <v>53</v>
      </c>
      <c r="T21" s="20" t="s">
        <v>878</v>
      </c>
      <c r="U21" s="20">
        <v>2.2000000000000002</v>
      </c>
      <c r="V21" s="20" t="s">
        <v>732</v>
      </c>
      <c r="W21" s="20">
        <v>0.1</v>
      </c>
      <c r="X21" s="23" t="b">
        <v>0</v>
      </c>
      <c r="Y21" s="20"/>
      <c r="Z21" s="20" t="s">
        <v>937</v>
      </c>
      <c r="AA21" s="22">
        <v>1</v>
      </c>
      <c r="AB21" s="22">
        <v>3</v>
      </c>
      <c r="AC21" s="22">
        <v>9</v>
      </c>
      <c r="AD21" s="22">
        <v>4629</v>
      </c>
      <c r="AE21" s="22">
        <v>17</v>
      </c>
      <c r="AF21" s="22">
        <v>15137</v>
      </c>
      <c r="AG21" s="22">
        <v>429</v>
      </c>
      <c r="AH21" s="20">
        <v>0.4</v>
      </c>
      <c r="AI21" s="20">
        <v>1.7</v>
      </c>
      <c r="AJ21" s="20" t="s">
        <v>732</v>
      </c>
      <c r="AK21" s="22">
        <v>104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24</v>
      </c>
      <c r="AX21" s="20">
        <v>33.799999999999997</v>
      </c>
      <c r="AY21" s="20">
        <v>17.2</v>
      </c>
      <c r="AZ21" s="20">
        <v>41</v>
      </c>
      <c r="BA21" s="20">
        <v>9.1</v>
      </c>
      <c r="BB21" s="22">
        <v>1</v>
      </c>
      <c r="BC21" s="20">
        <v>0.8</v>
      </c>
      <c r="BD21" s="20">
        <v>0.05</v>
      </c>
      <c r="BE21" s="20">
        <v>0.85</v>
      </c>
      <c r="BF21" s="20">
        <v>0.17</v>
      </c>
      <c r="BG21" s="22">
        <v>341</v>
      </c>
      <c r="BH21" s="22">
        <v>149</v>
      </c>
      <c r="BI21" s="22">
        <v>333</v>
      </c>
      <c r="BJ21" s="22">
        <v>174</v>
      </c>
      <c r="BK21" s="22">
        <v>223</v>
      </c>
      <c r="BL21" s="22">
        <v>117</v>
      </c>
      <c r="BM21" s="22">
        <v>336</v>
      </c>
      <c r="BN21" s="22">
        <v>152</v>
      </c>
      <c r="BO21" s="20"/>
      <c r="BP21" s="20"/>
      <c r="BQ21" s="20"/>
      <c r="BR21" s="20"/>
      <c r="BS21" s="20"/>
      <c r="BT21" s="20"/>
      <c r="BU21" s="22">
        <v>0.69</v>
      </c>
      <c r="BV21" s="22">
        <v>0</v>
      </c>
      <c r="BW21" s="22">
        <v>0.04</v>
      </c>
      <c r="BX21" s="22">
        <v>0.73</v>
      </c>
      <c r="BY21" s="22">
        <v>0.15</v>
      </c>
      <c r="BZ21" s="22">
        <v>0</v>
      </c>
      <c r="CA21" s="22">
        <v>141</v>
      </c>
      <c r="CB21" s="22">
        <v>90</v>
      </c>
      <c r="CC21" s="22">
        <v>168</v>
      </c>
      <c r="CD21" s="22">
        <v>78</v>
      </c>
      <c r="CE21" s="22">
        <v>221</v>
      </c>
      <c r="CF21" s="22">
        <v>95</v>
      </c>
      <c r="CG21" s="22">
        <v>403</v>
      </c>
      <c r="CH21" s="22">
        <v>130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2960</v>
      </c>
      <c r="R22" s="20" t="s">
        <v>2961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27898</v>
      </c>
      <c r="AG22" s="22">
        <v>136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585</v>
      </c>
      <c r="BH22" s="22">
        <v>227</v>
      </c>
      <c r="BI22" s="22">
        <v>575</v>
      </c>
      <c r="BJ22" s="22">
        <v>227</v>
      </c>
      <c r="BK22" s="22">
        <v>561</v>
      </c>
      <c r="BL22" s="22">
        <v>225</v>
      </c>
      <c r="BM22" s="22">
        <v>592</v>
      </c>
      <c r="BN22" s="22">
        <v>227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502</v>
      </c>
      <c r="CB22" s="22">
        <v>104</v>
      </c>
      <c r="CC22" s="22">
        <v>524</v>
      </c>
      <c r="CD22" s="22">
        <v>209</v>
      </c>
      <c r="CE22" s="22">
        <v>598</v>
      </c>
      <c r="CF22" s="22">
        <v>225</v>
      </c>
      <c r="CG22" s="22">
        <v>399</v>
      </c>
      <c r="CH22" s="22">
        <v>155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4.2</v>
      </c>
      <c r="K23" s="20">
        <v>4.7</v>
      </c>
      <c r="L23" s="22">
        <v>2</v>
      </c>
      <c r="M23" s="20" t="s">
        <v>881</v>
      </c>
      <c r="N23" s="20">
        <v>3.7</v>
      </c>
      <c r="O23" s="22">
        <v>25</v>
      </c>
      <c r="P23" s="23" t="b">
        <v>0</v>
      </c>
      <c r="Q23" s="20"/>
      <c r="R23" s="20" t="s">
        <v>2766</v>
      </c>
      <c r="S23" s="22">
        <v>45</v>
      </c>
      <c r="T23" s="20" t="s">
        <v>882</v>
      </c>
      <c r="U23" s="20">
        <v>2</v>
      </c>
      <c r="V23" s="20" t="s">
        <v>471</v>
      </c>
      <c r="W23" s="20">
        <v>0.5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20</v>
      </c>
      <c r="AD23" s="22">
        <v>37609</v>
      </c>
      <c r="AE23" s="22">
        <v>5416</v>
      </c>
      <c r="AF23" s="22">
        <v>25825</v>
      </c>
      <c r="AG23" s="22">
        <v>1838</v>
      </c>
      <c r="AH23" s="20">
        <v>0.8</v>
      </c>
      <c r="AI23" s="20">
        <v>4.4000000000000004</v>
      </c>
      <c r="AJ23" s="20" t="s">
        <v>471</v>
      </c>
      <c r="AK23" s="22">
        <v>415</v>
      </c>
      <c r="AL23" s="22">
        <v>1</v>
      </c>
      <c r="AM23" s="22">
        <v>0</v>
      </c>
      <c r="AN23" s="22">
        <v>1</v>
      </c>
      <c r="AO23" s="22">
        <v>4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76</v>
      </c>
      <c r="AX23" s="20">
        <v>76.8</v>
      </c>
      <c r="AY23" s="20">
        <v>26.2</v>
      </c>
      <c r="AZ23" s="20">
        <v>46</v>
      </c>
      <c r="BA23" s="20">
        <v>14.7</v>
      </c>
      <c r="BB23" s="22">
        <v>3</v>
      </c>
      <c r="BC23" s="20">
        <v>0.38</v>
      </c>
      <c r="BD23" s="20">
        <v>0.23</v>
      </c>
      <c r="BE23" s="20">
        <v>0.61</v>
      </c>
      <c r="BF23" s="20">
        <v>4.7699999999999996</v>
      </c>
      <c r="BG23" s="22">
        <v>261</v>
      </c>
      <c r="BH23" s="22">
        <v>105</v>
      </c>
      <c r="BI23" s="22">
        <v>306</v>
      </c>
      <c r="BJ23" s="22">
        <v>104</v>
      </c>
      <c r="BK23" s="22">
        <v>207</v>
      </c>
      <c r="BL23" s="22">
        <v>51</v>
      </c>
      <c r="BM23" s="22">
        <v>289</v>
      </c>
      <c r="BN23" s="22">
        <v>101</v>
      </c>
      <c r="BO23" s="20"/>
      <c r="BP23" s="20"/>
      <c r="BQ23" s="20"/>
      <c r="BR23" s="20"/>
      <c r="BS23" s="20"/>
      <c r="BT23" s="20"/>
      <c r="BU23" s="22">
        <v>0.08</v>
      </c>
      <c r="BV23" s="22">
        <v>0</v>
      </c>
      <c r="BW23" s="22">
        <v>0.05</v>
      </c>
      <c r="BX23" s="22">
        <v>0.13</v>
      </c>
      <c r="BY23" s="22">
        <v>1.03</v>
      </c>
      <c r="BZ23" s="22">
        <v>0.87</v>
      </c>
      <c r="CA23" s="22">
        <v>387</v>
      </c>
      <c r="CB23" s="22">
        <v>74</v>
      </c>
      <c r="CC23" s="22">
        <v>63</v>
      </c>
      <c r="CD23" s="22">
        <v>17</v>
      </c>
      <c r="CE23" s="22">
        <v>238</v>
      </c>
      <c r="CF23" s="22">
        <v>79</v>
      </c>
      <c r="CG23" s="22">
        <v>246</v>
      </c>
      <c r="CH23" s="22">
        <v>97</v>
      </c>
      <c r="CI23" s="22">
        <v>0.65</v>
      </c>
      <c r="CJ23" s="22">
        <v>0.22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5.5</v>
      </c>
      <c r="K24" s="20">
        <v>6</v>
      </c>
      <c r="L24" s="22">
        <v>13</v>
      </c>
      <c r="M24" s="20" t="s">
        <v>913</v>
      </c>
      <c r="N24" s="20">
        <v>5</v>
      </c>
      <c r="O24" s="22">
        <v>26</v>
      </c>
      <c r="P24" s="23" t="b">
        <v>0</v>
      </c>
      <c r="Q24" s="20"/>
      <c r="R24" s="20" t="s">
        <v>3352</v>
      </c>
      <c r="S24" s="22">
        <v>65</v>
      </c>
      <c r="T24" s="20" t="s">
        <v>914</v>
      </c>
      <c r="U24" s="20">
        <v>4.4000000000000004</v>
      </c>
      <c r="V24" s="20" t="s">
        <v>638</v>
      </c>
      <c r="W24" s="20">
        <v>2.4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35</v>
      </c>
      <c r="AD24" s="22">
        <v>193161</v>
      </c>
      <c r="AE24" s="22">
        <v>56550</v>
      </c>
      <c r="AF24" s="22">
        <v>509851</v>
      </c>
      <c r="AG24" s="22">
        <v>7182</v>
      </c>
      <c r="AH24" s="20">
        <v>0.8</v>
      </c>
      <c r="AI24" s="20">
        <v>5.4</v>
      </c>
      <c r="AJ24" s="20" t="s">
        <v>638</v>
      </c>
      <c r="AK24" s="22">
        <v>300</v>
      </c>
      <c r="AL24" s="22">
        <v>3</v>
      </c>
      <c r="AM24" s="22">
        <v>1</v>
      </c>
      <c r="AN24" s="22">
        <v>1</v>
      </c>
      <c r="AO24" s="22">
        <v>3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118</v>
      </c>
      <c r="AX24" s="20">
        <v>158.19999999999999</v>
      </c>
      <c r="AY24" s="20">
        <v>127.3</v>
      </c>
      <c r="AZ24" s="20">
        <v>151</v>
      </c>
      <c r="BA24" s="20">
        <v>43.7</v>
      </c>
      <c r="BB24" s="22">
        <v>3</v>
      </c>
      <c r="BC24" s="20">
        <v>1.01</v>
      </c>
      <c r="BD24" s="20">
        <v>1.05</v>
      </c>
      <c r="BE24" s="20">
        <v>2.06</v>
      </c>
      <c r="BF24" s="20">
        <v>2.1800000000000002</v>
      </c>
      <c r="BG24" s="22">
        <v>135</v>
      </c>
      <c r="BH24" s="22">
        <v>54</v>
      </c>
      <c r="BI24" s="22">
        <v>95</v>
      </c>
      <c r="BJ24" s="22">
        <v>69</v>
      </c>
      <c r="BK24" s="22">
        <v>65</v>
      </c>
      <c r="BL24" s="22">
        <v>40</v>
      </c>
      <c r="BM24" s="22">
        <v>91</v>
      </c>
      <c r="BN24" s="22">
        <v>57</v>
      </c>
      <c r="BO24" s="22">
        <v>4</v>
      </c>
      <c r="BP24" s="20"/>
      <c r="BQ24" s="20"/>
      <c r="BR24" s="20"/>
      <c r="BS24" s="20"/>
      <c r="BT24" s="20"/>
      <c r="BU24" s="22">
        <v>0.3</v>
      </c>
      <c r="BV24" s="22">
        <v>0</v>
      </c>
      <c r="BW24" s="22">
        <v>0.32</v>
      </c>
      <c r="BX24" s="22">
        <v>0.62</v>
      </c>
      <c r="BY24" s="22">
        <v>0.65</v>
      </c>
      <c r="BZ24" s="22">
        <v>0.9</v>
      </c>
      <c r="CA24" s="22">
        <v>46</v>
      </c>
      <c r="CB24" s="22">
        <v>28</v>
      </c>
      <c r="CC24" s="22">
        <v>34</v>
      </c>
      <c r="CD24" s="22">
        <v>16</v>
      </c>
      <c r="CE24" s="22">
        <v>44</v>
      </c>
      <c r="CF24" s="22">
        <v>25</v>
      </c>
      <c r="CG24" s="22">
        <v>122</v>
      </c>
      <c r="CH24" s="22">
        <v>35</v>
      </c>
      <c r="CI24" s="22">
        <v>0.9</v>
      </c>
      <c r="CJ24" s="22">
        <v>0.3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75</v>
      </c>
      <c r="B25" s="20"/>
      <c r="C25" s="22">
        <v>198869</v>
      </c>
      <c r="D25" s="22">
        <v>0</v>
      </c>
      <c r="E25" s="22">
        <v>0</v>
      </c>
      <c r="F25" s="22">
        <v>3</v>
      </c>
      <c r="G25" s="22">
        <v>-3</v>
      </c>
      <c r="H25" s="22">
        <v>2</v>
      </c>
      <c r="I25" s="22">
        <v>2</v>
      </c>
      <c r="J25" s="20">
        <v>2.4</v>
      </c>
      <c r="K25" s="20">
        <v>3.7</v>
      </c>
      <c r="L25" s="22">
        <v>0</v>
      </c>
      <c r="M25" s="20" t="s">
        <v>873</v>
      </c>
      <c r="N25" s="20">
        <v>2.7</v>
      </c>
      <c r="O25" s="22">
        <v>29</v>
      </c>
      <c r="P25" s="23" t="b">
        <v>0</v>
      </c>
      <c r="Q25" s="20" t="s">
        <v>3049</v>
      </c>
      <c r="R25" s="20" t="s">
        <v>3594</v>
      </c>
      <c r="S25" s="22">
        <v>58</v>
      </c>
      <c r="T25" s="20" t="s">
        <v>874</v>
      </c>
      <c r="U25" s="20">
        <v>4.8</v>
      </c>
      <c r="V25" s="20" t="s">
        <v>414</v>
      </c>
      <c r="W25" s="20">
        <v>14</v>
      </c>
      <c r="X25" s="23" t="b">
        <v>0</v>
      </c>
      <c r="Y25" s="20"/>
      <c r="Z25" s="20" t="s">
        <v>937</v>
      </c>
      <c r="AA25" s="22">
        <v>1</v>
      </c>
      <c r="AB25" s="22">
        <v>3</v>
      </c>
      <c r="AC25" s="22">
        <v>53</v>
      </c>
      <c r="AD25" s="22">
        <v>1194844</v>
      </c>
      <c r="AE25" s="22">
        <v>7924</v>
      </c>
      <c r="AF25" s="22">
        <v>763970</v>
      </c>
      <c r="AG25" s="22">
        <v>221995</v>
      </c>
      <c r="AH25" s="20">
        <v>0.5</v>
      </c>
      <c r="AI25" s="20">
        <v>9.1</v>
      </c>
      <c r="AJ25" s="20" t="s">
        <v>414</v>
      </c>
      <c r="AK25" s="22">
        <v>947</v>
      </c>
      <c r="AL25" s="22">
        <v>1</v>
      </c>
      <c r="AM25" s="22">
        <v>1</v>
      </c>
      <c r="AN25" s="22">
        <v>5</v>
      </c>
      <c r="AO25" s="22">
        <v>9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236</v>
      </c>
      <c r="AX25" s="20">
        <v>229</v>
      </c>
      <c r="AY25" s="20">
        <v>176.2</v>
      </c>
      <c r="AZ25" s="20">
        <v>77</v>
      </c>
      <c r="BA25" s="20">
        <v>48.2</v>
      </c>
      <c r="BB25" s="22">
        <v>11</v>
      </c>
      <c r="BC25" s="20">
        <v>0.56000000000000005</v>
      </c>
      <c r="BD25" s="20">
        <v>0.82</v>
      </c>
      <c r="BE25" s="20">
        <v>1.38</v>
      </c>
      <c r="BF25" s="20">
        <v>9.24</v>
      </c>
      <c r="BG25" s="22">
        <v>69</v>
      </c>
      <c r="BH25" s="22">
        <v>21</v>
      </c>
      <c r="BI25" s="22">
        <v>56</v>
      </c>
      <c r="BJ25" s="22">
        <v>11</v>
      </c>
      <c r="BK25" s="22">
        <v>151</v>
      </c>
      <c r="BL25" s="22">
        <v>22</v>
      </c>
      <c r="BM25" s="22">
        <v>74</v>
      </c>
      <c r="BN25" s="22">
        <v>13</v>
      </c>
      <c r="BO25" s="20"/>
      <c r="BP25" s="20"/>
      <c r="BQ25" s="20"/>
      <c r="BR25" s="20"/>
      <c r="BS25" s="20"/>
      <c r="BT25" s="20"/>
      <c r="BU25" s="22">
        <v>0.05</v>
      </c>
      <c r="BV25" s="22">
        <v>0</v>
      </c>
      <c r="BW25" s="22">
        <v>0.08</v>
      </c>
      <c r="BX25" s="22">
        <v>0.13</v>
      </c>
      <c r="BY25" s="22">
        <v>0.88</v>
      </c>
      <c r="BZ25" s="22">
        <v>0.86</v>
      </c>
      <c r="CA25" s="22">
        <v>75</v>
      </c>
      <c r="CB25" s="22">
        <v>6</v>
      </c>
      <c r="CC25" s="22">
        <v>124</v>
      </c>
      <c r="CD25" s="22">
        <v>40</v>
      </c>
      <c r="CE25" s="22">
        <v>29</v>
      </c>
      <c r="CF25" s="22">
        <v>6</v>
      </c>
      <c r="CG25" s="22">
        <v>26</v>
      </c>
      <c r="CH25" s="22">
        <v>8</v>
      </c>
      <c r="CI25" s="22">
        <v>1.05</v>
      </c>
      <c r="CJ25" s="22">
        <v>0.48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1186</v>
      </c>
      <c r="AG26" s="22">
        <v>7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735</v>
      </c>
      <c r="BH26" s="22">
        <v>319</v>
      </c>
      <c r="BI26" s="22">
        <v>735</v>
      </c>
      <c r="BJ26" s="22">
        <v>319</v>
      </c>
      <c r="BK26" s="22">
        <v>735</v>
      </c>
      <c r="BL26" s="22">
        <v>319</v>
      </c>
      <c r="BM26" s="22">
        <v>735</v>
      </c>
      <c r="BN26" s="22">
        <v>319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63</v>
      </c>
      <c r="CB26" s="22">
        <v>39</v>
      </c>
      <c r="CC26" s="22">
        <v>724</v>
      </c>
      <c r="CD26" s="22">
        <v>314</v>
      </c>
      <c r="CE26" s="22">
        <v>734</v>
      </c>
      <c r="CF26" s="22">
        <v>319</v>
      </c>
      <c r="CG26" s="22">
        <v>672</v>
      </c>
      <c r="CH26" s="22">
        <v>272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1</v>
      </c>
      <c r="E27" s="22">
        <v>-1</v>
      </c>
      <c r="F27" s="22">
        <v>0</v>
      </c>
      <c r="G27" s="22">
        <v>0</v>
      </c>
      <c r="H27" s="22">
        <v>1</v>
      </c>
      <c r="I27" s="22">
        <v>2</v>
      </c>
      <c r="J27" s="20">
        <v>6.8</v>
      </c>
      <c r="K27" s="20">
        <v>7.3</v>
      </c>
      <c r="L27" s="22">
        <v>10</v>
      </c>
      <c r="M27" s="20" t="s">
        <v>915</v>
      </c>
      <c r="N27" s="20">
        <v>6.3</v>
      </c>
      <c r="O27" s="22">
        <v>31</v>
      </c>
      <c r="P27" s="23" t="b">
        <v>0</v>
      </c>
      <c r="Q27" s="20"/>
      <c r="R27" s="20"/>
      <c r="S27" s="22">
        <v>50</v>
      </c>
      <c r="T27" s="20" t="s">
        <v>916</v>
      </c>
      <c r="U27" s="20">
        <v>4</v>
      </c>
      <c r="V27" s="20" t="s">
        <v>417</v>
      </c>
      <c r="W27" s="20">
        <v>7.3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44</v>
      </c>
      <c r="AD27" s="22">
        <v>497651</v>
      </c>
      <c r="AE27" s="22">
        <v>133557</v>
      </c>
      <c r="AF27" s="22">
        <v>468165</v>
      </c>
      <c r="AG27" s="22">
        <v>8586</v>
      </c>
      <c r="AH27" s="20">
        <v>1.3</v>
      </c>
      <c r="AI27" s="20">
        <v>8.8000000000000007</v>
      </c>
      <c r="AJ27" s="20" t="s">
        <v>417</v>
      </c>
      <c r="AK27" s="22">
        <v>663</v>
      </c>
      <c r="AL27" s="22">
        <v>1</v>
      </c>
      <c r="AM27" s="22">
        <v>0</v>
      </c>
      <c r="AN27" s="22">
        <v>4</v>
      </c>
      <c r="AO27" s="22">
        <v>6</v>
      </c>
      <c r="AP27" s="22">
        <v>0</v>
      </c>
      <c r="AQ27" s="22">
        <v>0</v>
      </c>
      <c r="AR27" s="22">
        <v>0</v>
      </c>
      <c r="AS27" s="22">
        <v>1</v>
      </c>
      <c r="AT27" s="22">
        <v>0</v>
      </c>
      <c r="AU27" s="22">
        <v>0</v>
      </c>
      <c r="AV27" s="22">
        <v>6</v>
      </c>
      <c r="AW27" s="22">
        <v>191</v>
      </c>
      <c r="AX27" s="20">
        <v>157.80000000000001</v>
      </c>
      <c r="AY27" s="20">
        <v>170.2</v>
      </c>
      <c r="AZ27" s="20">
        <v>73</v>
      </c>
      <c r="BA27" s="20">
        <v>40</v>
      </c>
      <c r="BB27" s="22">
        <v>8</v>
      </c>
      <c r="BC27" s="20">
        <v>0.34</v>
      </c>
      <c r="BD27" s="20">
        <v>1</v>
      </c>
      <c r="BE27" s="20">
        <v>1.34</v>
      </c>
      <c r="BF27" s="20">
        <v>5.52</v>
      </c>
      <c r="BG27" s="22">
        <v>137</v>
      </c>
      <c r="BH27" s="22">
        <v>49</v>
      </c>
      <c r="BI27" s="22">
        <v>63</v>
      </c>
      <c r="BJ27" s="22">
        <v>13</v>
      </c>
      <c r="BK27" s="22">
        <v>155</v>
      </c>
      <c r="BL27" s="22">
        <v>26</v>
      </c>
      <c r="BM27" s="22">
        <v>102</v>
      </c>
      <c r="BN27" s="22">
        <v>24</v>
      </c>
      <c r="BO27" s="20"/>
      <c r="BP27" s="20"/>
      <c r="BQ27" s="20"/>
      <c r="BR27" s="20"/>
      <c r="BS27" s="20"/>
      <c r="BT27" s="20"/>
      <c r="BU27" s="22">
        <v>0.05</v>
      </c>
      <c r="BV27" s="22">
        <v>0</v>
      </c>
      <c r="BW27" s="22">
        <v>0.14000000000000001</v>
      </c>
      <c r="BX27" s="22">
        <v>0.19</v>
      </c>
      <c r="BY27" s="22">
        <v>0.75</v>
      </c>
      <c r="BZ27" s="22">
        <v>0.81</v>
      </c>
      <c r="CA27" s="22">
        <v>192</v>
      </c>
      <c r="CB27" s="22">
        <v>24</v>
      </c>
      <c r="CC27" s="22">
        <v>16</v>
      </c>
      <c r="CD27" s="22">
        <v>4</v>
      </c>
      <c r="CE27" s="22">
        <v>62</v>
      </c>
      <c r="CF27" s="22">
        <v>13</v>
      </c>
      <c r="CG27" s="22">
        <v>56</v>
      </c>
      <c r="CH27" s="22">
        <v>17</v>
      </c>
      <c r="CI27" s="22">
        <v>1.0900000000000001</v>
      </c>
      <c r="CJ27" s="22">
        <v>0.54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27.75" thickBot="1">
      <c r="A28" s="22">
        <v>0</v>
      </c>
      <c r="B28" s="20"/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0</v>
      </c>
      <c r="K28" s="20">
        <v>4.7</v>
      </c>
      <c r="L28" s="22">
        <v>3</v>
      </c>
      <c r="M28" s="20" t="s">
        <v>985</v>
      </c>
      <c r="N28" s="20">
        <v>3.7</v>
      </c>
      <c r="O28" s="22">
        <v>113</v>
      </c>
      <c r="P28" s="23" t="b">
        <v>0</v>
      </c>
      <c r="Q28" s="20" t="s">
        <v>3595</v>
      </c>
      <c r="R28" s="20" t="s">
        <v>3596</v>
      </c>
      <c r="S28" s="22">
        <v>49</v>
      </c>
      <c r="T28" s="20" t="s">
        <v>1034</v>
      </c>
      <c r="U28" s="20">
        <v>4.4000000000000004</v>
      </c>
      <c r="V28" s="20" t="s">
        <v>1035</v>
      </c>
      <c r="W28" s="20">
        <v>4.5</v>
      </c>
      <c r="X28" s="23" t="b">
        <v>0</v>
      </c>
      <c r="Y28" s="20"/>
      <c r="Z28" s="20" t="s">
        <v>3179</v>
      </c>
      <c r="AA28" s="22">
        <v>1</v>
      </c>
      <c r="AB28" s="22">
        <v>3</v>
      </c>
      <c r="AC28" s="22">
        <v>35</v>
      </c>
      <c r="AD28" s="22">
        <v>364772</v>
      </c>
      <c r="AE28" s="22">
        <v>8914</v>
      </c>
      <c r="AF28" s="22">
        <v>428374</v>
      </c>
      <c r="AG28" s="22">
        <v>44859</v>
      </c>
      <c r="AH28" s="20">
        <v>0.8</v>
      </c>
      <c r="AI28" s="20">
        <v>7.1</v>
      </c>
      <c r="AJ28" s="20" t="s">
        <v>404</v>
      </c>
      <c r="AK28" s="22">
        <v>720</v>
      </c>
      <c r="AL28" s="22">
        <v>0</v>
      </c>
      <c r="AM28" s="22">
        <v>0</v>
      </c>
      <c r="AN28" s="22">
        <v>4</v>
      </c>
      <c r="AO28" s="22">
        <v>6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12</v>
      </c>
      <c r="AV28" s="22">
        <v>2</v>
      </c>
      <c r="AW28" s="22">
        <v>152</v>
      </c>
      <c r="AX28" s="20">
        <v>112</v>
      </c>
      <c r="AY28" s="20">
        <v>0</v>
      </c>
      <c r="AZ28" s="20">
        <v>0</v>
      </c>
      <c r="BA28" s="20">
        <v>11.1</v>
      </c>
      <c r="BB28" s="22">
        <v>8</v>
      </c>
      <c r="BC28" s="20">
        <v>0</v>
      </c>
      <c r="BD28" s="20">
        <v>0</v>
      </c>
      <c r="BE28" s="20">
        <v>0</v>
      </c>
      <c r="BF28" s="20">
        <v>5.82</v>
      </c>
      <c r="BG28" s="22">
        <v>207</v>
      </c>
      <c r="BH28" s="22">
        <v>21</v>
      </c>
      <c r="BI28" s="22">
        <v>696</v>
      </c>
      <c r="BJ28" s="22">
        <v>81</v>
      </c>
      <c r="BK28" s="22">
        <v>693</v>
      </c>
      <c r="BL28" s="22">
        <v>80</v>
      </c>
      <c r="BM28" s="22">
        <v>319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1.5</v>
      </c>
      <c r="BW28" s="22">
        <v>0</v>
      </c>
      <c r="BX28" s="22">
        <v>0</v>
      </c>
      <c r="BY28" s="22">
        <v>0.73</v>
      </c>
      <c r="BZ28" s="22">
        <v>0.75</v>
      </c>
      <c r="CA28" s="22">
        <v>236</v>
      </c>
      <c r="CB28" s="22">
        <v>8</v>
      </c>
      <c r="CC28" s="22">
        <v>67</v>
      </c>
      <c r="CD28" s="22">
        <v>5</v>
      </c>
      <c r="CE28" s="22">
        <v>43</v>
      </c>
      <c r="CF28" s="22">
        <v>3</v>
      </c>
      <c r="CG28" s="22">
        <v>86</v>
      </c>
      <c r="CH28" s="22">
        <v>14</v>
      </c>
      <c r="CI28" s="22">
        <v>1</v>
      </c>
      <c r="CJ28" s="22">
        <v>0.5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3.8</v>
      </c>
      <c r="K29" s="20">
        <v>4.3</v>
      </c>
      <c r="L29" s="22">
        <v>2</v>
      </c>
      <c r="M29" s="20" t="s">
        <v>1645</v>
      </c>
      <c r="N29" s="20">
        <v>3.3</v>
      </c>
      <c r="O29" s="22">
        <v>540</v>
      </c>
      <c r="P29" s="23" t="b">
        <v>0</v>
      </c>
      <c r="Q29" s="20"/>
      <c r="R29" s="20" t="s">
        <v>3251</v>
      </c>
      <c r="S29" s="22">
        <v>54</v>
      </c>
      <c r="T29" s="20" t="s">
        <v>1646</v>
      </c>
      <c r="U29" s="20">
        <v>3.8</v>
      </c>
      <c r="V29" s="20" t="s">
        <v>550</v>
      </c>
      <c r="W29" s="20">
        <v>5.4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46</v>
      </c>
      <c r="AD29" s="22">
        <v>336235</v>
      </c>
      <c r="AE29" s="22">
        <v>16757</v>
      </c>
      <c r="AF29" s="22">
        <v>453587</v>
      </c>
      <c r="AG29" s="22">
        <v>19950</v>
      </c>
      <c r="AH29" s="20">
        <v>0.6</v>
      </c>
      <c r="AI29" s="20">
        <v>8.5</v>
      </c>
      <c r="AJ29" s="20" t="s">
        <v>550</v>
      </c>
      <c r="AK29" s="22">
        <v>1023</v>
      </c>
      <c r="AL29" s="22">
        <v>2</v>
      </c>
      <c r="AM29" s="22">
        <v>1</v>
      </c>
      <c r="AN29" s="22">
        <v>5</v>
      </c>
      <c r="AO29" s="22">
        <v>9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5</v>
      </c>
      <c r="AW29" s="22">
        <v>217</v>
      </c>
      <c r="AX29" s="20">
        <v>263.8</v>
      </c>
      <c r="AY29" s="20">
        <v>151.30000000000001</v>
      </c>
      <c r="AZ29" s="20">
        <v>99</v>
      </c>
      <c r="BA29" s="20">
        <v>51.5</v>
      </c>
      <c r="BB29" s="22">
        <v>12</v>
      </c>
      <c r="BC29" s="20">
        <v>0.9</v>
      </c>
      <c r="BD29" s="20">
        <v>0.74</v>
      </c>
      <c r="BE29" s="20">
        <v>1.64</v>
      </c>
      <c r="BF29" s="20">
        <v>8.84</v>
      </c>
      <c r="BG29" s="22">
        <v>41</v>
      </c>
      <c r="BH29" s="22">
        <v>13</v>
      </c>
      <c r="BI29" s="22">
        <v>69</v>
      </c>
      <c r="BJ29" s="22">
        <v>50</v>
      </c>
      <c r="BK29" s="22">
        <v>119</v>
      </c>
      <c r="BL29" s="22">
        <v>73</v>
      </c>
      <c r="BM29" s="22">
        <v>66</v>
      </c>
      <c r="BN29" s="22">
        <v>43</v>
      </c>
      <c r="BO29" s="20"/>
      <c r="BP29" s="20"/>
      <c r="BQ29" s="20"/>
      <c r="BR29" s="20"/>
      <c r="BS29" s="20"/>
      <c r="BT29" s="20"/>
      <c r="BU29" s="22">
        <v>0.08</v>
      </c>
      <c r="BV29" s="22">
        <v>0</v>
      </c>
      <c r="BW29" s="22">
        <v>7.0000000000000007E-2</v>
      </c>
      <c r="BX29" s="22">
        <v>0.15</v>
      </c>
      <c r="BY29" s="22">
        <v>0.78</v>
      </c>
      <c r="BZ29" s="22">
        <v>0.79</v>
      </c>
      <c r="CA29" s="22">
        <v>121</v>
      </c>
      <c r="CB29" s="22">
        <v>76</v>
      </c>
      <c r="CC29" s="22">
        <v>77</v>
      </c>
      <c r="CD29" s="22">
        <v>41</v>
      </c>
      <c r="CE29" s="22">
        <v>80</v>
      </c>
      <c r="CF29" s="22">
        <v>39</v>
      </c>
      <c r="CG29" s="22">
        <v>76</v>
      </c>
      <c r="CH29" s="22">
        <v>23</v>
      </c>
      <c r="CI29" s="22">
        <v>1.06</v>
      </c>
      <c r="CJ29" s="22">
        <v>0.44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1.2</v>
      </c>
      <c r="K30" s="20">
        <v>1.7</v>
      </c>
      <c r="L30" s="22">
        <v>1</v>
      </c>
      <c r="M30" s="20" t="s">
        <v>897</v>
      </c>
      <c r="N30" s="20">
        <v>0.7</v>
      </c>
      <c r="O30" s="22">
        <v>578</v>
      </c>
      <c r="P30" s="23" t="b">
        <v>0</v>
      </c>
      <c r="Q30" s="20"/>
      <c r="R30" s="20" t="s">
        <v>2379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5</v>
      </c>
      <c r="AD30" s="22">
        <v>5619</v>
      </c>
      <c r="AE30" s="22">
        <v>172</v>
      </c>
      <c r="AF30" s="22">
        <v>6188</v>
      </c>
      <c r="AG30" s="22">
        <v>230</v>
      </c>
      <c r="AH30" s="20">
        <v>0.1</v>
      </c>
      <c r="AI30" s="20">
        <v>1</v>
      </c>
      <c r="AJ30" s="20" t="s">
        <v>731</v>
      </c>
      <c r="AK30" s="22">
        <v>61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17</v>
      </c>
      <c r="AX30" s="20">
        <v>10.8</v>
      </c>
      <c r="AY30" s="20">
        <v>32.4</v>
      </c>
      <c r="AZ30" s="20">
        <v>10</v>
      </c>
      <c r="BA30" s="20">
        <v>5.3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0.56000000000000005</v>
      </c>
      <c r="BG30" s="22">
        <v>399</v>
      </c>
      <c r="BH30" s="22">
        <v>180</v>
      </c>
      <c r="BI30" s="22">
        <v>279</v>
      </c>
      <c r="BJ30" s="22">
        <v>149</v>
      </c>
      <c r="BK30" s="22">
        <v>348</v>
      </c>
      <c r="BL30" s="22">
        <v>177</v>
      </c>
      <c r="BM30" s="22">
        <v>374</v>
      </c>
      <c r="BN30" s="22">
        <v>171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0.21</v>
      </c>
      <c r="BX30" s="22">
        <v>0.24</v>
      </c>
      <c r="BY30" s="22">
        <v>0.83</v>
      </c>
      <c r="BZ30" s="22">
        <v>0</v>
      </c>
      <c r="CA30" s="22">
        <v>244</v>
      </c>
      <c r="CB30" s="22">
        <v>156</v>
      </c>
      <c r="CC30" s="22">
        <v>299</v>
      </c>
      <c r="CD30" s="22">
        <v>143</v>
      </c>
      <c r="CE30" s="22">
        <v>419</v>
      </c>
      <c r="CF30" s="22">
        <v>203</v>
      </c>
      <c r="CG30" s="22">
        <v>523</v>
      </c>
      <c r="CH30" s="22">
        <v>184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2471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11808</v>
      </c>
      <c r="AE31" s="22">
        <v>63</v>
      </c>
      <c r="AF31" s="22">
        <v>475555</v>
      </c>
      <c r="AG31" s="22">
        <v>681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431</v>
      </c>
      <c r="BH31" s="22">
        <v>157</v>
      </c>
      <c r="BI31" s="22">
        <v>393</v>
      </c>
      <c r="BJ31" s="22">
        <v>145</v>
      </c>
      <c r="BK31" s="22">
        <v>674</v>
      </c>
      <c r="BL31" s="22">
        <v>239</v>
      </c>
      <c r="BM31" s="22">
        <v>439</v>
      </c>
      <c r="BN31" s="22">
        <v>156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347</v>
      </c>
      <c r="CB31" s="22">
        <v>48</v>
      </c>
      <c r="CC31" s="22">
        <v>637</v>
      </c>
      <c r="CD31" s="22">
        <v>229</v>
      </c>
      <c r="CE31" s="22">
        <v>690</v>
      </c>
      <c r="CF31" s="22">
        <v>238</v>
      </c>
      <c r="CG31" s="22">
        <v>241</v>
      </c>
      <c r="CH31" s="22">
        <v>95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1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2472</v>
      </c>
      <c r="U32" s="20">
        <v>0</v>
      </c>
      <c r="V32" s="20" t="s">
        <v>2473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3630</v>
      </c>
      <c r="AE32" s="22">
        <v>172</v>
      </c>
      <c r="AF32" s="22">
        <v>2539</v>
      </c>
      <c r="AG32" s="22">
        <v>187</v>
      </c>
      <c r="AH32" s="20">
        <v>0</v>
      </c>
      <c r="AI32" s="20">
        <v>0</v>
      </c>
      <c r="AJ32" s="20" t="s">
        <v>2473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532</v>
      </c>
      <c r="BH32" s="22">
        <v>68</v>
      </c>
      <c r="BI32" s="22">
        <v>517</v>
      </c>
      <c r="BJ32" s="22">
        <v>52</v>
      </c>
      <c r="BK32" s="22">
        <v>494</v>
      </c>
      <c r="BL32" s="22">
        <v>45</v>
      </c>
      <c r="BM32" s="22">
        <v>539</v>
      </c>
      <c r="BN32" s="22">
        <v>68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678</v>
      </c>
      <c r="CB32" s="22">
        <v>59</v>
      </c>
      <c r="CC32" s="22">
        <v>447</v>
      </c>
      <c r="CD32" s="22">
        <v>67</v>
      </c>
      <c r="CE32" s="22">
        <v>544</v>
      </c>
      <c r="CF32" s="22">
        <v>68</v>
      </c>
      <c r="CG32" s="22">
        <v>505</v>
      </c>
      <c r="CH32" s="22">
        <v>68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1.7</v>
      </c>
      <c r="K33" s="20">
        <v>2.2000000000000002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3597</v>
      </c>
      <c r="U33" s="20">
        <v>0</v>
      </c>
      <c r="V33" s="20" t="s">
        <v>3598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130</v>
      </c>
      <c r="AE33" s="22">
        <v>130</v>
      </c>
      <c r="AF33" s="22">
        <v>24</v>
      </c>
      <c r="AG33" s="22">
        <v>24</v>
      </c>
      <c r="AH33" s="20">
        <v>0</v>
      </c>
      <c r="AI33" s="20">
        <v>0</v>
      </c>
      <c r="AJ33" s="20" t="s">
        <v>3598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667</v>
      </c>
      <c r="BH33" s="22">
        <v>272</v>
      </c>
      <c r="BI33" s="22">
        <v>662</v>
      </c>
      <c r="BJ33" s="22">
        <v>273</v>
      </c>
      <c r="BK33" s="22">
        <v>653</v>
      </c>
      <c r="BL33" s="22">
        <v>268</v>
      </c>
      <c r="BM33" s="22">
        <v>673</v>
      </c>
      <c r="BN33" s="22">
        <v>276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444</v>
      </c>
      <c r="CB33" s="22">
        <v>259</v>
      </c>
      <c r="CC33" s="22">
        <v>617</v>
      </c>
      <c r="CD33" s="22">
        <v>243</v>
      </c>
      <c r="CE33" s="22">
        <v>676</v>
      </c>
      <c r="CF33" s="22">
        <v>279</v>
      </c>
      <c r="CG33" s="22">
        <v>732</v>
      </c>
      <c r="CH33" s="22">
        <v>312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1.8</v>
      </c>
      <c r="K34" s="20">
        <v>2.2999999999999998</v>
      </c>
      <c r="L34" s="22">
        <v>0</v>
      </c>
      <c r="M34" s="20" t="s">
        <v>3599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3600</v>
      </c>
      <c r="U34" s="20">
        <v>0</v>
      </c>
      <c r="V34" s="20" t="s">
        <v>3601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401</v>
      </c>
      <c r="AE34" s="22">
        <v>401</v>
      </c>
      <c r="AF34" s="22">
        <v>58</v>
      </c>
      <c r="AG34" s="22">
        <v>58</v>
      </c>
      <c r="AH34" s="20">
        <v>0</v>
      </c>
      <c r="AI34" s="20">
        <v>0</v>
      </c>
      <c r="AJ34" s="20" t="s">
        <v>3601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551</v>
      </c>
      <c r="BH34" s="22">
        <v>210</v>
      </c>
      <c r="BI34" s="22">
        <v>535</v>
      </c>
      <c r="BJ34" s="22">
        <v>207</v>
      </c>
      <c r="BK34" s="22">
        <v>513</v>
      </c>
      <c r="BL34" s="22">
        <v>200</v>
      </c>
      <c r="BM34" s="22">
        <v>557</v>
      </c>
      <c r="BN34" s="22">
        <v>209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701</v>
      </c>
      <c r="CB34" s="22">
        <v>218</v>
      </c>
      <c r="CC34" s="22">
        <v>467</v>
      </c>
      <c r="CD34" s="22">
        <v>174</v>
      </c>
      <c r="CE34" s="22">
        <v>562</v>
      </c>
      <c r="CF34" s="22">
        <v>206</v>
      </c>
      <c r="CG34" s="22">
        <v>698</v>
      </c>
      <c r="CH34" s="22">
        <v>236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1.7</v>
      </c>
      <c r="K35" s="20">
        <v>2.2000000000000002</v>
      </c>
      <c r="L35" s="22">
        <v>0</v>
      </c>
      <c r="M35" s="20" t="s">
        <v>3602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3603</v>
      </c>
      <c r="U35" s="20">
        <v>0</v>
      </c>
      <c r="V35" s="20" t="s">
        <v>3208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100</v>
      </c>
      <c r="AE35" s="22">
        <v>100</v>
      </c>
      <c r="AF35" s="22">
        <v>19</v>
      </c>
      <c r="AG35" s="22">
        <v>19</v>
      </c>
      <c r="AH35" s="20">
        <v>0</v>
      </c>
      <c r="AI35" s="20">
        <v>0</v>
      </c>
      <c r="AJ35" s="20" t="s">
        <v>3208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674</v>
      </c>
      <c r="BH35" s="22">
        <v>275</v>
      </c>
      <c r="BI35" s="22">
        <v>670</v>
      </c>
      <c r="BJ35" s="22">
        <v>277</v>
      </c>
      <c r="BK35" s="22">
        <v>661</v>
      </c>
      <c r="BL35" s="22">
        <v>272</v>
      </c>
      <c r="BM35" s="22">
        <v>680</v>
      </c>
      <c r="BN35" s="22">
        <v>279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454</v>
      </c>
      <c r="CB35" s="22">
        <v>264</v>
      </c>
      <c r="CC35" s="22">
        <v>627</v>
      </c>
      <c r="CD35" s="22">
        <v>248</v>
      </c>
      <c r="CE35" s="22">
        <v>682</v>
      </c>
      <c r="CF35" s="22">
        <v>281</v>
      </c>
      <c r="CG35" s="22">
        <v>734</v>
      </c>
      <c r="CH35" s="22">
        <v>314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2">
        <v>100</v>
      </c>
      <c r="B36" s="22">
        <v>100</v>
      </c>
      <c r="C36" s="22">
        <v>106468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2</v>
      </c>
      <c r="J36" s="20">
        <v>0</v>
      </c>
      <c r="K36" s="20">
        <v>0</v>
      </c>
      <c r="L36" s="22">
        <v>0</v>
      </c>
      <c r="M36" s="20" t="s">
        <v>975</v>
      </c>
      <c r="N36" s="20">
        <v>0</v>
      </c>
      <c r="O36" s="22">
        <v>32</v>
      </c>
      <c r="P36" s="23" t="b">
        <v>0</v>
      </c>
      <c r="Q36" s="20"/>
      <c r="R36" s="20" t="s">
        <v>3252</v>
      </c>
      <c r="S36" s="22">
        <v>50</v>
      </c>
      <c r="T36" s="20" t="s">
        <v>976</v>
      </c>
      <c r="U36" s="20">
        <v>0</v>
      </c>
      <c r="V36" s="20" t="s">
        <v>977</v>
      </c>
      <c r="W36" s="20">
        <v>0.1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0</v>
      </c>
      <c r="AD36" s="22">
        <v>11809</v>
      </c>
      <c r="AE36" s="22">
        <v>2179</v>
      </c>
      <c r="AF36" s="22">
        <v>9925</v>
      </c>
      <c r="AG36" s="22">
        <v>689</v>
      </c>
      <c r="AH36" s="20">
        <v>0</v>
      </c>
      <c r="AI36" s="20">
        <v>0</v>
      </c>
      <c r="AJ36" s="20" t="s">
        <v>1892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712</v>
      </c>
      <c r="BH36" s="22">
        <v>240</v>
      </c>
      <c r="BI36" s="22">
        <v>708</v>
      </c>
      <c r="BJ36" s="22">
        <v>240</v>
      </c>
      <c r="BK36" s="22">
        <v>705</v>
      </c>
      <c r="BL36" s="22">
        <v>240</v>
      </c>
      <c r="BM36" s="22">
        <v>712</v>
      </c>
      <c r="BN36" s="22">
        <v>240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173</v>
      </c>
      <c r="CB36" s="22">
        <v>21</v>
      </c>
      <c r="CC36" s="22">
        <v>678</v>
      </c>
      <c r="CD36" s="22">
        <v>233</v>
      </c>
      <c r="CE36" s="22">
        <v>712</v>
      </c>
      <c r="CF36" s="22">
        <v>239</v>
      </c>
      <c r="CG36" s="22">
        <v>426</v>
      </c>
      <c r="CH36" s="22">
        <v>164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2">
        <v>100</v>
      </c>
      <c r="B37" s="22">
        <v>100</v>
      </c>
      <c r="C37" s="22">
        <v>215711</v>
      </c>
      <c r="D37" s="22">
        <v>0</v>
      </c>
      <c r="E37" s="22">
        <v>0</v>
      </c>
      <c r="F37" s="22">
        <v>0</v>
      </c>
      <c r="G37" s="22">
        <v>0</v>
      </c>
      <c r="H37" s="22">
        <v>1</v>
      </c>
      <c r="I37" s="22">
        <v>3</v>
      </c>
      <c r="J37" s="20">
        <v>3</v>
      </c>
      <c r="K37" s="20">
        <v>3</v>
      </c>
      <c r="L37" s="22">
        <v>4</v>
      </c>
      <c r="M37" s="20" t="s">
        <v>953</v>
      </c>
      <c r="N37" s="20">
        <v>3</v>
      </c>
      <c r="O37" s="22">
        <v>34</v>
      </c>
      <c r="P37" s="23" t="b">
        <v>0</v>
      </c>
      <c r="Q37" s="20"/>
      <c r="R37" s="20" t="s">
        <v>3287</v>
      </c>
      <c r="S37" s="22">
        <v>55</v>
      </c>
      <c r="T37" s="20" t="s">
        <v>954</v>
      </c>
      <c r="U37" s="20">
        <v>3.8</v>
      </c>
      <c r="V37" s="20" t="s">
        <v>435</v>
      </c>
      <c r="W37" s="20">
        <v>1.1000000000000001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38</v>
      </c>
      <c r="AD37" s="22">
        <v>243358</v>
      </c>
      <c r="AE37" s="22">
        <v>2374</v>
      </c>
      <c r="AF37" s="22">
        <v>234010</v>
      </c>
      <c r="AG37" s="22">
        <v>4034</v>
      </c>
      <c r="AH37" s="20">
        <v>0.5</v>
      </c>
      <c r="AI37" s="20">
        <v>6.9</v>
      </c>
      <c r="AJ37" s="20" t="s">
        <v>435</v>
      </c>
      <c r="AK37" s="22">
        <v>341</v>
      </c>
      <c r="AL37" s="22">
        <v>3</v>
      </c>
      <c r="AM37" s="22">
        <v>3</v>
      </c>
      <c r="AN37" s="22">
        <v>1</v>
      </c>
      <c r="AO37" s="22">
        <v>7</v>
      </c>
      <c r="AP37" s="22">
        <v>0</v>
      </c>
      <c r="AQ37" s="22">
        <v>0</v>
      </c>
      <c r="AR37" s="22">
        <v>0</v>
      </c>
      <c r="AS37" s="22">
        <v>1</v>
      </c>
      <c r="AT37" s="22">
        <v>0</v>
      </c>
      <c r="AU37" s="22">
        <v>0</v>
      </c>
      <c r="AV37" s="22">
        <v>3</v>
      </c>
      <c r="AW37" s="22">
        <v>115</v>
      </c>
      <c r="AX37" s="20">
        <v>170.2</v>
      </c>
      <c r="AY37" s="20">
        <v>129.19999999999999</v>
      </c>
      <c r="AZ37" s="20">
        <v>129</v>
      </c>
      <c r="BA37" s="20">
        <v>42.8</v>
      </c>
      <c r="BB37" s="22">
        <v>2</v>
      </c>
      <c r="BC37" s="20">
        <v>1.93</v>
      </c>
      <c r="BD37" s="20">
        <v>1.87</v>
      </c>
      <c r="BE37" s="20">
        <v>3.8</v>
      </c>
      <c r="BF37" s="20">
        <v>6.81</v>
      </c>
      <c r="BG37" s="22">
        <v>126</v>
      </c>
      <c r="BH37" s="22">
        <v>50</v>
      </c>
      <c r="BI37" s="22">
        <v>91</v>
      </c>
      <c r="BJ37" s="22">
        <v>66</v>
      </c>
      <c r="BK37" s="22">
        <v>93</v>
      </c>
      <c r="BL37" s="22">
        <v>57</v>
      </c>
      <c r="BM37" s="22">
        <v>93</v>
      </c>
      <c r="BN37" s="22">
        <v>58</v>
      </c>
      <c r="BO37" s="22">
        <v>4</v>
      </c>
      <c r="BP37" s="20"/>
      <c r="BQ37" s="20"/>
      <c r="BR37" s="20"/>
      <c r="BS37" s="20"/>
      <c r="BT37" s="20"/>
      <c r="BU37" s="22">
        <v>0.51</v>
      </c>
      <c r="BV37" s="22">
        <v>0</v>
      </c>
      <c r="BW37" s="22">
        <v>0.49</v>
      </c>
      <c r="BX37" s="22">
        <v>1</v>
      </c>
      <c r="BY37" s="22">
        <v>1.8</v>
      </c>
      <c r="BZ37" s="22">
        <v>1.85</v>
      </c>
      <c r="CA37" s="22">
        <v>102</v>
      </c>
      <c r="CB37" s="22">
        <v>62</v>
      </c>
      <c r="CC37" s="22">
        <v>103</v>
      </c>
      <c r="CD37" s="22">
        <v>51</v>
      </c>
      <c r="CE37" s="22">
        <v>82</v>
      </c>
      <c r="CF37" s="22">
        <v>41</v>
      </c>
      <c r="CG37" s="22">
        <v>171</v>
      </c>
      <c r="CH37" s="22">
        <v>57</v>
      </c>
      <c r="CI37" s="22">
        <v>0.53</v>
      </c>
      <c r="CJ37" s="22">
        <v>0.26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0</v>
      </c>
      <c r="B38" s="22">
        <v>0</v>
      </c>
      <c r="C38" s="22">
        <v>195546</v>
      </c>
      <c r="D38" s="22">
        <v>0</v>
      </c>
      <c r="E38" s="22">
        <v>0</v>
      </c>
      <c r="F38" s="22">
        <v>-3</v>
      </c>
      <c r="G38" s="22">
        <v>3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924</v>
      </c>
      <c r="N38" s="20">
        <v>0</v>
      </c>
      <c r="O38" s="22">
        <v>35</v>
      </c>
      <c r="P38" s="23" t="b">
        <v>0</v>
      </c>
      <c r="Q38" s="20" t="s">
        <v>2474</v>
      </c>
      <c r="R38" s="20" t="s">
        <v>2475</v>
      </c>
      <c r="S38" s="22">
        <v>57</v>
      </c>
      <c r="T38" s="20" t="s">
        <v>946</v>
      </c>
      <c r="U38" s="20">
        <v>0</v>
      </c>
      <c r="V38" s="20" t="s">
        <v>947</v>
      </c>
      <c r="W38" s="20">
        <v>0</v>
      </c>
      <c r="X38" s="23" t="b">
        <v>0</v>
      </c>
      <c r="Y38" s="20"/>
      <c r="Z38" s="20" t="s">
        <v>899</v>
      </c>
      <c r="AA38" s="22">
        <v>2</v>
      </c>
      <c r="AB38" s="22">
        <v>7</v>
      </c>
      <c r="AC38" s="22">
        <v>0</v>
      </c>
      <c r="AD38" s="22">
        <v>556</v>
      </c>
      <c r="AE38" s="22">
        <v>17</v>
      </c>
      <c r="AF38" s="22">
        <v>16768</v>
      </c>
      <c r="AG38" s="22">
        <v>55</v>
      </c>
      <c r="AH38" s="20">
        <v>0</v>
      </c>
      <c r="AI38" s="20">
        <v>0</v>
      </c>
      <c r="AJ38" s="20" t="s">
        <v>1893</v>
      </c>
      <c r="AK38" s="22">
        <v>0</v>
      </c>
      <c r="AL38" s="22">
        <v>0</v>
      </c>
      <c r="AM38" s="22">
        <v>0</v>
      </c>
      <c r="AN38" s="22">
        <v>0</v>
      </c>
      <c r="AO38" s="22">
        <v>0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0</v>
      </c>
      <c r="AX38" s="20">
        <v>0</v>
      </c>
      <c r="AY38" s="20">
        <v>0</v>
      </c>
      <c r="AZ38" s="20">
        <v>0</v>
      </c>
      <c r="BA38" s="20">
        <v>0</v>
      </c>
      <c r="BB38" s="22">
        <v>0</v>
      </c>
      <c r="BC38" s="20">
        <v>0</v>
      </c>
      <c r="BD38" s="20">
        <v>0</v>
      </c>
      <c r="BE38" s="20">
        <v>0</v>
      </c>
      <c r="BF38" s="20">
        <v>0</v>
      </c>
      <c r="BG38" s="22">
        <v>733</v>
      </c>
      <c r="BH38" s="22">
        <v>318</v>
      </c>
      <c r="BI38" s="22">
        <v>733</v>
      </c>
      <c r="BJ38" s="22">
        <v>318</v>
      </c>
      <c r="BK38" s="22">
        <v>733</v>
      </c>
      <c r="BL38" s="22">
        <v>318</v>
      </c>
      <c r="BM38" s="22">
        <v>733</v>
      </c>
      <c r="BN38" s="22">
        <v>318</v>
      </c>
      <c r="BO38" s="20"/>
      <c r="BP38" s="20"/>
      <c r="BQ38" s="20"/>
      <c r="BR38" s="20"/>
      <c r="BS38" s="20"/>
      <c r="BT38" s="20"/>
      <c r="BU38" s="22">
        <v>0</v>
      </c>
      <c r="BV38" s="22">
        <v>0</v>
      </c>
      <c r="BW38" s="22">
        <v>0</v>
      </c>
      <c r="BX38" s="22">
        <v>0</v>
      </c>
      <c r="BY38" s="22">
        <v>0</v>
      </c>
      <c r="BZ38" s="22">
        <v>0</v>
      </c>
      <c r="CA38" s="22">
        <v>83</v>
      </c>
      <c r="CB38" s="22">
        <v>51</v>
      </c>
      <c r="CC38" s="22">
        <v>720</v>
      </c>
      <c r="CD38" s="22">
        <v>311</v>
      </c>
      <c r="CE38" s="22">
        <v>732</v>
      </c>
      <c r="CF38" s="22">
        <v>318</v>
      </c>
      <c r="CG38" s="22">
        <v>532</v>
      </c>
      <c r="CH38" s="22">
        <v>189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75</v>
      </c>
      <c r="B39" s="22">
        <v>100</v>
      </c>
      <c r="C39" s="22">
        <v>199796</v>
      </c>
      <c r="D39" s="22">
        <v>0</v>
      </c>
      <c r="E39" s="22">
        <v>0</v>
      </c>
      <c r="F39" s="22">
        <v>7</v>
      </c>
      <c r="G39" s="22">
        <v>-7</v>
      </c>
      <c r="H39" s="22">
        <v>1</v>
      </c>
      <c r="I39" s="22">
        <v>2</v>
      </c>
      <c r="J39" s="20">
        <v>1.7</v>
      </c>
      <c r="K39" s="20">
        <v>2.2999999999999998</v>
      </c>
      <c r="L39" s="22">
        <v>2</v>
      </c>
      <c r="M39" s="20" t="s">
        <v>948</v>
      </c>
      <c r="N39" s="20">
        <v>2.2999999999999998</v>
      </c>
      <c r="O39" s="22">
        <v>36</v>
      </c>
      <c r="P39" s="23" t="b">
        <v>0</v>
      </c>
      <c r="Q39" s="20" t="s">
        <v>2386</v>
      </c>
      <c r="R39" s="20" t="s">
        <v>3604</v>
      </c>
      <c r="S39" s="22">
        <v>52</v>
      </c>
      <c r="T39" s="20" t="s">
        <v>949</v>
      </c>
      <c r="U39" s="20">
        <v>3.8</v>
      </c>
      <c r="V39" s="20" t="s">
        <v>593</v>
      </c>
      <c r="W39" s="20">
        <v>32.799999999999997</v>
      </c>
      <c r="X39" s="23" t="b">
        <v>0</v>
      </c>
      <c r="Y39" s="20"/>
      <c r="Z39" s="20" t="s">
        <v>937</v>
      </c>
      <c r="AA39" s="22">
        <v>2</v>
      </c>
      <c r="AB39" s="22">
        <v>7</v>
      </c>
      <c r="AC39" s="22">
        <v>45</v>
      </c>
      <c r="AD39" s="22">
        <v>3427533</v>
      </c>
      <c r="AE39" s="22">
        <v>35943</v>
      </c>
      <c r="AF39" s="22">
        <v>935016</v>
      </c>
      <c r="AG39" s="22">
        <v>147078</v>
      </c>
      <c r="AH39" s="20">
        <v>0.4</v>
      </c>
      <c r="AI39" s="20">
        <v>8.6999999999999993</v>
      </c>
      <c r="AJ39" s="20" t="s">
        <v>593</v>
      </c>
      <c r="AK39" s="22">
        <v>1023</v>
      </c>
      <c r="AL39" s="22">
        <v>2</v>
      </c>
      <c r="AM39" s="22">
        <v>1</v>
      </c>
      <c r="AN39" s="22">
        <v>3</v>
      </c>
      <c r="AO39" s="22">
        <v>15</v>
      </c>
      <c r="AP39" s="22">
        <v>1</v>
      </c>
      <c r="AQ39" s="22">
        <v>0</v>
      </c>
      <c r="AR39" s="22">
        <v>0</v>
      </c>
      <c r="AS39" s="22">
        <v>3</v>
      </c>
      <c r="AT39" s="22">
        <v>0</v>
      </c>
      <c r="AU39" s="22">
        <v>0</v>
      </c>
      <c r="AV39" s="22">
        <v>4</v>
      </c>
      <c r="AW39" s="22">
        <v>202</v>
      </c>
      <c r="AX39" s="20">
        <v>245.4</v>
      </c>
      <c r="AY39" s="20">
        <v>92.4</v>
      </c>
      <c r="AZ39" s="20">
        <v>264</v>
      </c>
      <c r="BA39" s="20">
        <v>60.3</v>
      </c>
      <c r="BB39" s="22">
        <v>12</v>
      </c>
      <c r="BC39" s="20">
        <v>3.43</v>
      </c>
      <c r="BD39" s="20">
        <v>1.31</v>
      </c>
      <c r="BE39" s="20">
        <v>4.74</v>
      </c>
      <c r="BF39" s="20">
        <v>14.56</v>
      </c>
      <c r="BG39" s="22">
        <v>55</v>
      </c>
      <c r="BH39" s="22">
        <v>17</v>
      </c>
      <c r="BI39" s="22">
        <v>143</v>
      </c>
      <c r="BJ39" s="22">
        <v>32</v>
      </c>
      <c r="BK39" s="22">
        <v>30</v>
      </c>
      <c r="BL39" s="22">
        <v>1</v>
      </c>
      <c r="BM39" s="22">
        <v>46</v>
      </c>
      <c r="BN39" s="22">
        <v>4</v>
      </c>
      <c r="BO39" s="20"/>
      <c r="BP39" s="20"/>
      <c r="BQ39" s="20"/>
      <c r="BR39" s="20"/>
      <c r="BS39" s="20"/>
      <c r="BT39" s="20"/>
      <c r="BU39" s="22">
        <v>0.3</v>
      </c>
      <c r="BV39" s="22">
        <v>0</v>
      </c>
      <c r="BW39" s="22">
        <v>0.12</v>
      </c>
      <c r="BX39" s="22">
        <v>0.42</v>
      </c>
      <c r="BY39" s="22">
        <v>1.28</v>
      </c>
      <c r="BZ39" s="22">
        <v>1.32</v>
      </c>
      <c r="CA39" s="22">
        <v>159</v>
      </c>
      <c r="CB39" s="22">
        <v>16</v>
      </c>
      <c r="CC39" s="22">
        <v>136</v>
      </c>
      <c r="CD39" s="22">
        <v>47</v>
      </c>
      <c r="CE39" s="22">
        <v>76</v>
      </c>
      <c r="CF39" s="22">
        <v>19</v>
      </c>
      <c r="CG39" s="22">
        <v>9</v>
      </c>
      <c r="CH39" s="22">
        <v>2</v>
      </c>
      <c r="CI39" s="22">
        <v>1.06</v>
      </c>
      <c r="CJ39" s="22">
        <v>0.26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0"/>
      <c r="B40" s="20"/>
      <c r="C40" s="22">
        <v>101184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2</v>
      </c>
      <c r="J40" s="20">
        <v>0</v>
      </c>
      <c r="K40" s="20">
        <v>0</v>
      </c>
      <c r="L40" s="22">
        <v>0</v>
      </c>
      <c r="M40" s="20" t="s">
        <v>927</v>
      </c>
      <c r="N40" s="20">
        <v>0</v>
      </c>
      <c r="O40" s="22">
        <v>37</v>
      </c>
      <c r="P40" s="23" t="b">
        <v>0</v>
      </c>
      <c r="Q40" s="20"/>
      <c r="R40" s="20"/>
      <c r="S40" s="22">
        <v>39</v>
      </c>
      <c r="T40" s="20" t="s">
        <v>928</v>
      </c>
      <c r="U40" s="20">
        <v>0</v>
      </c>
      <c r="V40" s="20" t="s">
        <v>663</v>
      </c>
      <c r="W40" s="20">
        <v>1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0</v>
      </c>
      <c r="AD40" s="22">
        <v>37854</v>
      </c>
      <c r="AE40" s="22">
        <v>1571</v>
      </c>
      <c r="AF40" s="22">
        <v>72528</v>
      </c>
      <c r="AG40" s="22">
        <v>2067</v>
      </c>
      <c r="AH40" s="20">
        <v>0</v>
      </c>
      <c r="AI40" s="20">
        <v>0</v>
      </c>
      <c r="AJ40" s="20" t="s">
        <v>663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460</v>
      </c>
      <c r="BH40" s="22">
        <v>161</v>
      </c>
      <c r="BI40" s="22">
        <v>442</v>
      </c>
      <c r="BJ40" s="22">
        <v>158</v>
      </c>
      <c r="BK40" s="22">
        <v>417</v>
      </c>
      <c r="BL40" s="22">
        <v>148</v>
      </c>
      <c r="BM40" s="22">
        <v>466</v>
      </c>
      <c r="BN40" s="22">
        <v>160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717</v>
      </c>
      <c r="CB40" s="22">
        <v>227</v>
      </c>
      <c r="CC40" s="22">
        <v>365</v>
      </c>
      <c r="CD40" s="22">
        <v>115</v>
      </c>
      <c r="CE40" s="22">
        <v>471</v>
      </c>
      <c r="CF40" s="22">
        <v>157</v>
      </c>
      <c r="CG40" s="22">
        <v>177</v>
      </c>
      <c r="CH40" s="22">
        <v>69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27.75" thickBot="1">
      <c r="A41" s="22">
        <v>0</v>
      </c>
      <c r="B41" s="22">
        <v>0</v>
      </c>
      <c r="C41" s="22">
        <v>84583</v>
      </c>
      <c r="D41" s="22">
        <v>0</v>
      </c>
      <c r="E41" s="22">
        <v>0</v>
      </c>
      <c r="F41" s="22">
        <v>-2</v>
      </c>
      <c r="G41" s="22">
        <v>2</v>
      </c>
      <c r="H41" s="22">
        <v>0</v>
      </c>
      <c r="I41" s="22">
        <v>3</v>
      </c>
      <c r="J41" s="20">
        <v>0</v>
      </c>
      <c r="K41" s="20">
        <v>0</v>
      </c>
      <c r="L41" s="22">
        <v>0</v>
      </c>
      <c r="M41" s="20" t="s">
        <v>921</v>
      </c>
      <c r="N41" s="20">
        <v>0</v>
      </c>
      <c r="O41" s="22">
        <v>38</v>
      </c>
      <c r="P41" s="23" t="b">
        <v>0</v>
      </c>
      <c r="Q41" s="20" t="s">
        <v>3133</v>
      </c>
      <c r="R41" s="20" t="s">
        <v>2767</v>
      </c>
      <c r="S41" s="22">
        <v>58</v>
      </c>
      <c r="T41" s="20" t="s">
        <v>922</v>
      </c>
      <c r="U41" s="20">
        <v>1</v>
      </c>
      <c r="V41" s="20" t="s">
        <v>923</v>
      </c>
      <c r="W41" s="20">
        <v>0.2</v>
      </c>
      <c r="X41" s="23" t="b">
        <v>0</v>
      </c>
      <c r="Y41" s="20"/>
      <c r="Z41" s="20" t="s">
        <v>872</v>
      </c>
      <c r="AA41" s="22">
        <v>2</v>
      </c>
      <c r="AB41" s="22">
        <v>7</v>
      </c>
      <c r="AC41" s="22">
        <v>2</v>
      </c>
      <c r="AD41" s="22">
        <v>4781</v>
      </c>
      <c r="AE41" s="22">
        <v>0</v>
      </c>
      <c r="AF41" s="22">
        <v>46902</v>
      </c>
      <c r="AG41" s="22">
        <v>200</v>
      </c>
      <c r="AH41" s="20">
        <v>0</v>
      </c>
      <c r="AI41" s="20">
        <v>0.3</v>
      </c>
      <c r="AJ41" s="20" t="s">
        <v>616</v>
      </c>
      <c r="AK41" s="22">
        <v>24</v>
      </c>
      <c r="AL41" s="22">
        <v>0</v>
      </c>
      <c r="AM41" s="22">
        <v>0</v>
      </c>
      <c r="AN41" s="22">
        <v>0</v>
      </c>
      <c r="AO41" s="22">
        <v>1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7</v>
      </c>
      <c r="AX41" s="20">
        <v>4</v>
      </c>
      <c r="AY41" s="20">
        <v>2.8</v>
      </c>
      <c r="AZ41" s="20">
        <v>12</v>
      </c>
      <c r="BA41" s="20">
        <v>1.8</v>
      </c>
      <c r="BB41" s="22">
        <v>0</v>
      </c>
      <c r="BC41" s="20">
        <v>0.15</v>
      </c>
      <c r="BD41" s="20">
        <v>0.02</v>
      </c>
      <c r="BE41" s="20">
        <v>0.17</v>
      </c>
      <c r="BF41" s="20">
        <v>0.68</v>
      </c>
      <c r="BG41" s="22">
        <v>429</v>
      </c>
      <c r="BH41" s="22">
        <v>198</v>
      </c>
      <c r="BI41" s="22">
        <v>390</v>
      </c>
      <c r="BJ41" s="22">
        <v>195</v>
      </c>
      <c r="BK41" s="22">
        <v>340</v>
      </c>
      <c r="BL41" s="22">
        <v>172</v>
      </c>
      <c r="BM41" s="22">
        <v>426</v>
      </c>
      <c r="BN41" s="22">
        <v>197</v>
      </c>
      <c r="BO41" s="20"/>
      <c r="BP41" s="20"/>
      <c r="BQ41" s="20"/>
      <c r="BR41" s="20"/>
      <c r="BS41" s="20"/>
      <c r="BT41" s="20"/>
      <c r="BU41" s="22">
        <v>0.56000000000000005</v>
      </c>
      <c r="BV41" s="22">
        <v>0</v>
      </c>
      <c r="BW41" s="22">
        <v>0.08</v>
      </c>
      <c r="BX41" s="22">
        <v>0.64</v>
      </c>
      <c r="BY41" s="22">
        <v>2.5499999999999998</v>
      </c>
      <c r="BZ41" s="22">
        <v>3.75</v>
      </c>
      <c r="CA41" s="22">
        <v>71</v>
      </c>
      <c r="CB41" s="22">
        <v>44</v>
      </c>
      <c r="CC41" s="22">
        <v>721</v>
      </c>
      <c r="CD41" s="22">
        <v>312</v>
      </c>
      <c r="CE41" s="22">
        <v>431</v>
      </c>
      <c r="CF41" s="22">
        <v>213</v>
      </c>
      <c r="CG41" s="22">
        <v>331</v>
      </c>
      <c r="CH41" s="22">
        <v>99</v>
      </c>
      <c r="CI41" s="22">
        <v>0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2">
        <v>0</v>
      </c>
      <c r="B42" s="22">
        <v>0</v>
      </c>
      <c r="C42" s="22">
        <v>221239</v>
      </c>
      <c r="D42" s="22">
        <v>0</v>
      </c>
      <c r="E42" s="22">
        <v>0</v>
      </c>
      <c r="F42" s="22">
        <v>-1</v>
      </c>
      <c r="G42" s="22">
        <v>1</v>
      </c>
      <c r="H42" s="22">
        <v>0</v>
      </c>
      <c r="I42" s="22">
        <v>4</v>
      </c>
      <c r="J42" s="20">
        <v>0</v>
      </c>
      <c r="K42" s="20">
        <v>0</v>
      </c>
      <c r="L42" s="22">
        <v>0</v>
      </c>
      <c r="M42" s="20" t="s">
        <v>963</v>
      </c>
      <c r="N42" s="20">
        <v>0</v>
      </c>
      <c r="O42" s="22">
        <v>39</v>
      </c>
      <c r="P42" s="23" t="b">
        <v>0</v>
      </c>
      <c r="Q42" s="20" t="s">
        <v>2962</v>
      </c>
      <c r="R42" s="20" t="s">
        <v>2963</v>
      </c>
      <c r="S42" s="22">
        <v>49</v>
      </c>
      <c r="T42" s="20" t="s">
        <v>964</v>
      </c>
      <c r="U42" s="20">
        <v>0</v>
      </c>
      <c r="V42" s="20" t="s">
        <v>672</v>
      </c>
      <c r="W42" s="20">
        <v>0.1</v>
      </c>
      <c r="X42" s="23" t="b">
        <v>0</v>
      </c>
      <c r="Y42" s="20"/>
      <c r="Z42" s="20" t="s">
        <v>872</v>
      </c>
      <c r="AA42" s="22">
        <v>2</v>
      </c>
      <c r="AB42" s="22">
        <v>7</v>
      </c>
      <c r="AC42" s="22">
        <v>0</v>
      </c>
      <c r="AD42" s="22">
        <v>4950</v>
      </c>
      <c r="AE42" s="22">
        <v>0</v>
      </c>
      <c r="AF42" s="22">
        <v>22087</v>
      </c>
      <c r="AG42" s="22">
        <v>206</v>
      </c>
      <c r="AH42" s="20">
        <v>0</v>
      </c>
      <c r="AI42" s="20">
        <v>0</v>
      </c>
      <c r="AJ42" s="20" t="s">
        <v>672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704</v>
      </c>
      <c r="BH42" s="22">
        <v>83</v>
      </c>
      <c r="BI42" s="22">
        <v>702</v>
      </c>
      <c r="BJ42" s="22">
        <v>85</v>
      </c>
      <c r="BK42" s="22">
        <v>698</v>
      </c>
      <c r="BL42" s="22">
        <v>84</v>
      </c>
      <c r="BM42" s="22">
        <v>706</v>
      </c>
      <c r="BN42" s="22">
        <v>84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252</v>
      </c>
      <c r="CB42" s="22">
        <v>52</v>
      </c>
      <c r="CC42" s="22">
        <v>670</v>
      </c>
      <c r="CD42" s="22">
        <v>75</v>
      </c>
      <c r="CE42" s="22">
        <v>706</v>
      </c>
      <c r="CF42" s="22">
        <v>85</v>
      </c>
      <c r="CG42" s="22">
        <v>376</v>
      </c>
      <c r="CH42" s="22">
        <v>60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2">
        <v>100</v>
      </c>
      <c r="B43" s="22">
        <v>100</v>
      </c>
      <c r="C43" s="22">
        <v>151589</v>
      </c>
      <c r="D43" s="22">
        <v>0</v>
      </c>
      <c r="E43" s="22">
        <v>0</v>
      </c>
      <c r="F43" s="22">
        <v>-1</v>
      </c>
      <c r="G43" s="22">
        <v>1</v>
      </c>
      <c r="H43" s="22">
        <v>0</v>
      </c>
      <c r="I43" s="22">
        <v>3</v>
      </c>
      <c r="J43" s="20">
        <v>0.7</v>
      </c>
      <c r="K43" s="20">
        <v>0.7</v>
      </c>
      <c r="L43" s="22">
        <v>0</v>
      </c>
      <c r="M43" s="20" t="s">
        <v>971</v>
      </c>
      <c r="N43" s="20">
        <v>0.7</v>
      </c>
      <c r="O43" s="22">
        <v>40</v>
      </c>
      <c r="P43" s="23" t="b">
        <v>0</v>
      </c>
      <c r="Q43" s="20"/>
      <c r="R43" s="20" t="s">
        <v>2477</v>
      </c>
      <c r="S43" s="22">
        <v>49</v>
      </c>
      <c r="T43" s="20" t="s">
        <v>972</v>
      </c>
      <c r="U43" s="20">
        <v>1</v>
      </c>
      <c r="V43" s="20" t="s">
        <v>595</v>
      </c>
      <c r="W43" s="20">
        <v>0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4</v>
      </c>
      <c r="AD43" s="22">
        <v>1030</v>
      </c>
      <c r="AE43" s="22">
        <v>66</v>
      </c>
      <c r="AF43" s="22">
        <v>2302</v>
      </c>
      <c r="AG43" s="22">
        <v>82</v>
      </c>
      <c r="AH43" s="20">
        <v>0.1</v>
      </c>
      <c r="AI43" s="20">
        <v>0.8</v>
      </c>
      <c r="AJ43" s="20" t="s">
        <v>595</v>
      </c>
      <c r="AK43" s="22">
        <v>7</v>
      </c>
      <c r="AL43" s="22">
        <v>0</v>
      </c>
      <c r="AM43" s="22">
        <v>0</v>
      </c>
      <c r="AN43" s="22">
        <v>0</v>
      </c>
      <c r="AO43" s="22">
        <v>0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10</v>
      </c>
      <c r="AX43" s="20">
        <v>7.4</v>
      </c>
      <c r="AY43" s="20">
        <v>0.8</v>
      </c>
      <c r="AZ43" s="20">
        <v>0</v>
      </c>
      <c r="BA43" s="20">
        <v>0.8</v>
      </c>
      <c r="BB43" s="22">
        <v>0</v>
      </c>
      <c r="BC43" s="20">
        <v>0</v>
      </c>
      <c r="BD43" s="20">
        <v>0</v>
      </c>
      <c r="BE43" s="20">
        <v>0</v>
      </c>
      <c r="BF43" s="20">
        <v>0.51</v>
      </c>
      <c r="BG43" s="22">
        <v>417</v>
      </c>
      <c r="BH43" s="22">
        <v>190</v>
      </c>
      <c r="BI43" s="22">
        <v>411</v>
      </c>
      <c r="BJ43" s="22">
        <v>206</v>
      </c>
      <c r="BK43" s="22">
        <v>692</v>
      </c>
      <c r="BL43" s="22">
        <v>291</v>
      </c>
      <c r="BM43" s="22">
        <v>437</v>
      </c>
      <c r="BN43" s="22">
        <v>203</v>
      </c>
      <c r="BO43" s="20"/>
      <c r="BP43" s="20"/>
      <c r="BQ43" s="20"/>
      <c r="BR43" s="20"/>
      <c r="BS43" s="20"/>
      <c r="BT43" s="20"/>
      <c r="BU43" s="22">
        <v>0</v>
      </c>
      <c r="BV43" s="22">
        <v>0</v>
      </c>
      <c r="BW43" s="22">
        <v>0</v>
      </c>
      <c r="BX43" s="22">
        <v>0</v>
      </c>
      <c r="BY43" s="22">
        <v>6.56</v>
      </c>
      <c r="BZ43" s="22">
        <v>0</v>
      </c>
      <c r="CA43" s="22">
        <v>235</v>
      </c>
      <c r="CB43" s="22">
        <v>149</v>
      </c>
      <c r="CC43" s="22">
        <v>297</v>
      </c>
      <c r="CD43" s="22">
        <v>142</v>
      </c>
      <c r="CE43" s="22">
        <v>416</v>
      </c>
      <c r="CF43" s="22">
        <v>201</v>
      </c>
      <c r="CG43" s="22">
        <v>618</v>
      </c>
      <c r="CH43" s="22">
        <v>241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75</v>
      </c>
      <c r="B44" s="22">
        <v>75</v>
      </c>
      <c r="C44" s="22">
        <v>165659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2</v>
      </c>
      <c r="J44" s="20">
        <v>0.5</v>
      </c>
      <c r="K44" s="20">
        <v>0.5</v>
      </c>
      <c r="L44" s="22">
        <v>0</v>
      </c>
      <c r="M44" s="20" t="s">
        <v>138</v>
      </c>
      <c r="N44" s="20">
        <v>0.7</v>
      </c>
      <c r="O44" s="22">
        <v>41</v>
      </c>
      <c r="P44" s="23" t="b">
        <v>0</v>
      </c>
      <c r="Q44" s="20" t="s">
        <v>3049</v>
      </c>
      <c r="R44" s="20" t="s">
        <v>3605</v>
      </c>
      <c r="S44" s="22">
        <v>44</v>
      </c>
      <c r="T44" s="20" t="s">
        <v>961</v>
      </c>
      <c r="U44" s="20">
        <v>1.1000000000000001</v>
      </c>
      <c r="V44" s="20" t="s">
        <v>962</v>
      </c>
      <c r="W44" s="20">
        <v>0.3</v>
      </c>
      <c r="X44" s="23" t="b">
        <v>0</v>
      </c>
      <c r="Y44" s="20"/>
      <c r="Z44" s="20" t="s">
        <v>937</v>
      </c>
      <c r="AA44" s="22">
        <v>2</v>
      </c>
      <c r="AB44" s="22">
        <v>7</v>
      </c>
      <c r="AC44" s="22">
        <v>8</v>
      </c>
      <c r="AD44" s="22">
        <v>18842</v>
      </c>
      <c r="AE44" s="22">
        <v>82</v>
      </c>
      <c r="AF44" s="22">
        <v>41219</v>
      </c>
      <c r="AG44" s="22">
        <v>1717</v>
      </c>
      <c r="AH44" s="20">
        <v>0.2</v>
      </c>
      <c r="AI44" s="20">
        <v>1.8</v>
      </c>
      <c r="AJ44" s="20" t="s">
        <v>138</v>
      </c>
      <c r="AK44" s="22">
        <v>273</v>
      </c>
      <c r="AL44" s="22">
        <v>0</v>
      </c>
      <c r="AM44" s="22">
        <v>0</v>
      </c>
      <c r="AN44" s="22">
        <v>0</v>
      </c>
      <c r="AO44" s="22">
        <v>6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47</v>
      </c>
      <c r="AX44" s="20">
        <v>56.8</v>
      </c>
      <c r="AY44" s="20">
        <v>13.5</v>
      </c>
      <c r="AZ44" s="20">
        <v>45</v>
      </c>
      <c r="BA44" s="20">
        <v>11.5</v>
      </c>
      <c r="BB44" s="22">
        <v>3</v>
      </c>
      <c r="BC44" s="20">
        <v>0.37</v>
      </c>
      <c r="BD44" s="20">
        <v>0.03</v>
      </c>
      <c r="BE44" s="20">
        <v>0.4</v>
      </c>
      <c r="BF44" s="20">
        <v>4.0199999999999996</v>
      </c>
      <c r="BG44" s="22">
        <v>294</v>
      </c>
      <c r="BH44" s="22">
        <v>115</v>
      </c>
      <c r="BI44" s="22">
        <v>354</v>
      </c>
      <c r="BJ44" s="22">
        <v>125</v>
      </c>
      <c r="BK44" s="22">
        <v>210</v>
      </c>
      <c r="BL44" s="22">
        <v>54</v>
      </c>
      <c r="BM44" s="22">
        <v>315</v>
      </c>
      <c r="BN44" s="22">
        <v>114</v>
      </c>
      <c r="BO44" s="20"/>
      <c r="BP44" s="20"/>
      <c r="BQ44" s="20"/>
      <c r="BR44" s="20"/>
      <c r="BS44" s="20"/>
      <c r="BT44" s="20"/>
      <c r="BU44" s="22">
        <v>0.12</v>
      </c>
      <c r="BV44" s="22">
        <v>0</v>
      </c>
      <c r="BW44" s="22">
        <v>0.01</v>
      </c>
      <c r="BX44" s="22">
        <v>0.13</v>
      </c>
      <c r="BY44" s="22">
        <v>1.33</v>
      </c>
      <c r="BZ44" s="22">
        <v>1.98</v>
      </c>
      <c r="CA44" s="22">
        <v>493</v>
      </c>
      <c r="CB44" s="22">
        <v>98</v>
      </c>
      <c r="CC44" s="22">
        <v>276</v>
      </c>
      <c r="CD44" s="22">
        <v>95</v>
      </c>
      <c r="CE44" s="22">
        <v>355</v>
      </c>
      <c r="CF44" s="22">
        <v>120</v>
      </c>
      <c r="CG44" s="22">
        <v>278</v>
      </c>
      <c r="CH44" s="22">
        <v>111</v>
      </c>
      <c r="CI44" s="22">
        <v>0.99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101188</v>
      </c>
      <c r="D45" s="22">
        <v>0</v>
      </c>
      <c r="E45" s="22">
        <v>0</v>
      </c>
      <c r="F45" s="22">
        <v>2</v>
      </c>
      <c r="G45" s="22">
        <v>-2</v>
      </c>
      <c r="H45" s="22">
        <v>1</v>
      </c>
      <c r="I45" s="22">
        <v>2</v>
      </c>
      <c r="J45" s="20">
        <v>1.7</v>
      </c>
      <c r="K45" s="20">
        <v>1.7</v>
      </c>
      <c r="L45" s="22">
        <v>2</v>
      </c>
      <c r="M45" s="20" t="s">
        <v>896</v>
      </c>
      <c r="N45" s="20">
        <v>1.7</v>
      </c>
      <c r="O45" s="22">
        <v>42</v>
      </c>
      <c r="P45" s="23" t="b">
        <v>0</v>
      </c>
      <c r="Q45" s="20"/>
      <c r="R45" s="20"/>
      <c r="S45" s="22">
        <v>47</v>
      </c>
      <c r="T45" s="20" t="s">
        <v>929</v>
      </c>
      <c r="U45" s="20">
        <v>2.9</v>
      </c>
      <c r="V45" s="20" t="s">
        <v>502</v>
      </c>
      <c r="W45" s="20">
        <v>6.4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35</v>
      </c>
      <c r="AD45" s="22">
        <v>786772</v>
      </c>
      <c r="AE45" s="22">
        <v>12077</v>
      </c>
      <c r="AF45" s="22">
        <v>290028</v>
      </c>
      <c r="AG45" s="22">
        <v>22174</v>
      </c>
      <c r="AH45" s="20">
        <v>0.4</v>
      </c>
      <c r="AI45" s="20">
        <v>7.4</v>
      </c>
      <c r="AJ45" s="20" t="s">
        <v>502</v>
      </c>
      <c r="AK45" s="22">
        <v>1070</v>
      </c>
      <c r="AL45" s="22">
        <v>0</v>
      </c>
      <c r="AM45" s="22">
        <v>3</v>
      </c>
      <c r="AN45" s="22">
        <v>2</v>
      </c>
      <c r="AO45" s="22">
        <v>17</v>
      </c>
      <c r="AP45" s="22">
        <v>0</v>
      </c>
      <c r="AQ45" s="22">
        <v>0</v>
      </c>
      <c r="AR45" s="22">
        <v>0</v>
      </c>
      <c r="AS45" s="22">
        <v>4</v>
      </c>
      <c r="AT45" s="22">
        <v>0</v>
      </c>
      <c r="AU45" s="22">
        <v>0</v>
      </c>
      <c r="AV45" s="22">
        <v>2</v>
      </c>
      <c r="AW45" s="22">
        <v>195</v>
      </c>
      <c r="AX45" s="20">
        <v>226.8</v>
      </c>
      <c r="AY45" s="20">
        <v>370.5</v>
      </c>
      <c r="AZ45" s="20">
        <v>76</v>
      </c>
      <c r="BA45" s="20">
        <v>67.3</v>
      </c>
      <c r="BB45" s="22">
        <v>12</v>
      </c>
      <c r="BC45" s="20">
        <v>0.17</v>
      </c>
      <c r="BD45" s="20">
        <v>2.29</v>
      </c>
      <c r="BE45" s="20">
        <v>2.46</v>
      </c>
      <c r="BF45" s="20">
        <v>15.26</v>
      </c>
      <c r="BG45" s="22">
        <v>71</v>
      </c>
      <c r="BH45" s="22">
        <v>22</v>
      </c>
      <c r="BI45" s="22">
        <v>10</v>
      </c>
      <c r="BJ45" s="22">
        <v>3</v>
      </c>
      <c r="BK45" s="22">
        <v>153</v>
      </c>
      <c r="BL45" s="22">
        <v>24</v>
      </c>
      <c r="BM45" s="22">
        <v>31</v>
      </c>
      <c r="BN45" s="22">
        <v>2</v>
      </c>
      <c r="BO45" s="22">
        <v>3</v>
      </c>
      <c r="BP45" s="20"/>
      <c r="BQ45" s="22">
        <v>2</v>
      </c>
      <c r="BR45" s="20"/>
      <c r="BS45" s="20"/>
      <c r="BT45" s="20"/>
      <c r="BU45" s="22">
        <v>0.01</v>
      </c>
      <c r="BV45" s="22">
        <v>0</v>
      </c>
      <c r="BW45" s="22">
        <v>0.19</v>
      </c>
      <c r="BX45" s="22">
        <v>0.2</v>
      </c>
      <c r="BY45" s="22">
        <v>1.28</v>
      </c>
      <c r="BZ45" s="22">
        <v>1.43</v>
      </c>
      <c r="CA45" s="22">
        <v>314</v>
      </c>
      <c r="CB45" s="22">
        <v>38</v>
      </c>
      <c r="CC45" s="22">
        <v>185</v>
      </c>
      <c r="CD45" s="22">
        <v>64</v>
      </c>
      <c r="CE45" s="22">
        <v>143</v>
      </c>
      <c r="CF45" s="22">
        <v>48</v>
      </c>
      <c r="CG45" s="22">
        <v>65</v>
      </c>
      <c r="CH45" s="22">
        <v>23</v>
      </c>
      <c r="CI45" s="22">
        <v>1.01</v>
      </c>
      <c r="CJ45" s="22">
        <v>0.17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0"/>
      <c r="B46" s="20"/>
      <c r="C46" s="22">
        <v>230046</v>
      </c>
      <c r="D46" s="22">
        <v>0</v>
      </c>
      <c r="E46" s="22">
        <v>0</v>
      </c>
      <c r="F46" s="22">
        <v>1</v>
      </c>
      <c r="G46" s="22">
        <v>-1</v>
      </c>
      <c r="H46" s="22">
        <v>2</v>
      </c>
      <c r="I46" s="22">
        <v>3</v>
      </c>
      <c r="J46" s="20">
        <v>3.7</v>
      </c>
      <c r="K46" s="20">
        <v>3.7</v>
      </c>
      <c r="L46" s="22">
        <v>2</v>
      </c>
      <c r="M46" s="20" t="s">
        <v>242</v>
      </c>
      <c r="N46" s="20">
        <v>3.7</v>
      </c>
      <c r="O46" s="22">
        <v>43</v>
      </c>
      <c r="P46" s="23" t="b">
        <v>0</v>
      </c>
      <c r="Q46" s="20"/>
      <c r="R46" s="20"/>
      <c r="S46" s="22">
        <v>56</v>
      </c>
      <c r="T46" s="20" t="s">
        <v>955</v>
      </c>
      <c r="U46" s="20">
        <v>5</v>
      </c>
      <c r="V46" s="20" t="s">
        <v>956</v>
      </c>
      <c r="W46" s="20">
        <v>11.8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60</v>
      </c>
      <c r="AD46" s="22">
        <v>1321505</v>
      </c>
      <c r="AE46" s="22">
        <v>49048</v>
      </c>
      <c r="AF46" s="22">
        <v>397295</v>
      </c>
      <c r="AG46" s="22">
        <v>71973</v>
      </c>
      <c r="AH46" s="20">
        <v>0.7</v>
      </c>
      <c r="AI46" s="20">
        <v>10.7</v>
      </c>
      <c r="AJ46" s="20" t="s">
        <v>242</v>
      </c>
      <c r="AK46" s="22">
        <v>1023</v>
      </c>
      <c r="AL46" s="22">
        <v>5</v>
      </c>
      <c r="AM46" s="22">
        <v>1</v>
      </c>
      <c r="AN46" s="22">
        <v>2</v>
      </c>
      <c r="AO46" s="22">
        <v>17</v>
      </c>
      <c r="AP46" s="22">
        <v>0</v>
      </c>
      <c r="AQ46" s="22">
        <v>0</v>
      </c>
      <c r="AR46" s="22">
        <v>0</v>
      </c>
      <c r="AS46" s="22">
        <v>4</v>
      </c>
      <c r="AT46" s="22">
        <v>0</v>
      </c>
      <c r="AU46" s="22">
        <v>0</v>
      </c>
      <c r="AV46" s="22">
        <v>10</v>
      </c>
      <c r="AW46" s="22">
        <v>270</v>
      </c>
      <c r="AX46" s="20">
        <v>337.4</v>
      </c>
      <c r="AY46" s="20">
        <v>245.7</v>
      </c>
      <c r="AZ46" s="20">
        <v>139</v>
      </c>
      <c r="BA46" s="20">
        <v>72.2</v>
      </c>
      <c r="BB46" s="22">
        <v>12</v>
      </c>
      <c r="BC46" s="20">
        <v>3.21</v>
      </c>
      <c r="BD46" s="20">
        <v>1.31</v>
      </c>
      <c r="BE46" s="20">
        <v>4.5199999999999996</v>
      </c>
      <c r="BF46" s="20">
        <v>14.9</v>
      </c>
      <c r="BG46" s="22">
        <v>14</v>
      </c>
      <c r="BH46" s="22">
        <v>6</v>
      </c>
      <c r="BI46" s="22">
        <v>30</v>
      </c>
      <c r="BJ46" s="22">
        <v>24</v>
      </c>
      <c r="BK46" s="22">
        <v>76</v>
      </c>
      <c r="BL46" s="22">
        <v>46</v>
      </c>
      <c r="BM46" s="22">
        <v>26</v>
      </c>
      <c r="BN46" s="22">
        <v>18</v>
      </c>
      <c r="BO46" s="22">
        <v>1</v>
      </c>
      <c r="BP46" s="20"/>
      <c r="BQ46" s="22">
        <v>1</v>
      </c>
      <c r="BR46" s="20"/>
      <c r="BS46" s="22">
        <v>1</v>
      </c>
      <c r="BT46" s="20"/>
      <c r="BU46" s="22">
        <v>0.28000000000000003</v>
      </c>
      <c r="BV46" s="22">
        <v>0</v>
      </c>
      <c r="BW46" s="22">
        <v>0.12</v>
      </c>
      <c r="BX46" s="22">
        <v>0.4</v>
      </c>
      <c r="BY46" s="22">
        <v>1.31</v>
      </c>
      <c r="BZ46" s="22">
        <v>1.5</v>
      </c>
      <c r="CA46" s="22">
        <v>91</v>
      </c>
      <c r="CB46" s="22">
        <v>56</v>
      </c>
      <c r="CC46" s="22">
        <v>71</v>
      </c>
      <c r="CD46" s="22">
        <v>38</v>
      </c>
      <c r="CE46" s="22">
        <v>22</v>
      </c>
      <c r="CF46" s="22">
        <v>13</v>
      </c>
      <c r="CG46" s="22">
        <v>31</v>
      </c>
      <c r="CH46" s="22">
        <v>12</v>
      </c>
      <c r="CI46" s="22">
        <v>1.06</v>
      </c>
      <c r="CJ46" s="22">
        <v>0.18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476344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4</v>
      </c>
      <c r="J47" s="20">
        <v>0</v>
      </c>
      <c r="K47" s="20">
        <v>0</v>
      </c>
      <c r="L47" s="22">
        <v>0</v>
      </c>
      <c r="M47" s="20" t="s">
        <v>1733</v>
      </c>
      <c r="N47" s="20">
        <v>0</v>
      </c>
      <c r="O47" s="22">
        <v>44</v>
      </c>
      <c r="P47" s="23" t="b">
        <v>0</v>
      </c>
      <c r="Q47" s="20"/>
      <c r="R47" s="20" t="s">
        <v>3445</v>
      </c>
      <c r="S47" s="22">
        <v>50</v>
      </c>
      <c r="T47" s="20" t="s">
        <v>1734</v>
      </c>
      <c r="U47" s="20">
        <v>2.5</v>
      </c>
      <c r="V47" s="20" t="s">
        <v>1735</v>
      </c>
      <c r="W47" s="20">
        <v>0.2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15</v>
      </c>
      <c r="AD47" s="22">
        <v>43337</v>
      </c>
      <c r="AE47" s="22">
        <v>939</v>
      </c>
      <c r="AF47" s="22">
        <v>35510</v>
      </c>
      <c r="AG47" s="22">
        <v>1164</v>
      </c>
      <c r="AH47" s="20">
        <v>0</v>
      </c>
      <c r="AI47" s="20">
        <v>3</v>
      </c>
      <c r="AJ47" s="20" t="s">
        <v>1894</v>
      </c>
      <c r="AK47" s="22">
        <v>68</v>
      </c>
      <c r="AL47" s="22">
        <v>2</v>
      </c>
      <c r="AM47" s="22">
        <v>0</v>
      </c>
      <c r="AN47" s="22">
        <v>0</v>
      </c>
      <c r="AO47" s="22">
        <v>0</v>
      </c>
      <c r="AP47" s="22">
        <v>0</v>
      </c>
      <c r="AQ47" s="22">
        <v>0</v>
      </c>
      <c r="AR47" s="22">
        <v>0</v>
      </c>
      <c r="AS47" s="22">
        <v>2</v>
      </c>
      <c r="AT47" s="22">
        <v>0</v>
      </c>
      <c r="AU47" s="22">
        <v>0</v>
      </c>
      <c r="AV47" s="22">
        <v>3</v>
      </c>
      <c r="AW47" s="22">
        <v>55</v>
      </c>
      <c r="AX47" s="20">
        <v>72.599999999999994</v>
      </c>
      <c r="AY47" s="20">
        <v>14.2</v>
      </c>
      <c r="AZ47" s="20">
        <v>55</v>
      </c>
      <c r="BA47" s="20">
        <v>13.7</v>
      </c>
      <c r="BB47" s="22">
        <v>0</v>
      </c>
      <c r="BC47" s="20">
        <v>0.73</v>
      </c>
      <c r="BD47" s="20">
        <v>0.01</v>
      </c>
      <c r="BE47" s="20">
        <v>0.74</v>
      </c>
      <c r="BF47" s="20">
        <v>1.1200000000000001</v>
      </c>
      <c r="BG47" s="22">
        <v>267</v>
      </c>
      <c r="BH47" s="22">
        <v>32</v>
      </c>
      <c r="BI47" s="22">
        <v>350</v>
      </c>
      <c r="BJ47" s="22">
        <v>47</v>
      </c>
      <c r="BK47" s="22">
        <v>190</v>
      </c>
      <c r="BL47" s="22">
        <v>41</v>
      </c>
      <c r="BM47" s="22">
        <v>298</v>
      </c>
      <c r="BN47" s="22">
        <v>40</v>
      </c>
      <c r="BO47" s="20"/>
      <c r="BP47" s="20"/>
      <c r="BQ47" s="20"/>
      <c r="BR47" s="20"/>
      <c r="BS47" s="20"/>
      <c r="BT47" s="20"/>
      <c r="BU47" s="22">
        <v>0.97</v>
      </c>
      <c r="BV47" s="22">
        <v>0</v>
      </c>
      <c r="BW47" s="22">
        <v>0.01</v>
      </c>
      <c r="BX47" s="22">
        <v>0.98</v>
      </c>
      <c r="BY47" s="22">
        <v>1.48</v>
      </c>
      <c r="BZ47" s="22">
        <v>0</v>
      </c>
      <c r="CA47" s="22">
        <v>210</v>
      </c>
      <c r="CB47" s="22">
        <v>46</v>
      </c>
      <c r="CC47" s="22">
        <v>693</v>
      </c>
      <c r="CD47" s="22">
        <v>78</v>
      </c>
      <c r="CE47" s="22">
        <v>189</v>
      </c>
      <c r="CF47" s="22">
        <v>25</v>
      </c>
      <c r="CG47" s="22">
        <v>312</v>
      </c>
      <c r="CH47" s="22">
        <v>49</v>
      </c>
      <c r="CI47" s="22">
        <v>0</v>
      </c>
      <c r="CJ47" s="22">
        <v>0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123354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0</v>
      </c>
      <c r="K48" s="20">
        <v>0</v>
      </c>
      <c r="L48" s="22">
        <v>0</v>
      </c>
      <c r="M48" s="20" t="s">
        <v>938</v>
      </c>
      <c r="N48" s="20">
        <v>0</v>
      </c>
      <c r="O48" s="22">
        <v>45</v>
      </c>
      <c r="P48" s="23" t="b">
        <v>0</v>
      </c>
      <c r="Q48" s="20"/>
      <c r="R48" s="20"/>
      <c r="S48" s="22">
        <v>40</v>
      </c>
      <c r="T48" s="20" t="s">
        <v>939</v>
      </c>
      <c r="U48" s="20">
        <v>0</v>
      </c>
      <c r="V48" s="20" t="s">
        <v>666</v>
      </c>
      <c r="W48" s="20">
        <v>0.2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0</v>
      </c>
      <c r="AD48" s="22">
        <v>9415</v>
      </c>
      <c r="AE48" s="22">
        <v>312</v>
      </c>
      <c r="AF48" s="22">
        <v>13464</v>
      </c>
      <c r="AG48" s="22">
        <v>519</v>
      </c>
      <c r="AH48" s="20">
        <v>0</v>
      </c>
      <c r="AI48" s="20">
        <v>0</v>
      </c>
      <c r="AJ48" s="20" t="s">
        <v>666</v>
      </c>
      <c r="AK48" s="22">
        <v>0</v>
      </c>
      <c r="AL48" s="22">
        <v>0</v>
      </c>
      <c r="AM48" s="22">
        <v>0</v>
      </c>
      <c r="AN48" s="22">
        <v>0</v>
      </c>
      <c r="AO48" s="22">
        <v>0</v>
      </c>
      <c r="AP48" s="22">
        <v>0</v>
      </c>
      <c r="AQ48" s="22">
        <v>0</v>
      </c>
      <c r="AR48" s="22">
        <v>0</v>
      </c>
      <c r="AS48" s="22">
        <v>0</v>
      </c>
      <c r="AT48" s="22">
        <v>0</v>
      </c>
      <c r="AU48" s="22">
        <v>0</v>
      </c>
      <c r="AV48" s="22">
        <v>0</v>
      </c>
      <c r="AW48" s="22">
        <v>0</v>
      </c>
      <c r="AX48" s="20">
        <v>0</v>
      </c>
      <c r="AY48" s="20">
        <v>0</v>
      </c>
      <c r="AZ48" s="20">
        <v>0</v>
      </c>
      <c r="BA48" s="20">
        <v>0</v>
      </c>
      <c r="BB48" s="22">
        <v>0</v>
      </c>
      <c r="BC48" s="20">
        <v>0</v>
      </c>
      <c r="BD48" s="20">
        <v>0</v>
      </c>
      <c r="BE48" s="20">
        <v>0</v>
      </c>
      <c r="BF48" s="20">
        <v>0</v>
      </c>
      <c r="BG48" s="22">
        <v>493</v>
      </c>
      <c r="BH48" s="22">
        <v>174</v>
      </c>
      <c r="BI48" s="22">
        <v>478</v>
      </c>
      <c r="BJ48" s="22">
        <v>172</v>
      </c>
      <c r="BK48" s="22">
        <v>454</v>
      </c>
      <c r="BL48" s="22">
        <v>163</v>
      </c>
      <c r="BM48" s="22">
        <v>500</v>
      </c>
      <c r="BN48" s="22">
        <v>174</v>
      </c>
      <c r="BO48" s="20"/>
      <c r="BP48" s="20"/>
      <c r="BQ48" s="20"/>
      <c r="BR48" s="20"/>
      <c r="BS48" s="20"/>
      <c r="BT48" s="20"/>
      <c r="BU48" s="22">
        <v>0</v>
      </c>
      <c r="BV48" s="22">
        <v>0</v>
      </c>
      <c r="BW48" s="22">
        <v>0</v>
      </c>
      <c r="BX48" s="22">
        <v>0</v>
      </c>
      <c r="BY48" s="22">
        <v>0</v>
      </c>
      <c r="BZ48" s="22">
        <v>0</v>
      </c>
      <c r="CA48" s="22">
        <v>631</v>
      </c>
      <c r="CB48" s="22">
        <v>170</v>
      </c>
      <c r="CC48" s="22">
        <v>403</v>
      </c>
      <c r="CD48" s="22">
        <v>132</v>
      </c>
      <c r="CE48" s="22">
        <v>504</v>
      </c>
      <c r="CF48" s="22">
        <v>170</v>
      </c>
      <c r="CG48" s="22">
        <v>321</v>
      </c>
      <c r="CH48" s="22">
        <v>125</v>
      </c>
      <c r="CI48" s="22">
        <v>0</v>
      </c>
      <c r="CJ48" s="22">
        <v>0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490094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3</v>
      </c>
      <c r="J49" s="20">
        <v>0</v>
      </c>
      <c r="K49" s="20">
        <v>0</v>
      </c>
      <c r="L49" s="22">
        <v>0</v>
      </c>
      <c r="M49" s="20" t="s">
        <v>959</v>
      </c>
      <c r="N49" s="20">
        <v>0</v>
      </c>
      <c r="O49" s="22">
        <v>46</v>
      </c>
      <c r="P49" s="23" t="b">
        <v>0</v>
      </c>
      <c r="Q49" s="20"/>
      <c r="R49" s="20" t="s">
        <v>2478</v>
      </c>
      <c r="S49" s="22">
        <v>44</v>
      </c>
      <c r="T49" s="20" t="s">
        <v>960</v>
      </c>
      <c r="U49" s="20">
        <v>0</v>
      </c>
      <c r="V49" s="20" t="s">
        <v>668</v>
      </c>
      <c r="W49" s="20">
        <v>0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0</v>
      </c>
      <c r="AD49" s="22">
        <v>1077</v>
      </c>
      <c r="AE49" s="22">
        <v>68</v>
      </c>
      <c r="AF49" s="22">
        <v>3084</v>
      </c>
      <c r="AG49" s="22">
        <v>70</v>
      </c>
      <c r="AH49" s="20">
        <v>0</v>
      </c>
      <c r="AI49" s="20">
        <v>0</v>
      </c>
      <c r="AJ49" s="20" t="s">
        <v>668</v>
      </c>
      <c r="AK49" s="22">
        <v>0</v>
      </c>
      <c r="AL49" s="22">
        <v>0</v>
      </c>
      <c r="AM49" s="22">
        <v>0</v>
      </c>
      <c r="AN49" s="22">
        <v>0</v>
      </c>
      <c r="AO49" s="22">
        <v>0</v>
      </c>
      <c r="AP49" s="22">
        <v>0</v>
      </c>
      <c r="AQ49" s="22">
        <v>0</v>
      </c>
      <c r="AR49" s="22">
        <v>0</v>
      </c>
      <c r="AS49" s="22">
        <v>0</v>
      </c>
      <c r="AT49" s="22">
        <v>0</v>
      </c>
      <c r="AU49" s="22">
        <v>0</v>
      </c>
      <c r="AV49" s="22">
        <v>0</v>
      </c>
      <c r="AW49" s="22">
        <v>0</v>
      </c>
      <c r="AX49" s="20">
        <v>0</v>
      </c>
      <c r="AY49" s="20">
        <v>0</v>
      </c>
      <c r="AZ49" s="20">
        <v>0</v>
      </c>
      <c r="BA49" s="20">
        <v>0</v>
      </c>
      <c r="BB49" s="22">
        <v>0</v>
      </c>
      <c r="BC49" s="20">
        <v>0</v>
      </c>
      <c r="BD49" s="20">
        <v>0</v>
      </c>
      <c r="BE49" s="20">
        <v>0</v>
      </c>
      <c r="BF49" s="20">
        <v>0</v>
      </c>
      <c r="BG49" s="22">
        <v>609</v>
      </c>
      <c r="BH49" s="22">
        <v>238</v>
      </c>
      <c r="BI49" s="22">
        <v>601</v>
      </c>
      <c r="BJ49" s="22">
        <v>239</v>
      </c>
      <c r="BK49" s="22">
        <v>587</v>
      </c>
      <c r="BL49" s="22">
        <v>233</v>
      </c>
      <c r="BM49" s="22">
        <v>616</v>
      </c>
      <c r="BN49" s="22">
        <v>243</v>
      </c>
      <c r="BO49" s="20"/>
      <c r="BP49" s="20"/>
      <c r="BQ49" s="20"/>
      <c r="BR49" s="20"/>
      <c r="BS49" s="20"/>
      <c r="BT49" s="20"/>
      <c r="BU49" s="22">
        <v>0</v>
      </c>
      <c r="BV49" s="22">
        <v>0</v>
      </c>
      <c r="BW49" s="22">
        <v>0</v>
      </c>
      <c r="BX49" s="22">
        <v>0</v>
      </c>
      <c r="BY49" s="22">
        <v>0</v>
      </c>
      <c r="BZ49" s="22">
        <v>0</v>
      </c>
      <c r="CA49" s="22">
        <v>551</v>
      </c>
      <c r="CB49" s="22">
        <v>307</v>
      </c>
      <c r="CC49" s="22">
        <v>552</v>
      </c>
      <c r="CD49" s="22">
        <v>205</v>
      </c>
      <c r="CE49" s="22">
        <v>622</v>
      </c>
      <c r="CF49" s="22">
        <v>247</v>
      </c>
      <c r="CG49" s="22">
        <v>590</v>
      </c>
      <c r="CH49" s="22">
        <v>223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2">
        <v>100</v>
      </c>
      <c r="B50" s="22">
        <v>100</v>
      </c>
      <c r="C50" s="22">
        <v>226944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1.7</v>
      </c>
      <c r="K50" s="20">
        <v>1.7</v>
      </c>
      <c r="L50" s="22">
        <v>2</v>
      </c>
      <c r="M50" s="20" t="s">
        <v>965</v>
      </c>
      <c r="N50" s="20">
        <v>1.7</v>
      </c>
      <c r="O50" s="22">
        <v>47</v>
      </c>
      <c r="P50" s="23" t="b">
        <v>0</v>
      </c>
      <c r="Q50" s="20"/>
      <c r="R50" s="20" t="s">
        <v>3288</v>
      </c>
      <c r="S50" s="22">
        <v>50</v>
      </c>
      <c r="T50" s="20" t="s">
        <v>966</v>
      </c>
      <c r="U50" s="20">
        <v>1.9</v>
      </c>
      <c r="V50" s="20" t="s">
        <v>592</v>
      </c>
      <c r="W50" s="20">
        <v>0.1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23</v>
      </c>
      <c r="AD50" s="22">
        <v>11755</v>
      </c>
      <c r="AE50" s="22">
        <v>411</v>
      </c>
      <c r="AF50" s="22">
        <v>12644</v>
      </c>
      <c r="AG50" s="22">
        <v>490</v>
      </c>
      <c r="AH50" s="20">
        <v>0.3</v>
      </c>
      <c r="AI50" s="20">
        <v>4.5999999999999996</v>
      </c>
      <c r="AJ50" s="20" t="s">
        <v>592</v>
      </c>
      <c r="AK50" s="22">
        <v>1011</v>
      </c>
      <c r="AL50" s="22">
        <v>0</v>
      </c>
      <c r="AM50" s="22">
        <v>0</v>
      </c>
      <c r="AN50" s="22">
        <v>3</v>
      </c>
      <c r="AO50" s="22">
        <v>16</v>
      </c>
      <c r="AP50" s="22">
        <v>0</v>
      </c>
      <c r="AQ50" s="22">
        <v>0</v>
      </c>
      <c r="AR50" s="22">
        <v>0</v>
      </c>
      <c r="AS50" s="22">
        <v>4</v>
      </c>
      <c r="AT50" s="22">
        <v>0</v>
      </c>
      <c r="AU50" s="22">
        <v>0</v>
      </c>
      <c r="AV50" s="22">
        <v>1</v>
      </c>
      <c r="AW50" s="22">
        <v>150</v>
      </c>
      <c r="AX50" s="20">
        <v>145.6</v>
      </c>
      <c r="AY50" s="20">
        <v>190.9</v>
      </c>
      <c r="AZ50" s="20">
        <v>17</v>
      </c>
      <c r="BA50" s="20">
        <v>35.5</v>
      </c>
      <c r="BB50" s="22">
        <v>12</v>
      </c>
      <c r="BC50" s="20">
        <v>0.08</v>
      </c>
      <c r="BD50" s="20">
        <v>0.55000000000000004</v>
      </c>
      <c r="BE50" s="20">
        <v>0.63</v>
      </c>
      <c r="BF50" s="20">
        <v>14.21</v>
      </c>
      <c r="BG50" s="22">
        <v>152</v>
      </c>
      <c r="BH50" s="22">
        <v>60</v>
      </c>
      <c r="BI50" s="22">
        <v>51</v>
      </c>
      <c r="BJ50" s="22">
        <v>40</v>
      </c>
      <c r="BK50" s="22">
        <v>312</v>
      </c>
      <c r="BL50" s="22">
        <v>159</v>
      </c>
      <c r="BM50" s="22">
        <v>121</v>
      </c>
      <c r="BN50" s="22">
        <v>67</v>
      </c>
      <c r="BO50" s="20"/>
      <c r="BP50" s="20"/>
      <c r="BQ50" s="20"/>
      <c r="BR50" s="20"/>
      <c r="BS50" s="20"/>
      <c r="BT50" s="20"/>
      <c r="BU50" s="22">
        <v>0.01</v>
      </c>
      <c r="BV50" s="22">
        <v>0</v>
      </c>
      <c r="BW50" s="22">
        <v>0.05</v>
      </c>
      <c r="BX50" s="22">
        <v>0.06</v>
      </c>
      <c r="BY50" s="22">
        <v>1.26</v>
      </c>
      <c r="BZ50" s="22">
        <v>1.42</v>
      </c>
      <c r="CA50" s="22">
        <v>200</v>
      </c>
      <c r="CB50" s="22">
        <v>123</v>
      </c>
      <c r="CC50" s="22">
        <v>193</v>
      </c>
      <c r="CD50" s="22">
        <v>88</v>
      </c>
      <c r="CE50" s="22">
        <v>261</v>
      </c>
      <c r="CF50" s="22">
        <v>116</v>
      </c>
      <c r="CG50" s="22">
        <v>378</v>
      </c>
      <c r="CH50" s="22">
        <v>121</v>
      </c>
      <c r="CI50" s="22">
        <v>1.07</v>
      </c>
      <c r="CJ50" s="22">
        <v>0.27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0"/>
      <c r="B51" s="20"/>
      <c r="C51" s="22">
        <v>199798</v>
      </c>
      <c r="D51" s="22">
        <v>0</v>
      </c>
      <c r="E51" s="22">
        <v>0</v>
      </c>
      <c r="F51" s="22">
        <v>0</v>
      </c>
      <c r="G51" s="22">
        <v>0</v>
      </c>
      <c r="H51" s="22">
        <v>0</v>
      </c>
      <c r="I51" s="22">
        <v>2</v>
      </c>
      <c r="J51" s="20">
        <v>1.3</v>
      </c>
      <c r="K51" s="20">
        <v>1.3</v>
      </c>
      <c r="L51" s="22">
        <v>1</v>
      </c>
      <c r="M51" s="20" t="s">
        <v>950</v>
      </c>
      <c r="N51" s="20">
        <v>1.3</v>
      </c>
      <c r="O51" s="22">
        <v>48</v>
      </c>
      <c r="P51" s="23" t="b">
        <v>0</v>
      </c>
      <c r="Q51" s="20"/>
      <c r="R51" s="20"/>
      <c r="S51" s="22">
        <v>45</v>
      </c>
      <c r="T51" s="20" t="s">
        <v>951</v>
      </c>
      <c r="U51" s="20">
        <v>2.6</v>
      </c>
      <c r="V51" s="20" t="s">
        <v>952</v>
      </c>
      <c r="W51" s="20">
        <v>1.4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31</v>
      </c>
      <c r="AD51" s="22">
        <v>91238</v>
      </c>
      <c r="AE51" s="22">
        <v>5208</v>
      </c>
      <c r="AF51" s="22">
        <v>70310</v>
      </c>
      <c r="AG51" s="22">
        <v>4281</v>
      </c>
      <c r="AH51" s="20">
        <v>0.3</v>
      </c>
      <c r="AI51" s="20">
        <v>6.9</v>
      </c>
      <c r="AJ51" s="20" t="s">
        <v>494</v>
      </c>
      <c r="AK51" s="22">
        <v>1080</v>
      </c>
      <c r="AL51" s="22">
        <v>0</v>
      </c>
      <c r="AM51" s="22">
        <v>1</v>
      </c>
      <c r="AN51" s="22">
        <v>2</v>
      </c>
      <c r="AO51" s="22">
        <v>17</v>
      </c>
      <c r="AP51" s="22">
        <v>0</v>
      </c>
      <c r="AQ51" s="22">
        <v>0</v>
      </c>
      <c r="AR51" s="22">
        <v>0</v>
      </c>
      <c r="AS51" s="22">
        <v>2</v>
      </c>
      <c r="AT51" s="22">
        <v>0</v>
      </c>
      <c r="AU51" s="22">
        <v>0</v>
      </c>
      <c r="AV51" s="22">
        <v>2</v>
      </c>
      <c r="AW51" s="22">
        <v>206</v>
      </c>
      <c r="AX51" s="20">
        <v>212.4</v>
      </c>
      <c r="AY51" s="20">
        <v>38.6</v>
      </c>
      <c r="AZ51" s="20">
        <v>91</v>
      </c>
      <c r="BA51" s="20">
        <v>34.4</v>
      </c>
      <c r="BB51" s="22">
        <v>12</v>
      </c>
      <c r="BC51" s="20">
        <v>0.7</v>
      </c>
      <c r="BD51" s="20">
        <v>0.26</v>
      </c>
      <c r="BE51" s="20">
        <v>0.96</v>
      </c>
      <c r="BF51" s="20">
        <v>15.71</v>
      </c>
      <c r="BG51" s="22">
        <v>84</v>
      </c>
      <c r="BH51" s="22">
        <v>27</v>
      </c>
      <c r="BI51" s="22">
        <v>263</v>
      </c>
      <c r="BJ51" s="22">
        <v>80</v>
      </c>
      <c r="BK51" s="22">
        <v>125</v>
      </c>
      <c r="BL51" s="22">
        <v>15</v>
      </c>
      <c r="BM51" s="22">
        <v>131</v>
      </c>
      <c r="BN51" s="22">
        <v>36</v>
      </c>
      <c r="BO51" s="20"/>
      <c r="BP51" s="20"/>
      <c r="BQ51" s="20"/>
      <c r="BR51" s="20"/>
      <c r="BS51" s="20"/>
      <c r="BT51" s="20"/>
      <c r="BU51" s="22">
        <v>0.06</v>
      </c>
      <c r="BV51" s="22">
        <v>0</v>
      </c>
      <c r="BW51" s="22">
        <v>0.02</v>
      </c>
      <c r="BX51" s="22">
        <v>0.08</v>
      </c>
      <c r="BY51" s="22">
        <v>1.31</v>
      </c>
      <c r="BZ51" s="22">
        <v>1.42</v>
      </c>
      <c r="CA51" s="22">
        <v>379</v>
      </c>
      <c r="CB51" s="22">
        <v>69</v>
      </c>
      <c r="CC51" s="22">
        <v>216</v>
      </c>
      <c r="CD51" s="22">
        <v>72</v>
      </c>
      <c r="CE51" s="22">
        <v>175</v>
      </c>
      <c r="CF51" s="22">
        <v>59</v>
      </c>
      <c r="CG51" s="22">
        <v>153</v>
      </c>
      <c r="CH51" s="22">
        <v>61</v>
      </c>
      <c r="CI51" s="22">
        <v>1</v>
      </c>
      <c r="CJ51" s="22">
        <v>0.17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100</v>
      </c>
      <c r="C52" s="22">
        <v>98980</v>
      </c>
      <c r="D52" s="22">
        <v>0</v>
      </c>
      <c r="E52" s="22">
        <v>0</v>
      </c>
      <c r="F52" s="22">
        <v>-1</v>
      </c>
      <c r="G52" s="22">
        <v>1</v>
      </c>
      <c r="H52" s="22">
        <v>0</v>
      </c>
      <c r="I52" s="22">
        <v>1</v>
      </c>
      <c r="J52" s="20">
        <v>1.3</v>
      </c>
      <c r="K52" s="20">
        <v>1.3</v>
      </c>
      <c r="L52" s="22">
        <v>3</v>
      </c>
      <c r="M52" s="20" t="s">
        <v>924</v>
      </c>
      <c r="N52" s="20">
        <v>1.3</v>
      </c>
      <c r="O52" s="22">
        <v>49</v>
      </c>
      <c r="P52" s="23" t="b">
        <v>0</v>
      </c>
      <c r="Q52" s="20"/>
      <c r="R52" s="20" t="s">
        <v>2849</v>
      </c>
      <c r="S52" s="22">
        <v>49</v>
      </c>
      <c r="T52" s="20" t="s">
        <v>925</v>
      </c>
      <c r="U52" s="20">
        <v>2.7</v>
      </c>
      <c r="V52" s="20" t="s">
        <v>926</v>
      </c>
      <c r="W52" s="20">
        <v>7.2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30</v>
      </c>
      <c r="AD52" s="22">
        <v>378438</v>
      </c>
      <c r="AE52" s="22">
        <v>10722</v>
      </c>
      <c r="AF52" s="22">
        <v>459538</v>
      </c>
      <c r="AG52" s="22">
        <v>17016</v>
      </c>
      <c r="AH52" s="20">
        <v>0.3</v>
      </c>
      <c r="AI52" s="20">
        <v>6.1</v>
      </c>
      <c r="AJ52" s="20" t="s">
        <v>1895</v>
      </c>
      <c r="AK52" s="22">
        <v>990</v>
      </c>
      <c r="AL52" s="22">
        <v>0</v>
      </c>
      <c r="AM52" s="22">
        <v>0</v>
      </c>
      <c r="AN52" s="22">
        <v>2</v>
      </c>
      <c r="AO52" s="22">
        <v>16</v>
      </c>
      <c r="AP52" s="22">
        <v>1</v>
      </c>
      <c r="AQ52" s="22">
        <v>0</v>
      </c>
      <c r="AR52" s="22">
        <v>0</v>
      </c>
      <c r="AS52" s="22">
        <v>2</v>
      </c>
      <c r="AT52" s="22">
        <v>0</v>
      </c>
      <c r="AU52" s="22">
        <v>30</v>
      </c>
      <c r="AV52" s="22">
        <v>3</v>
      </c>
      <c r="AW52" s="22">
        <v>187</v>
      </c>
      <c r="AX52" s="20">
        <v>237.6</v>
      </c>
      <c r="AY52" s="20">
        <v>0</v>
      </c>
      <c r="AZ52" s="20">
        <v>0</v>
      </c>
      <c r="BA52" s="20">
        <v>23.8</v>
      </c>
      <c r="BB52" s="22">
        <v>11</v>
      </c>
      <c r="BC52" s="20">
        <v>0</v>
      </c>
      <c r="BD52" s="20">
        <v>0</v>
      </c>
      <c r="BE52" s="20">
        <v>0</v>
      </c>
      <c r="BF52" s="20">
        <v>14.98</v>
      </c>
      <c r="BG52" s="22">
        <v>59</v>
      </c>
      <c r="BH52" s="22">
        <v>14</v>
      </c>
      <c r="BI52" s="22">
        <v>694</v>
      </c>
      <c r="BJ52" s="22">
        <v>80</v>
      </c>
      <c r="BK52" s="22">
        <v>690</v>
      </c>
      <c r="BL52" s="22">
        <v>79</v>
      </c>
      <c r="BM52" s="22">
        <v>211</v>
      </c>
      <c r="BN52" s="22">
        <v>14</v>
      </c>
      <c r="BO52" s="20"/>
      <c r="BP52" s="20"/>
      <c r="BQ52" s="20"/>
      <c r="BR52" s="20"/>
      <c r="BS52" s="20"/>
      <c r="BT52" s="20"/>
      <c r="BU52" s="22">
        <v>0</v>
      </c>
      <c r="BV52" s="22">
        <v>2.73</v>
      </c>
      <c r="BW52" s="22">
        <v>0</v>
      </c>
      <c r="BX52" s="22">
        <v>0</v>
      </c>
      <c r="BY52" s="22">
        <v>1.36</v>
      </c>
      <c r="BZ52" s="22">
        <v>1.45</v>
      </c>
      <c r="CA52" s="22">
        <v>228</v>
      </c>
      <c r="CB52" s="22">
        <v>7</v>
      </c>
      <c r="CC52" s="22">
        <v>224</v>
      </c>
      <c r="CD52" s="22">
        <v>20</v>
      </c>
      <c r="CE52" s="22">
        <v>169</v>
      </c>
      <c r="CF52" s="22">
        <v>17</v>
      </c>
      <c r="CG52" s="22">
        <v>57</v>
      </c>
      <c r="CH52" s="22">
        <v>11</v>
      </c>
      <c r="CI52" s="22">
        <v>1</v>
      </c>
      <c r="CJ52" s="22">
        <v>0.18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75</v>
      </c>
      <c r="B53" s="20"/>
      <c r="C53" s="22">
        <v>122806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5</v>
      </c>
      <c r="K53" s="20">
        <v>6.7</v>
      </c>
      <c r="L53" s="22">
        <v>10</v>
      </c>
      <c r="M53" s="20" t="s">
        <v>935</v>
      </c>
      <c r="N53" s="20">
        <v>6.7</v>
      </c>
      <c r="O53" s="22">
        <v>50</v>
      </c>
      <c r="P53" s="23" t="b">
        <v>0</v>
      </c>
      <c r="Q53" s="20" t="s">
        <v>2386</v>
      </c>
      <c r="R53" s="20" t="s">
        <v>3606</v>
      </c>
      <c r="S53" s="22">
        <v>55</v>
      </c>
      <c r="T53" s="20" t="s">
        <v>936</v>
      </c>
      <c r="U53" s="20">
        <v>4.2</v>
      </c>
      <c r="V53" s="20" t="s">
        <v>596</v>
      </c>
      <c r="W53" s="20">
        <v>0.8</v>
      </c>
      <c r="X53" s="23" t="b">
        <v>0</v>
      </c>
      <c r="Y53" s="20"/>
      <c r="Z53" s="20" t="s">
        <v>937</v>
      </c>
      <c r="AA53" s="22">
        <v>2</v>
      </c>
      <c r="AB53" s="22">
        <v>7</v>
      </c>
      <c r="AC53" s="22">
        <v>51</v>
      </c>
      <c r="AD53" s="22">
        <v>87750</v>
      </c>
      <c r="AE53" s="22">
        <v>8662</v>
      </c>
      <c r="AF53" s="22">
        <v>61883</v>
      </c>
      <c r="AG53" s="22">
        <v>4421</v>
      </c>
      <c r="AH53" s="20">
        <v>1.2</v>
      </c>
      <c r="AI53" s="20">
        <v>9.3000000000000007</v>
      </c>
      <c r="AJ53" s="20" t="s">
        <v>596</v>
      </c>
      <c r="AK53" s="22">
        <v>1017</v>
      </c>
      <c r="AL53" s="22">
        <v>3</v>
      </c>
      <c r="AM53" s="22">
        <v>2</v>
      </c>
      <c r="AN53" s="22">
        <v>2</v>
      </c>
      <c r="AO53" s="22">
        <v>15</v>
      </c>
      <c r="AP53" s="22">
        <v>0</v>
      </c>
      <c r="AQ53" s="22">
        <v>0</v>
      </c>
      <c r="AR53" s="22">
        <v>0</v>
      </c>
      <c r="AS53" s="22">
        <v>2</v>
      </c>
      <c r="AT53" s="22">
        <v>0</v>
      </c>
      <c r="AU53" s="22">
        <v>0</v>
      </c>
      <c r="AV53" s="22">
        <v>6</v>
      </c>
      <c r="AW53" s="22">
        <v>199</v>
      </c>
      <c r="AX53" s="20">
        <v>229.2</v>
      </c>
      <c r="AY53" s="20">
        <v>259.7</v>
      </c>
      <c r="AZ53" s="20">
        <v>137</v>
      </c>
      <c r="BA53" s="20">
        <v>62.7</v>
      </c>
      <c r="BB53" s="22">
        <v>12</v>
      </c>
      <c r="BC53" s="20">
        <v>1.8</v>
      </c>
      <c r="BD53" s="20">
        <v>1.63</v>
      </c>
      <c r="BE53" s="20">
        <v>3.43</v>
      </c>
      <c r="BF53" s="20">
        <v>13.36</v>
      </c>
      <c r="BG53" s="22">
        <v>68</v>
      </c>
      <c r="BH53" s="22">
        <v>26</v>
      </c>
      <c r="BI53" s="22">
        <v>27</v>
      </c>
      <c r="BJ53" s="22">
        <v>21</v>
      </c>
      <c r="BK53" s="22">
        <v>80</v>
      </c>
      <c r="BL53" s="22">
        <v>49</v>
      </c>
      <c r="BM53" s="22">
        <v>43</v>
      </c>
      <c r="BN53" s="22">
        <v>32</v>
      </c>
      <c r="BO53" s="22">
        <v>2</v>
      </c>
      <c r="BP53" s="20"/>
      <c r="BQ53" s="20"/>
      <c r="BR53" s="20"/>
      <c r="BS53" s="20"/>
      <c r="BT53" s="20"/>
      <c r="BU53" s="22">
        <v>0.16</v>
      </c>
      <c r="BV53" s="22">
        <v>0</v>
      </c>
      <c r="BW53" s="22">
        <v>0.14000000000000001</v>
      </c>
      <c r="BX53" s="22">
        <v>0.3</v>
      </c>
      <c r="BY53" s="22">
        <v>1.18</v>
      </c>
      <c r="BZ53" s="22">
        <v>1.33</v>
      </c>
      <c r="CA53" s="22">
        <v>97</v>
      </c>
      <c r="CB53" s="22">
        <v>59</v>
      </c>
      <c r="CC53" s="22">
        <v>11</v>
      </c>
      <c r="CD53" s="22">
        <v>7</v>
      </c>
      <c r="CE53" s="22">
        <v>50</v>
      </c>
      <c r="CF53" s="22">
        <v>28</v>
      </c>
      <c r="CG53" s="22">
        <v>193</v>
      </c>
      <c r="CH53" s="22">
        <v>64</v>
      </c>
      <c r="CI53" s="22">
        <v>1.06</v>
      </c>
      <c r="CJ53" s="22">
        <v>0.18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149484</v>
      </c>
      <c r="D54" s="22">
        <v>0</v>
      </c>
      <c r="E54" s="22">
        <v>0</v>
      </c>
      <c r="F54" s="22">
        <v>-4</v>
      </c>
      <c r="G54" s="22">
        <v>4</v>
      </c>
      <c r="H54" s="22">
        <v>0</v>
      </c>
      <c r="I54" s="22">
        <v>2</v>
      </c>
      <c r="J54" s="20">
        <v>0</v>
      </c>
      <c r="K54" s="20">
        <v>0</v>
      </c>
      <c r="L54" s="22">
        <v>0</v>
      </c>
      <c r="M54" s="20" t="s">
        <v>940</v>
      </c>
      <c r="N54" s="20">
        <v>0</v>
      </c>
      <c r="O54" s="22">
        <v>51</v>
      </c>
      <c r="P54" s="23" t="b">
        <v>0</v>
      </c>
      <c r="Q54" s="20" t="s">
        <v>910</v>
      </c>
      <c r="R54" s="20" t="s">
        <v>2479</v>
      </c>
      <c r="S54" s="22">
        <v>41</v>
      </c>
      <c r="T54" s="20" t="s">
        <v>941</v>
      </c>
      <c r="U54" s="20">
        <v>0</v>
      </c>
      <c r="V54" s="20" t="s">
        <v>461</v>
      </c>
      <c r="W54" s="20">
        <v>1.4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0</v>
      </c>
      <c r="AD54" s="22">
        <v>9437</v>
      </c>
      <c r="AE54" s="22">
        <v>140</v>
      </c>
      <c r="AF54" s="22">
        <v>1047453</v>
      </c>
      <c r="AG54" s="22">
        <v>3137</v>
      </c>
      <c r="AH54" s="20">
        <v>0</v>
      </c>
      <c r="AI54" s="20">
        <v>0</v>
      </c>
      <c r="AJ54" s="20" t="s">
        <v>461</v>
      </c>
      <c r="AK54" s="22">
        <v>30</v>
      </c>
      <c r="AL54" s="22">
        <v>0</v>
      </c>
      <c r="AM54" s="22">
        <v>0</v>
      </c>
      <c r="AN54" s="22">
        <v>0</v>
      </c>
      <c r="AO54" s="22">
        <v>2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5</v>
      </c>
      <c r="AX54" s="20">
        <v>3.6</v>
      </c>
      <c r="AY54" s="20">
        <v>13</v>
      </c>
      <c r="AZ54" s="20">
        <v>5</v>
      </c>
      <c r="BA54" s="20">
        <v>2.2000000000000002</v>
      </c>
      <c r="BB54" s="22">
        <v>1</v>
      </c>
      <c r="BC54" s="20">
        <v>0.01</v>
      </c>
      <c r="BD54" s="20">
        <v>0.16</v>
      </c>
      <c r="BE54" s="20">
        <v>0.17</v>
      </c>
      <c r="BF54" s="20">
        <v>1.08</v>
      </c>
      <c r="BG54" s="22">
        <v>430</v>
      </c>
      <c r="BH54" s="22">
        <v>156</v>
      </c>
      <c r="BI54" s="22">
        <v>355</v>
      </c>
      <c r="BJ54" s="22">
        <v>126</v>
      </c>
      <c r="BK54" s="22">
        <v>378</v>
      </c>
      <c r="BL54" s="22">
        <v>134</v>
      </c>
      <c r="BM54" s="22">
        <v>418</v>
      </c>
      <c r="BN54" s="22">
        <v>149</v>
      </c>
      <c r="BO54" s="20"/>
      <c r="BP54" s="20"/>
      <c r="BQ54" s="20"/>
      <c r="BR54" s="20"/>
      <c r="BS54" s="20"/>
      <c r="BT54" s="20"/>
      <c r="BU54" s="22">
        <v>0.03</v>
      </c>
      <c r="BV54" s="22">
        <v>0</v>
      </c>
      <c r="BW54" s="22">
        <v>0.48</v>
      </c>
      <c r="BX54" s="22">
        <v>0.51</v>
      </c>
      <c r="BY54" s="22">
        <v>3.24</v>
      </c>
      <c r="BZ54" s="22">
        <v>6</v>
      </c>
      <c r="CA54" s="22">
        <v>611</v>
      </c>
      <c r="CB54" s="22">
        <v>161</v>
      </c>
      <c r="CC54" s="22">
        <v>475</v>
      </c>
      <c r="CD54" s="22">
        <v>182</v>
      </c>
      <c r="CE54" s="22">
        <v>570</v>
      </c>
      <c r="CF54" s="22">
        <v>214</v>
      </c>
      <c r="CG54" s="22">
        <v>151</v>
      </c>
      <c r="CH54" s="22">
        <v>60</v>
      </c>
      <c r="CI54" s="22">
        <v>3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0"/>
      <c r="B55" s="20"/>
      <c r="C55" s="22">
        <v>111782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1</v>
      </c>
      <c r="J55" s="20">
        <v>0</v>
      </c>
      <c r="K55" s="20">
        <v>0</v>
      </c>
      <c r="L55" s="22">
        <v>0</v>
      </c>
      <c r="M55" s="20" t="s">
        <v>931</v>
      </c>
      <c r="N55" s="20">
        <v>0</v>
      </c>
      <c r="O55" s="22">
        <v>53</v>
      </c>
      <c r="P55" s="23" t="b">
        <v>0</v>
      </c>
      <c r="Q55" s="20"/>
      <c r="R55" s="20"/>
      <c r="S55" s="22">
        <v>40</v>
      </c>
      <c r="T55" s="20" t="s">
        <v>932</v>
      </c>
      <c r="U55" s="20">
        <v>2</v>
      </c>
      <c r="V55" s="20" t="s">
        <v>481</v>
      </c>
      <c r="W55" s="20">
        <v>0.7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2</v>
      </c>
      <c r="AD55" s="22">
        <v>20285</v>
      </c>
      <c r="AE55" s="22">
        <v>588</v>
      </c>
      <c r="AF55" s="22">
        <v>37155</v>
      </c>
      <c r="AG55" s="22">
        <v>1188</v>
      </c>
      <c r="AH55" s="20">
        <v>0</v>
      </c>
      <c r="AI55" s="20">
        <v>0.5</v>
      </c>
      <c r="AJ55" s="20" t="s">
        <v>481</v>
      </c>
      <c r="AK55" s="22">
        <v>90</v>
      </c>
      <c r="AL55" s="22">
        <v>0</v>
      </c>
      <c r="AM55" s="22">
        <v>0</v>
      </c>
      <c r="AN55" s="22">
        <v>0</v>
      </c>
      <c r="AO55" s="22">
        <v>1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1</v>
      </c>
      <c r="AV55" s="22">
        <v>0</v>
      </c>
      <c r="AW55" s="22">
        <v>12</v>
      </c>
      <c r="AX55" s="20">
        <v>12</v>
      </c>
      <c r="AY55" s="20">
        <v>0</v>
      </c>
      <c r="AZ55" s="20">
        <v>0</v>
      </c>
      <c r="BA55" s="20">
        <v>1.2</v>
      </c>
      <c r="BB55" s="22">
        <v>1</v>
      </c>
      <c r="BC55" s="20">
        <v>0</v>
      </c>
      <c r="BD55" s="20">
        <v>0</v>
      </c>
      <c r="BE55" s="20">
        <v>0</v>
      </c>
      <c r="BF55" s="20">
        <v>0.73</v>
      </c>
      <c r="BG55" s="22">
        <v>393</v>
      </c>
      <c r="BH55" s="22">
        <v>27</v>
      </c>
      <c r="BI55" s="22">
        <v>472</v>
      </c>
      <c r="BJ55" s="22">
        <v>34</v>
      </c>
      <c r="BK55" s="22">
        <v>448</v>
      </c>
      <c r="BL55" s="22">
        <v>27</v>
      </c>
      <c r="BM55" s="22">
        <v>431</v>
      </c>
      <c r="BN55" s="22">
        <v>27</v>
      </c>
      <c r="BO55" s="20"/>
      <c r="BP55" s="20"/>
      <c r="BQ55" s="20"/>
      <c r="BR55" s="20"/>
      <c r="BS55" s="20"/>
      <c r="BT55" s="20"/>
      <c r="BU55" s="22">
        <v>0</v>
      </c>
      <c r="BV55" s="22">
        <v>1</v>
      </c>
      <c r="BW55" s="22">
        <v>0</v>
      </c>
      <c r="BX55" s="22">
        <v>0</v>
      </c>
      <c r="BY55" s="22">
        <v>0.73</v>
      </c>
      <c r="BZ55" s="22">
        <v>1</v>
      </c>
      <c r="CA55" s="22">
        <v>625</v>
      </c>
      <c r="CB55" s="22">
        <v>41</v>
      </c>
      <c r="CC55" s="22">
        <v>397</v>
      </c>
      <c r="CD55" s="22">
        <v>49</v>
      </c>
      <c r="CE55" s="22">
        <v>233</v>
      </c>
      <c r="CF55" s="22">
        <v>25</v>
      </c>
      <c r="CG55" s="22">
        <v>199</v>
      </c>
      <c r="CH55" s="22">
        <v>26</v>
      </c>
      <c r="CI55" s="22">
        <v>1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481624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3</v>
      </c>
      <c r="J56" s="20">
        <v>0</v>
      </c>
      <c r="K56" s="20">
        <v>0</v>
      </c>
      <c r="L56" s="22">
        <v>0</v>
      </c>
      <c r="M56" s="20" t="s">
        <v>969</v>
      </c>
      <c r="N56" s="20">
        <v>0</v>
      </c>
      <c r="O56" s="22">
        <v>54</v>
      </c>
      <c r="P56" s="23" t="b">
        <v>0</v>
      </c>
      <c r="Q56" s="20" t="s">
        <v>2964</v>
      </c>
      <c r="R56" s="20" t="s">
        <v>2965</v>
      </c>
      <c r="S56" s="22">
        <v>45</v>
      </c>
      <c r="T56" s="20" t="s">
        <v>970</v>
      </c>
      <c r="U56" s="20">
        <v>1</v>
      </c>
      <c r="V56" s="20" t="s">
        <v>671</v>
      </c>
      <c r="W56" s="20">
        <v>0.1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1</v>
      </c>
      <c r="AD56" s="22">
        <v>3755</v>
      </c>
      <c r="AE56" s="22">
        <v>0</v>
      </c>
      <c r="AF56" s="22">
        <v>13775</v>
      </c>
      <c r="AG56" s="22">
        <v>124</v>
      </c>
      <c r="AH56" s="20">
        <v>0</v>
      </c>
      <c r="AI56" s="20">
        <v>0.2</v>
      </c>
      <c r="AJ56" s="20" t="s">
        <v>1896</v>
      </c>
      <c r="AK56" s="22">
        <v>3</v>
      </c>
      <c r="AL56" s="22">
        <v>0</v>
      </c>
      <c r="AM56" s="22">
        <v>0</v>
      </c>
      <c r="AN56" s="22">
        <v>0</v>
      </c>
      <c r="AO56" s="22">
        <v>1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3</v>
      </c>
      <c r="AX56" s="20">
        <v>0.4</v>
      </c>
      <c r="AY56" s="20">
        <v>0.3</v>
      </c>
      <c r="AZ56" s="20">
        <v>2</v>
      </c>
      <c r="BA56" s="20">
        <v>0.3</v>
      </c>
      <c r="BB56" s="22">
        <v>0</v>
      </c>
      <c r="BC56" s="20">
        <v>0</v>
      </c>
      <c r="BD56" s="20">
        <v>0</v>
      </c>
      <c r="BE56" s="20">
        <v>0</v>
      </c>
      <c r="BF56" s="20">
        <v>0.65</v>
      </c>
      <c r="BG56" s="22">
        <v>447</v>
      </c>
      <c r="BH56" s="22">
        <v>211</v>
      </c>
      <c r="BI56" s="22">
        <v>421</v>
      </c>
      <c r="BJ56" s="22">
        <v>210</v>
      </c>
      <c r="BK56" s="22">
        <v>398</v>
      </c>
      <c r="BL56" s="22">
        <v>199</v>
      </c>
      <c r="BM56" s="22">
        <v>445</v>
      </c>
      <c r="BN56" s="22">
        <v>208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19.5</v>
      </c>
      <c r="BZ56" s="22">
        <v>30</v>
      </c>
      <c r="CA56" s="22">
        <v>428</v>
      </c>
      <c r="CB56" s="22">
        <v>248</v>
      </c>
      <c r="CC56" s="22">
        <v>601</v>
      </c>
      <c r="CD56" s="22">
        <v>232</v>
      </c>
      <c r="CE56" s="22">
        <v>390</v>
      </c>
      <c r="CF56" s="22">
        <v>182</v>
      </c>
      <c r="CG56" s="22">
        <v>475</v>
      </c>
      <c r="CH56" s="22">
        <v>157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50</v>
      </c>
      <c r="B57" s="22">
        <v>0</v>
      </c>
      <c r="C57" s="22">
        <v>232653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3</v>
      </c>
      <c r="J57" s="20">
        <v>0</v>
      </c>
      <c r="K57" s="20">
        <v>0</v>
      </c>
      <c r="L57" s="22">
        <v>0</v>
      </c>
      <c r="M57" s="20" t="s">
        <v>957</v>
      </c>
      <c r="N57" s="20">
        <v>0</v>
      </c>
      <c r="O57" s="22">
        <v>55</v>
      </c>
      <c r="P57" s="23" t="b">
        <v>0</v>
      </c>
      <c r="Q57" s="20" t="s">
        <v>3607</v>
      </c>
      <c r="R57" s="20" t="s">
        <v>3340</v>
      </c>
      <c r="S57" s="22">
        <v>59</v>
      </c>
      <c r="T57" s="20" t="s">
        <v>958</v>
      </c>
      <c r="U57" s="20">
        <v>3.5</v>
      </c>
      <c r="V57" s="20" t="s">
        <v>545</v>
      </c>
      <c r="W57" s="20">
        <v>0.1</v>
      </c>
      <c r="X57" s="23" t="b">
        <v>0</v>
      </c>
      <c r="Y57" s="20"/>
      <c r="Z57" s="20" t="s">
        <v>937</v>
      </c>
      <c r="AA57" s="22">
        <v>2</v>
      </c>
      <c r="AB57" s="22">
        <v>7</v>
      </c>
      <c r="AC57" s="22">
        <v>7</v>
      </c>
      <c r="AD57" s="22">
        <v>7213</v>
      </c>
      <c r="AE57" s="22">
        <v>56</v>
      </c>
      <c r="AF57" s="22">
        <v>15549</v>
      </c>
      <c r="AG57" s="22">
        <v>176</v>
      </c>
      <c r="AH57" s="20">
        <v>0</v>
      </c>
      <c r="AI57" s="20">
        <v>1.2</v>
      </c>
      <c r="AJ57" s="20" t="s">
        <v>1897</v>
      </c>
      <c r="AK57" s="22">
        <v>48</v>
      </c>
      <c r="AL57" s="22">
        <v>1</v>
      </c>
      <c r="AM57" s="22">
        <v>0</v>
      </c>
      <c r="AN57" s="22">
        <v>0</v>
      </c>
      <c r="AO57" s="22">
        <v>0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21</v>
      </c>
      <c r="AX57" s="20">
        <v>43.8</v>
      </c>
      <c r="AY57" s="20">
        <v>1.6</v>
      </c>
      <c r="AZ57" s="20">
        <v>28</v>
      </c>
      <c r="BA57" s="20">
        <v>7.4</v>
      </c>
      <c r="BB57" s="22">
        <v>0</v>
      </c>
      <c r="BC57" s="20">
        <v>0.19</v>
      </c>
      <c r="BD57" s="20">
        <v>0.04</v>
      </c>
      <c r="BE57" s="20">
        <v>0.23</v>
      </c>
      <c r="BF57" s="20">
        <v>0.73</v>
      </c>
      <c r="BG57" s="22">
        <v>317</v>
      </c>
      <c r="BH57" s="22">
        <v>138</v>
      </c>
      <c r="BI57" s="22">
        <v>403</v>
      </c>
      <c r="BJ57" s="22">
        <v>201</v>
      </c>
      <c r="BK57" s="22">
        <v>261</v>
      </c>
      <c r="BL57" s="22">
        <v>137</v>
      </c>
      <c r="BM57" s="22">
        <v>357</v>
      </c>
      <c r="BN57" s="22">
        <v>162</v>
      </c>
      <c r="BO57" s="20"/>
      <c r="BP57" s="20"/>
      <c r="BQ57" s="20"/>
      <c r="BR57" s="20"/>
      <c r="BS57" s="20"/>
      <c r="BT57" s="20"/>
      <c r="BU57" s="22">
        <v>0.36</v>
      </c>
      <c r="BV57" s="22">
        <v>0</v>
      </c>
      <c r="BW57" s="22">
        <v>0.08</v>
      </c>
      <c r="BX57" s="22">
        <v>0.44</v>
      </c>
      <c r="BY57" s="22">
        <v>1.37</v>
      </c>
      <c r="BZ57" s="22">
        <v>0</v>
      </c>
      <c r="CA57" s="22">
        <v>69</v>
      </c>
      <c r="CB57" s="22">
        <v>43</v>
      </c>
      <c r="CC57" s="22">
        <v>723</v>
      </c>
      <c r="CD57" s="22">
        <v>313</v>
      </c>
      <c r="CE57" s="22">
        <v>100</v>
      </c>
      <c r="CF57" s="22">
        <v>45</v>
      </c>
      <c r="CG57" s="22">
        <v>469</v>
      </c>
      <c r="CH57" s="22">
        <v>153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122775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933</v>
      </c>
      <c r="N58" s="20">
        <v>0</v>
      </c>
      <c r="O58" s="22">
        <v>56</v>
      </c>
      <c r="P58" s="23" t="b">
        <v>0</v>
      </c>
      <c r="Q58" s="20" t="s">
        <v>1898</v>
      </c>
      <c r="R58" s="20" t="s">
        <v>1899</v>
      </c>
      <c r="S58" s="22">
        <v>45</v>
      </c>
      <c r="T58" s="20" t="s">
        <v>934</v>
      </c>
      <c r="U58" s="20">
        <v>0</v>
      </c>
      <c r="V58" s="20" t="s">
        <v>664</v>
      </c>
      <c r="W58" s="20">
        <v>0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0</v>
      </c>
      <c r="AD58" s="22">
        <v>0</v>
      </c>
      <c r="AE58" s="22">
        <v>0</v>
      </c>
      <c r="AF58" s="22">
        <v>583</v>
      </c>
      <c r="AG58" s="22">
        <v>5</v>
      </c>
      <c r="AH58" s="20">
        <v>0</v>
      </c>
      <c r="AI58" s="20">
        <v>0</v>
      </c>
      <c r="AJ58" s="20" t="s">
        <v>664</v>
      </c>
      <c r="AK58" s="22">
        <v>0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0</v>
      </c>
      <c r="AX58" s="20">
        <v>0</v>
      </c>
      <c r="AY58" s="20">
        <v>0</v>
      </c>
      <c r="AZ58" s="20">
        <v>0</v>
      </c>
      <c r="BA58" s="20">
        <v>0</v>
      </c>
      <c r="BB58" s="22">
        <v>0</v>
      </c>
      <c r="BC58" s="20">
        <v>0</v>
      </c>
      <c r="BD58" s="20">
        <v>0</v>
      </c>
      <c r="BE58" s="20">
        <v>0</v>
      </c>
      <c r="BF58" s="20">
        <v>0</v>
      </c>
      <c r="BG58" s="22">
        <v>615</v>
      </c>
      <c r="BH58" s="22">
        <v>242</v>
      </c>
      <c r="BI58" s="22">
        <v>611</v>
      </c>
      <c r="BJ58" s="22">
        <v>243</v>
      </c>
      <c r="BK58" s="22">
        <v>599</v>
      </c>
      <c r="BL58" s="22">
        <v>238</v>
      </c>
      <c r="BM58" s="22">
        <v>621</v>
      </c>
      <c r="BN58" s="22">
        <v>246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0</v>
      </c>
      <c r="BZ58" s="22">
        <v>0</v>
      </c>
      <c r="CA58" s="22">
        <v>365</v>
      </c>
      <c r="CB58" s="22">
        <v>223</v>
      </c>
      <c r="CC58" s="22">
        <v>560</v>
      </c>
      <c r="CD58" s="22">
        <v>209</v>
      </c>
      <c r="CE58" s="22">
        <v>627</v>
      </c>
      <c r="CF58" s="22">
        <v>250</v>
      </c>
      <c r="CG58" s="22">
        <v>710</v>
      </c>
      <c r="CH58" s="22">
        <v>295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0</v>
      </c>
      <c r="B59" s="22">
        <v>0</v>
      </c>
      <c r="C59" s="22">
        <v>248164</v>
      </c>
      <c r="D59" s="22">
        <v>0</v>
      </c>
      <c r="E59" s="22">
        <v>0</v>
      </c>
      <c r="F59" s="22">
        <v>0</v>
      </c>
      <c r="G59" s="22">
        <v>0</v>
      </c>
      <c r="H59" s="22">
        <v>0</v>
      </c>
      <c r="I59" s="22">
        <v>1</v>
      </c>
      <c r="J59" s="20">
        <v>0</v>
      </c>
      <c r="K59" s="20">
        <v>0</v>
      </c>
      <c r="L59" s="22">
        <v>0</v>
      </c>
      <c r="M59" s="20" t="s">
        <v>978</v>
      </c>
      <c r="N59" s="20">
        <v>0</v>
      </c>
      <c r="O59" s="22">
        <v>57</v>
      </c>
      <c r="P59" s="23" t="b">
        <v>0</v>
      </c>
      <c r="Q59" s="20" t="s">
        <v>1900</v>
      </c>
      <c r="R59" s="20" t="s">
        <v>1901</v>
      </c>
      <c r="S59" s="22">
        <v>40</v>
      </c>
      <c r="T59" s="20" t="s">
        <v>979</v>
      </c>
      <c r="U59" s="20">
        <v>0</v>
      </c>
      <c r="V59" s="20" t="s">
        <v>980</v>
      </c>
      <c r="W59" s="20">
        <v>0</v>
      </c>
      <c r="X59" s="23" t="b">
        <v>0</v>
      </c>
      <c r="Y59" s="20"/>
      <c r="Z59" s="20" t="s">
        <v>872</v>
      </c>
      <c r="AA59" s="22">
        <v>2</v>
      </c>
      <c r="AB59" s="22">
        <v>7</v>
      </c>
      <c r="AC59" s="22">
        <v>0</v>
      </c>
      <c r="AD59" s="22">
        <v>0</v>
      </c>
      <c r="AE59" s="22">
        <v>0</v>
      </c>
      <c r="AF59" s="22">
        <v>325</v>
      </c>
      <c r="AG59" s="22">
        <v>4</v>
      </c>
      <c r="AH59" s="20">
        <v>0</v>
      </c>
      <c r="AI59" s="20">
        <v>0</v>
      </c>
      <c r="AJ59" s="20" t="s">
        <v>980</v>
      </c>
      <c r="AK59" s="22">
        <v>0</v>
      </c>
      <c r="AL59" s="22">
        <v>0</v>
      </c>
      <c r="AM59" s="22">
        <v>0</v>
      </c>
      <c r="AN59" s="22">
        <v>0</v>
      </c>
      <c r="AO59" s="22">
        <v>0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0</v>
      </c>
      <c r="AW59" s="22">
        <v>0</v>
      </c>
      <c r="AX59" s="20">
        <v>0</v>
      </c>
      <c r="AY59" s="20">
        <v>0</v>
      </c>
      <c r="AZ59" s="20">
        <v>0</v>
      </c>
      <c r="BA59" s="20">
        <v>0</v>
      </c>
      <c r="BB59" s="22">
        <v>0</v>
      </c>
      <c r="BC59" s="20">
        <v>0</v>
      </c>
      <c r="BD59" s="20">
        <v>0</v>
      </c>
      <c r="BE59" s="20">
        <v>0</v>
      </c>
      <c r="BF59" s="20">
        <v>0</v>
      </c>
      <c r="BG59" s="22">
        <v>516</v>
      </c>
      <c r="BH59" s="22">
        <v>62</v>
      </c>
      <c r="BI59" s="22">
        <v>501</v>
      </c>
      <c r="BJ59" s="22">
        <v>46</v>
      </c>
      <c r="BK59" s="22">
        <v>477</v>
      </c>
      <c r="BL59" s="22">
        <v>39</v>
      </c>
      <c r="BM59" s="22">
        <v>523</v>
      </c>
      <c r="BN59" s="22">
        <v>62</v>
      </c>
      <c r="BO59" s="20"/>
      <c r="BP59" s="20"/>
      <c r="BQ59" s="20"/>
      <c r="BR59" s="20"/>
      <c r="BS59" s="20"/>
      <c r="BT59" s="20"/>
      <c r="BU59" s="22">
        <v>0</v>
      </c>
      <c r="BV59" s="22">
        <v>0</v>
      </c>
      <c r="BW59" s="22">
        <v>0</v>
      </c>
      <c r="BX59" s="22">
        <v>0</v>
      </c>
      <c r="BY59" s="22">
        <v>0</v>
      </c>
      <c r="BZ59" s="22">
        <v>0</v>
      </c>
      <c r="CA59" s="22">
        <v>660</v>
      </c>
      <c r="CB59" s="22">
        <v>53</v>
      </c>
      <c r="CC59" s="22">
        <v>430</v>
      </c>
      <c r="CD59" s="22">
        <v>61</v>
      </c>
      <c r="CE59" s="22">
        <v>527</v>
      </c>
      <c r="CF59" s="22">
        <v>62</v>
      </c>
      <c r="CG59" s="22">
        <v>713</v>
      </c>
      <c r="CH59" s="22">
        <v>84</v>
      </c>
      <c r="CI59" s="22">
        <v>0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0"/>
      <c r="B60" s="20"/>
      <c r="C60" s="22">
        <v>166989</v>
      </c>
      <c r="D60" s="22">
        <v>-1</v>
      </c>
      <c r="E60" s="22">
        <v>1</v>
      </c>
      <c r="F60" s="22">
        <v>-4</v>
      </c>
      <c r="G60" s="22">
        <v>4</v>
      </c>
      <c r="H60" s="22">
        <v>0</v>
      </c>
      <c r="I60" s="22">
        <v>3</v>
      </c>
      <c r="J60" s="20">
        <v>1.3</v>
      </c>
      <c r="K60" s="20">
        <v>1.3</v>
      </c>
      <c r="L60" s="22">
        <v>2</v>
      </c>
      <c r="M60" s="20" t="s">
        <v>1328</v>
      </c>
      <c r="N60" s="20">
        <v>1.3</v>
      </c>
      <c r="O60" s="22">
        <v>58</v>
      </c>
      <c r="P60" s="23" t="b">
        <v>0</v>
      </c>
      <c r="Q60" s="20"/>
      <c r="R60" s="20"/>
      <c r="S60" s="22">
        <v>56</v>
      </c>
      <c r="T60" s="20" t="s">
        <v>1329</v>
      </c>
      <c r="U60" s="20">
        <v>1.3</v>
      </c>
      <c r="V60" s="20" t="s">
        <v>515</v>
      </c>
      <c r="W60" s="20">
        <v>0.5</v>
      </c>
      <c r="X60" s="23" t="b">
        <v>0</v>
      </c>
      <c r="Y60" s="20"/>
      <c r="Z60" s="20" t="s">
        <v>858</v>
      </c>
      <c r="AA60" s="22">
        <v>2</v>
      </c>
      <c r="AB60" s="22">
        <v>7</v>
      </c>
      <c r="AC60" s="22">
        <v>16</v>
      </c>
      <c r="AD60" s="22">
        <v>16772</v>
      </c>
      <c r="AE60" s="22">
        <v>534</v>
      </c>
      <c r="AF60" s="22">
        <v>83723</v>
      </c>
      <c r="AG60" s="22">
        <v>1079</v>
      </c>
      <c r="AH60" s="20">
        <v>0.2</v>
      </c>
      <c r="AI60" s="20">
        <v>2.9</v>
      </c>
      <c r="AJ60" s="20" t="s">
        <v>515</v>
      </c>
      <c r="AK60" s="22">
        <v>281</v>
      </c>
      <c r="AL60" s="22">
        <v>0</v>
      </c>
      <c r="AM60" s="22">
        <v>1</v>
      </c>
      <c r="AN60" s="22">
        <v>0</v>
      </c>
      <c r="AO60" s="22">
        <v>5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70</v>
      </c>
      <c r="AX60" s="20">
        <v>53.4</v>
      </c>
      <c r="AY60" s="20">
        <v>60.9</v>
      </c>
      <c r="AZ60" s="20">
        <v>28</v>
      </c>
      <c r="BA60" s="20">
        <v>14.3</v>
      </c>
      <c r="BB60" s="22">
        <v>1</v>
      </c>
      <c r="BC60" s="20">
        <v>0.22</v>
      </c>
      <c r="BD60" s="20">
        <v>0.61</v>
      </c>
      <c r="BE60" s="20">
        <v>0.83</v>
      </c>
      <c r="BF60" s="20">
        <v>5.14</v>
      </c>
      <c r="BG60" s="22">
        <v>299</v>
      </c>
      <c r="BH60" s="22">
        <v>128</v>
      </c>
      <c r="BI60" s="22">
        <v>201</v>
      </c>
      <c r="BJ60" s="22">
        <v>117</v>
      </c>
      <c r="BK60" s="22">
        <v>260</v>
      </c>
      <c r="BL60" s="22">
        <v>136</v>
      </c>
      <c r="BM60" s="22">
        <v>292</v>
      </c>
      <c r="BN60" s="22">
        <v>132</v>
      </c>
      <c r="BO60" s="20"/>
      <c r="BP60" s="20"/>
      <c r="BQ60" s="20"/>
      <c r="BR60" s="20"/>
      <c r="BS60" s="20"/>
      <c r="BT60" s="20"/>
      <c r="BU60" s="22">
        <v>7.0000000000000007E-2</v>
      </c>
      <c r="BV60" s="22">
        <v>0</v>
      </c>
      <c r="BW60" s="22">
        <v>0.2</v>
      </c>
      <c r="BX60" s="22">
        <v>0.27</v>
      </c>
      <c r="BY60" s="22">
        <v>1.65</v>
      </c>
      <c r="BZ60" s="22">
        <v>1.6</v>
      </c>
      <c r="CA60" s="22">
        <v>88</v>
      </c>
      <c r="CB60" s="22">
        <v>53</v>
      </c>
      <c r="CC60" s="22">
        <v>233</v>
      </c>
      <c r="CD60" s="22">
        <v>109</v>
      </c>
      <c r="CE60" s="22">
        <v>340</v>
      </c>
      <c r="CF60" s="22">
        <v>161</v>
      </c>
      <c r="CG60" s="22">
        <v>235</v>
      </c>
      <c r="CH60" s="22">
        <v>75</v>
      </c>
      <c r="CI60" s="22">
        <v>0.32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100</v>
      </c>
      <c r="B61" s="22">
        <v>100</v>
      </c>
      <c r="C61" s="22">
        <v>110504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3</v>
      </c>
      <c r="J61" s="20">
        <v>0.3</v>
      </c>
      <c r="K61" s="20">
        <v>0.3</v>
      </c>
      <c r="L61" s="22">
        <v>0</v>
      </c>
      <c r="M61" s="20" t="s">
        <v>645</v>
      </c>
      <c r="N61" s="20">
        <v>0.3</v>
      </c>
      <c r="O61" s="22">
        <v>59</v>
      </c>
      <c r="P61" s="23" t="b">
        <v>0</v>
      </c>
      <c r="Q61" s="20"/>
      <c r="R61" s="20" t="s">
        <v>2966</v>
      </c>
      <c r="S61" s="22">
        <v>50</v>
      </c>
      <c r="T61" s="20" t="s">
        <v>930</v>
      </c>
      <c r="U61" s="20">
        <v>1</v>
      </c>
      <c r="V61" s="20" t="s">
        <v>670</v>
      </c>
      <c r="W61" s="20">
        <v>0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2</v>
      </c>
      <c r="AD61" s="22">
        <v>1374</v>
      </c>
      <c r="AE61" s="22">
        <v>68</v>
      </c>
      <c r="AF61" s="22">
        <v>2763</v>
      </c>
      <c r="AG61" s="22">
        <v>78</v>
      </c>
      <c r="AH61" s="20">
        <v>0.1</v>
      </c>
      <c r="AI61" s="20">
        <v>0.4</v>
      </c>
      <c r="AJ61" s="20" t="s">
        <v>669</v>
      </c>
      <c r="AK61" s="22">
        <v>10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6</v>
      </c>
      <c r="AX61" s="20">
        <v>3</v>
      </c>
      <c r="AY61" s="20">
        <v>0</v>
      </c>
      <c r="AZ61" s="20">
        <v>0</v>
      </c>
      <c r="BA61" s="20">
        <v>0.3</v>
      </c>
      <c r="BB61" s="22">
        <v>0</v>
      </c>
      <c r="BC61" s="20">
        <v>0</v>
      </c>
      <c r="BD61" s="20">
        <v>0</v>
      </c>
      <c r="BE61" s="20">
        <v>0</v>
      </c>
      <c r="BF61" s="20">
        <v>0.77</v>
      </c>
      <c r="BG61" s="22">
        <v>434</v>
      </c>
      <c r="BH61" s="22">
        <v>200</v>
      </c>
      <c r="BI61" s="22">
        <v>710</v>
      </c>
      <c r="BJ61" s="22">
        <v>303</v>
      </c>
      <c r="BK61" s="22">
        <v>707</v>
      </c>
      <c r="BL61" s="22">
        <v>302</v>
      </c>
      <c r="BM61" s="22">
        <v>447</v>
      </c>
      <c r="BN61" s="22">
        <v>209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6.93</v>
      </c>
      <c r="BZ61" s="22">
        <v>0</v>
      </c>
      <c r="CA61" s="22">
        <v>175</v>
      </c>
      <c r="CB61" s="22">
        <v>107</v>
      </c>
      <c r="CC61" s="22">
        <v>348</v>
      </c>
      <c r="CD61" s="22">
        <v>169</v>
      </c>
      <c r="CE61" s="22">
        <v>426</v>
      </c>
      <c r="CF61" s="22">
        <v>209</v>
      </c>
      <c r="CG61" s="22">
        <v>596</v>
      </c>
      <c r="CH61" s="22">
        <v>228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0"/>
      <c r="B62" s="20"/>
      <c r="C62" s="22">
        <v>178301</v>
      </c>
      <c r="D62" s="22">
        <v>1</v>
      </c>
      <c r="E62" s="22">
        <v>-1</v>
      </c>
      <c r="F62" s="22">
        <v>5</v>
      </c>
      <c r="G62" s="22">
        <v>-5</v>
      </c>
      <c r="H62" s="22">
        <v>2</v>
      </c>
      <c r="I62" s="22">
        <v>4</v>
      </c>
      <c r="J62" s="20">
        <v>3.3</v>
      </c>
      <c r="K62" s="20">
        <v>3.3</v>
      </c>
      <c r="L62" s="22">
        <v>6</v>
      </c>
      <c r="M62" s="20" t="s">
        <v>942</v>
      </c>
      <c r="N62" s="20">
        <v>3.3</v>
      </c>
      <c r="O62" s="22">
        <v>60</v>
      </c>
      <c r="P62" s="23" t="b">
        <v>1</v>
      </c>
      <c r="Q62" s="20"/>
      <c r="R62" s="20"/>
      <c r="S62" s="22">
        <v>85</v>
      </c>
      <c r="T62" s="20" t="s">
        <v>943</v>
      </c>
      <c r="U62" s="20">
        <v>6.7</v>
      </c>
      <c r="V62" s="20" t="s">
        <v>457</v>
      </c>
      <c r="W62" s="20">
        <v>43.5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80</v>
      </c>
      <c r="AD62" s="22">
        <v>3617119</v>
      </c>
      <c r="AE62" s="22">
        <v>99827</v>
      </c>
      <c r="AF62" s="22">
        <v>1677819</v>
      </c>
      <c r="AG62" s="22">
        <v>87852</v>
      </c>
      <c r="AH62" s="20">
        <v>0.4</v>
      </c>
      <c r="AI62" s="20">
        <v>9.4</v>
      </c>
      <c r="AJ62" s="20" t="s">
        <v>457</v>
      </c>
      <c r="AK62" s="22">
        <v>1040</v>
      </c>
      <c r="AL62" s="22">
        <v>6</v>
      </c>
      <c r="AM62" s="22">
        <v>8</v>
      </c>
      <c r="AN62" s="22">
        <v>2</v>
      </c>
      <c r="AO62" s="22">
        <v>17</v>
      </c>
      <c r="AP62" s="22">
        <v>0</v>
      </c>
      <c r="AQ62" s="22">
        <v>0</v>
      </c>
      <c r="AR62" s="22">
        <v>0</v>
      </c>
      <c r="AS62" s="22">
        <v>1</v>
      </c>
      <c r="AT62" s="22">
        <v>0</v>
      </c>
      <c r="AU62" s="22">
        <v>0</v>
      </c>
      <c r="AV62" s="22">
        <v>9</v>
      </c>
      <c r="AW62" s="22">
        <v>268</v>
      </c>
      <c r="AX62" s="20">
        <v>348.4</v>
      </c>
      <c r="AY62" s="20">
        <v>240.3</v>
      </c>
      <c r="AZ62" s="20">
        <v>515</v>
      </c>
      <c r="BA62" s="20">
        <v>110.4</v>
      </c>
      <c r="BB62" s="22">
        <v>12</v>
      </c>
      <c r="BC62" s="20">
        <v>6.89</v>
      </c>
      <c r="BD62" s="20">
        <v>1.55</v>
      </c>
      <c r="BE62" s="20">
        <v>8.44</v>
      </c>
      <c r="BF62" s="20">
        <v>15.02</v>
      </c>
      <c r="BG62" s="22">
        <v>9</v>
      </c>
      <c r="BH62" s="22">
        <v>2</v>
      </c>
      <c r="BI62" s="22">
        <v>32</v>
      </c>
      <c r="BJ62" s="22">
        <v>2</v>
      </c>
      <c r="BK62" s="22">
        <v>2</v>
      </c>
      <c r="BL62" s="22">
        <v>2</v>
      </c>
      <c r="BM62" s="22">
        <v>4</v>
      </c>
      <c r="BN62" s="22">
        <v>2</v>
      </c>
      <c r="BO62" s="20"/>
      <c r="BP62" s="20"/>
      <c r="BQ62" s="20"/>
      <c r="BR62" s="20"/>
      <c r="BS62" s="22">
        <v>2</v>
      </c>
      <c r="BT62" s="20"/>
      <c r="BU62" s="22">
        <v>0.6</v>
      </c>
      <c r="BV62" s="22">
        <v>0</v>
      </c>
      <c r="BW62" s="22">
        <v>0.13</v>
      </c>
      <c r="BX62" s="22">
        <v>0.73</v>
      </c>
      <c r="BY62" s="22">
        <v>1.3</v>
      </c>
      <c r="BZ62" s="22">
        <v>1.47</v>
      </c>
      <c r="CA62" s="22">
        <v>8</v>
      </c>
      <c r="CB62" s="22">
        <v>3</v>
      </c>
      <c r="CC62" s="22">
        <v>85</v>
      </c>
      <c r="CD62" s="22">
        <v>12</v>
      </c>
      <c r="CE62" s="22">
        <v>4</v>
      </c>
      <c r="CF62" s="22">
        <v>2</v>
      </c>
      <c r="CG62" s="22">
        <v>5</v>
      </c>
      <c r="CH62" s="22">
        <v>2</v>
      </c>
      <c r="CI62" s="22">
        <v>1.04</v>
      </c>
      <c r="CJ62" s="22">
        <v>0.17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213345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4</v>
      </c>
      <c r="J63" s="20">
        <v>0</v>
      </c>
      <c r="K63" s="20">
        <v>0</v>
      </c>
      <c r="L63" s="22">
        <v>0</v>
      </c>
      <c r="M63" s="20" t="s">
        <v>1176</v>
      </c>
      <c r="N63" s="20">
        <v>0</v>
      </c>
      <c r="O63" s="22">
        <v>61</v>
      </c>
      <c r="P63" s="23" t="b">
        <v>0</v>
      </c>
      <c r="Q63" s="20" t="s">
        <v>2380</v>
      </c>
      <c r="R63" s="20" t="s">
        <v>2381</v>
      </c>
      <c r="S63" s="22">
        <v>50</v>
      </c>
      <c r="T63" s="20" t="s">
        <v>1902</v>
      </c>
      <c r="U63" s="20">
        <v>0</v>
      </c>
      <c r="V63" s="20" t="s">
        <v>1903</v>
      </c>
      <c r="W63" s="20">
        <v>0</v>
      </c>
      <c r="X63" s="23" t="b">
        <v>0</v>
      </c>
      <c r="Y63" s="20"/>
      <c r="Z63" s="20" t="s">
        <v>872</v>
      </c>
      <c r="AA63" s="22">
        <v>2</v>
      </c>
      <c r="AB63" s="22">
        <v>7</v>
      </c>
      <c r="AC63" s="22">
        <v>0</v>
      </c>
      <c r="AD63" s="22">
        <v>0</v>
      </c>
      <c r="AE63" s="22">
        <v>0</v>
      </c>
      <c r="AF63" s="22">
        <v>762</v>
      </c>
      <c r="AG63" s="22">
        <v>9</v>
      </c>
      <c r="AH63" s="20">
        <v>0</v>
      </c>
      <c r="AI63" s="20">
        <v>0</v>
      </c>
      <c r="AJ63" s="20" t="s">
        <v>1176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718</v>
      </c>
      <c r="BH63" s="22">
        <v>85</v>
      </c>
      <c r="BI63" s="22">
        <v>716</v>
      </c>
      <c r="BJ63" s="22">
        <v>86</v>
      </c>
      <c r="BK63" s="22">
        <v>713</v>
      </c>
      <c r="BL63" s="22">
        <v>85</v>
      </c>
      <c r="BM63" s="22">
        <v>718</v>
      </c>
      <c r="BN63" s="22">
        <v>85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194</v>
      </c>
      <c r="CB63" s="22">
        <v>44</v>
      </c>
      <c r="CC63" s="22">
        <v>688</v>
      </c>
      <c r="CD63" s="22">
        <v>76</v>
      </c>
      <c r="CE63" s="22">
        <v>718</v>
      </c>
      <c r="CF63" s="22">
        <v>86</v>
      </c>
      <c r="CG63" s="22">
        <v>705</v>
      </c>
      <c r="CH63" s="22">
        <v>94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244954</v>
      </c>
      <c r="D64" s="22">
        <v>0</v>
      </c>
      <c r="E64" s="22">
        <v>0</v>
      </c>
      <c r="F64" s="22">
        <v>1</v>
      </c>
      <c r="G64" s="22">
        <v>-1</v>
      </c>
      <c r="H64" s="22">
        <v>1</v>
      </c>
      <c r="I64" s="22">
        <v>2</v>
      </c>
      <c r="J64" s="20">
        <v>1.7</v>
      </c>
      <c r="K64" s="20">
        <v>1.7</v>
      </c>
      <c r="L64" s="22">
        <v>2</v>
      </c>
      <c r="M64" s="20" t="s">
        <v>1904</v>
      </c>
      <c r="N64" s="20">
        <v>1.7</v>
      </c>
      <c r="O64" s="22">
        <v>584</v>
      </c>
      <c r="P64" s="23" t="b">
        <v>0</v>
      </c>
      <c r="Q64" s="20"/>
      <c r="R64" s="20"/>
      <c r="S64" s="22">
        <v>46</v>
      </c>
      <c r="T64" s="20" t="s">
        <v>1905</v>
      </c>
      <c r="U64" s="20">
        <v>3.2</v>
      </c>
      <c r="V64" s="20" t="s">
        <v>1906</v>
      </c>
      <c r="W64" s="20">
        <v>3.9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38</v>
      </c>
      <c r="AD64" s="22">
        <v>333531</v>
      </c>
      <c r="AE64" s="22">
        <v>8957</v>
      </c>
      <c r="AF64" s="22">
        <v>196085</v>
      </c>
      <c r="AG64" s="22">
        <v>13435</v>
      </c>
      <c r="AH64" s="20">
        <v>0.4</v>
      </c>
      <c r="AI64" s="20">
        <v>8.3000000000000007</v>
      </c>
      <c r="AJ64" s="20" t="s">
        <v>1904</v>
      </c>
      <c r="AK64" s="22">
        <v>1049</v>
      </c>
      <c r="AL64" s="22">
        <v>1</v>
      </c>
      <c r="AM64" s="22">
        <v>0</v>
      </c>
      <c r="AN64" s="22">
        <v>2</v>
      </c>
      <c r="AO64" s="22">
        <v>15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4</v>
      </c>
      <c r="AW64" s="22">
        <v>201</v>
      </c>
      <c r="AX64" s="20">
        <v>206.6</v>
      </c>
      <c r="AY64" s="20">
        <v>70.8</v>
      </c>
      <c r="AZ64" s="20">
        <v>59</v>
      </c>
      <c r="BA64" s="20">
        <v>33.700000000000003</v>
      </c>
      <c r="BB64" s="22">
        <v>11</v>
      </c>
      <c r="BC64" s="20">
        <v>0.46</v>
      </c>
      <c r="BD64" s="20">
        <v>0.28999999999999998</v>
      </c>
      <c r="BE64" s="20">
        <v>0.75</v>
      </c>
      <c r="BF64" s="20">
        <v>14.63</v>
      </c>
      <c r="BG64" s="22">
        <v>92</v>
      </c>
      <c r="BH64" s="22">
        <v>32</v>
      </c>
      <c r="BI64" s="22">
        <v>175</v>
      </c>
      <c r="BJ64" s="22">
        <v>46</v>
      </c>
      <c r="BK64" s="22">
        <v>184</v>
      </c>
      <c r="BL64" s="22">
        <v>41</v>
      </c>
      <c r="BM64" s="22">
        <v>138</v>
      </c>
      <c r="BN64" s="22">
        <v>37</v>
      </c>
      <c r="BO64" s="20"/>
      <c r="BP64" s="20"/>
      <c r="BQ64" s="20"/>
      <c r="BR64" s="20"/>
      <c r="BS64" s="20"/>
      <c r="BT64" s="20"/>
      <c r="BU64" s="22">
        <v>0.04</v>
      </c>
      <c r="BV64" s="22">
        <v>0</v>
      </c>
      <c r="BW64" s="22">
        <v>0.02</v>
      </c>
      <c r="BX64" s="22">
        <v>0.06</v>
      </c>
      <c r="BY64" s="22">
        <v>1.26</v>
      </c>
      <c r="BZ64" s="22">
        <v>1.29</v>
      </c>
      <c r="CA64" s="22">
        <v>345</v>
      </c>
      <c r="CB64" s="22">
        <v>47</v>
      </c>
      <c r="CC64" s="22">
        <v>184</v>
      </c>
      <c r="CD64" s="22">
        <v>63</v>
      </c>
      <c r="CE64" s="22">
        <v>113</v>
      </c>
      <c r="CF64" s="22">
        <v>36</v>
      </c>
      <c r="CG64" s="22">
        <v>92</v>
      </c>
      <c r="CH64" s="22">
        <v>36</v>
      </c>
      <c r="CI64" s="22">
        <v>0.94</v>
      </c>
      <c r="CJ64" s="22">
        <v>0.17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100</v>
      </c>
      <c r="B65" s="22">
        <v>100</v>
      </c>
      <c r="C65" s="22">
        <v>243557</v>
      </c>
      <c r="D65" s="22">
        <v>0</v>
      </c>
      <c r="E65" s="22">
        <v>0</v>
      </c>
      <c r="F65" s="22">
        <v>3</v>
      </c>
      <c r="G65" s="22">
        <v>-3</v>
      </c>
      <c r="H65" s="22">
        <v>2</v>
      </c>
      <c r="I65" s="22">
        <v>3</v>
      </c>
      <c r="J65" s="20">
        <v>7</v>
      </c>
      <c r="K65" s="20">
        <v>7</v>
      </c>
      <c r="L65" s="22">
        <v>6</v>
      </c>
      <c r="M65" s="20" t="s">
        <v>1561</v>
      </c>
      <c r="N65" s="20">
        <v>7</v>
      </c>
      <c r="O65" s="22">
        <v>599</v>
      </c>
      <c r="P65" s="23" t="b">
        <v>0</v>
      </c>
      <c r="Q65" s="20"/>
      <c r="R65" s="20" t="s">
        <v>3289</v>
      </c>
      <c r="S65" s="22">
        <v>68</v>
      </c>
      <c r="T65" s="20" t="s">
        <v>1907</v>
      </c>
      <c r="U65" s="20">
        <v>5.4</v>
      </c>
      <c r="V65" s="20" t="s">
        <v>1908</v>
      </c>
      <c r="W65" s="20">
        <v>15.2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65</v>
      </c>
      <c r="AD65" s="22">
        <v>1881806</v>
      </c>
      <c r="AE65" s="22">
        <v>67037</v>
      </c>
      <c r="AF65" s="22">
        <v>1045050</v>
      </c>
      <c r="AG65" s="22">
        <v>50157</v>
      </c>
      <c r="AH65" s="20">
        <v>1</v>
      </c>
      <c r="AI65" s="20">
        <v>9.6</v>
      </c>
      <c r="AJ65" s="20" t="s">
        <v>1908</v>
      </c>
      <c r="AK65" s="22">
        <v>944</v>
      </c>
      <c r="AL65" s="22">
        <v>3</v>
      </c>
      <c r="AM65" s="22">
        <v>6</v>
      </c>
      <c r="AN65" s="22">
        <v>3</v>
      </c>
      <c r="AO65" s="22">
        <v>15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5</v>
      </c>
      <c r="AW65" s="22">
        <v>199</v>
      </c>
      <c r="AX65" s="20">
        <v>229.6</v>
      </c>
      <c r="AY65" s="20">
        <v>284.60000000000002</v>
      </c>
      <c r="AZ65" s="20">
        <v>314</v>
      </c>
      <c r="BA65" s="20">
        <v>82.9</v>
      </c>
      <c r="BB65" s="22">
        <v>12</v>
      </c>
      <c r="BC65" s="20">
        <v>2.77</v>
      </c>
      <c r="BD65" s="20">
        <v>2.25</v>
      </c>
      <c r="BE65" s="20">
        <v>5.0199999999999996</v>
      </c>
      <c r="BF65" s="20">
        <v>12.62</v>
      </c>
      <c r="BG65" s="22">
        <v>67</v>
      </c>
      <c r="BH65" s="22">
        <v>25</v>
      </c>
      <c r="BI65" s="22">
        <v>23</v>
      </c>
      <c r="BJ65" s="22">
        <v>18</v>
      </c>
      <c r="BK65" s="22">
        <v>20</v>
      </c>
      <c r="BL65" s="22">
        <v>12</v>
      </c>
      <c r="BM65" s="22">
        <v>19</v>
      </c>
      <c r="BN65" s="22">
        <v>14</v>
      </c>
      <c r="BO65" s="20"/>
      <c r="BP65" s="20"/>
      <c r="BQ65" s="20"/>
      <c r="BR65" s="20"/>
      <c r="BS65" s="20"/>
      <c r="BT65" s="20"/>
      <c r="BU65" s="22">
        <v>0.26</v>
      </c>
      <c r="BV65" s="22">
        <v>0</v>
      </c>
      <c r="BW65" s="22">
        <v>0.21</v>
      </c>
      <c r="BX65" s="22">
        <v>0.47</v>
      </c>
      <c r="BY65" s="22">
        <v>1.2</v>
      </c>
      <c r="BZ65" s="22">
        <v>1.43</v>
      </c>
      <c r="CA65" s="22">
        <v>38</v>
      </c>
      <c r="CB65" s="22">
        <v>22</v>
      </c>
      <c r="CC65" s="22">
        <v>9</v>
      </c>
      <c r="CD65" s="22">
        <v>5</v>
      </c>
      <c r="CE65" s="22">
        <v>16</v>
      </c>
      <c r="CF65" s="22">
        <v>9</v>
      </c>
      <c r="CG65" s="22">
        <v>21</v>
      </c>
      <c r="CH65" s="22">
        <v>8</v>
      </c>
      <c r="CI65" s="22">
        <v>1.1399999999999999</v>
      </c>
      <c r="CJ65" s="22">
        <v>0.28999999999999998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0"/>
      <c r="B66" s="20"/>
      <c r="C66" s="22">
        <v>549068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3</v>
      </c>
      <c r="J66" s="20">
        <v>0</v>
      </c>
      <c r="K66" s="20">
        <v>0</v>
      </c>
      <c r="L66" s="22">
        <v>0</v>
      </c>
      <c r="M66" s="20" t="s">
        <v>2480</v>
      </c>
      <c r="N66" s="20">
        <v>0</v>
      </c>
      <c r="O66" s="22">
        <v>618</v>
      </c>
      <c r="P66" s="23" t="b">
        <v>0</v>
      </c>
      <c r="Q66" s="20"/>
      <c r="R66" s="20"/>
      <c r="S66" s="22">
        <v>45</v>
      </c>
      <c r="T66" s="20" t="s">
        <v>2481</v>
      </c>
      <c r="U66" s="20">
        <v>0</v>
      </c>
      <c r="V66" s="20" t="s">
        <v>2482</v>
      </c>
      <c r="W66" s="20">
        <v>0.1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0</v>
      </c>
      <c r="AD66" s="22">
        <v>5978</v>
      </c>
      <c r="AE66" s="22">
        <v>157</v>
      </c>
      <c r="AF66" s="22">
        <v>5619</v>
      </c>
      <c r="AG66" s="22">
        <v>253</v>
      </c>
      <c r="AH66" s="20">
        <v>0</v>
      </c>
      <c r="AI66" s="20">
        <v>0</v>
      </c>
      <c r="AJ66" s="20" t="s">
        <v>2482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675</v>
      </c>
      <c r="BH66" s="22">
        <v>276</v>
      </c>
      <c r="BI66" s="22">
        <v>672</v>
      </c>
      <c r="BJ66" s="22">
        <v>278</v>
      </c>
      <c r="BK66" s="22">
        <v>664</v>
      </c>
      <c r="BL66" s="22">
        <v>274</v>
      </c>
      <c r="BM66" s="22">
        <v>681</v>
      </c>
      <c r="BN66" s="22">
        <v>280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459</v>
      </c>
      <c r="CB66" s="22">
        <v>268</v>
      </c>
      <c r="CC66" s="22">
        <v>629</v>
      </c>
      <c r="CD66" s="22">
        <v>250</v>
      </c>
      <c r="CE66" s="22">
        <v>683</v>
      </c>
      <c r="CF66" s="22">
        <v>282</v>
      </c>
      <c r="CG66" s="22">
        <v>483</v>
      </c>
      <c r="CH66" s="22">
        <v>161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462381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1</v>
      </c>
      <c r="J67" s="20">
        <v>0</v>
      </c>
      <c r="K67" s="20">
        <v>0</v>
      </c>
      <c r="L67" s="22">
        <v>0</v>
      </c>
      <c r="M67" s="20" t="s">
        <v>2768</v>
      </c>
      <c r="N67" s="20">
        <v>0</v>
      </c>
      <c r="O67" s="22">
        <v>670</v>
      </c>
      <c r="P67" s="23" t="b">
        <v>0</v>
      </c>
      <c r="Q67" s="20"/>
      <c r="R67" s="20"/>
      <c r="S67" s="22">
        <v>40</v>
      </c>
      <c r="T67" s="20" t="s">
        <v>2769</v>
      </c>
      <c r="U67" s="20">
        <v>0</v>
      </c>
      <c r="V67" s="20" t="s">
        <v>2770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1959</v>
      </c>
      <c r="AE67" s="22">
        <v>91</v>
      </c>
      <c r="AF67" s="22">
        <v>1133</v>
      </c>
      <c r="AG67" s="22">
        <v>66</v>
      </c>
      <c r="AH67" s="20">
        <v>0</v>
      </c>
      <c r="AI67" s="20">
        <v>0</v>
      </c>
      <c r="AJ67" s="20" t="s">
        <v>2770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530</v>
      </c>
      <c r="BH67" s="22">
        <v>67</v>
      </c>
      <c r="BI67" s="22">
        <v>515</v>
      </c>
      <c r="BJ67" s="22">
        <v>51</v>
      </c>
      <c r="BK67" s="22">
        <v>492</v>
      </c>
      <c r="BL67" s="22">
        <v>44</v>
      </c>
      <c r="BM67" s="22">
        <v>537</v>
      </c>
      <c r="BN67" s="22">
        <v>67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676</v>
      </c>
      <c r="CB67" s="22">
        <v>58</v>
      </c>
      <c r="CC67" s="22">
        <v>445</v>
      </c>
      <c r="CD67" s="22">
        <v>66</v>
      </c>
      <c r="CE67" s="22">
        <v>542</v>
      </c>
      <c r="CF67" s="22">
        <v>67</v>
      </c>
      <c r="CG67" s="22">
        <v>574</v>
      </c>
      <c r="CH67" s="22">
        <v>76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0"/>
      <c r="B68" s="20"/>
      <c r="C68" s="22">
        <v>245414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3</v>
      </c>
      <c r="J68" s="20">
        <v>0.3</v>
      </c>
      <c r="K68" s="20">
        <v>0.3</v>
      </c>
      <c r="L68" s="22">
        <v>0</v>
      </c>
      <c r="M68" s="20" t="s">
        <v>2850</v>
      </c>
      <c r="N68" s="20">
        <v>0.3</v>
      </c>
      <c r="O68" s="22">
        <v>672</v>
      </c>
      <c r="P68" s="23" t="b">
        <v>0</v>
      </c>
      <c r="Q68" s="20"/>
      <c r="R68" s="20"/>
      <c r="S68" s="22">
        <v>55</v>
      </c>
      <c r="T68" s="20" t="s">
        <v>2851</v>
      </c>
      <c r="U68" s="20">
        <v>1.1000000000000001</v>
      </c>
      <c r="V68" s="20" t="s">
        <v>2852</v>
      </c>
      <c r="W68" s="20">
        <v>0.1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10</v>
      </c>
      <c r="AD68" s="22">
        <v>10978</v>
      </c>
      <c r="AE68" s="22">
        <v>156</v>
      </c>
      <c r="AF68" s="22">
        <v>8687</v>
      </c>
      <c r="AG68" s="22">
        <v>426</v>
      </c>
      <c r="AH68" s="20">
        <v>0.1</v>
      </c>
      <c r="AI68" s="20">
        <v>1.8</v>
      </c>
      <c r="AJ68" s="20" t="s">
        <v>2852</v>
      </c>
      <c r="AK68" s="22">
        <v>421</v>
      </c>
      <c r="AL68" s="22">
        <v>0</v>
      </c>
      <c r="AM68" s="22">
        <v>0</v>
      </c>
      <c r="AN68" s="22">
        <v>1</v>
      </c>
      <c r="AO68" s="22">
        <v>4</v>
      </c>
      <c r="AP68" s="22">
        <v>0</v>
      </c>
      <c r="AQ68" s="22">
        <v>0</v>
      </c>
      <c r="AR68" s="22">
        <v>0</v>
      </c>
      <c r="AS68" s="22">
        <v>2</v>
      </c>
      <c r="AT68" s="22">
        <v>0</v>
      </c>
      <c r="AU68" s="22">
        <v>0</v>
      </c>
      <c r="AV68" s="22">
        <v>0</v>
      </c>
      <c r="AW68" s="22">
        <v>-10</v>
      </c>
      <c r="AX68" s="20">
        <v>30.4</v>
      </c>
      <c r="AY68" s="20">
        <v>71</v>
      </c>
      <c r="AZ68" s="20">
        <v>196</v>
      </c>
      <c r="BA68" s="20">
        <v>29.4</v>
      </c>
      <c r="BB68" s="22">
        <v>6</v>
      </c>
      <c r="BC68" s="20">
        <v>1.47</v>
      </c>
      <c r="BD68" s="20">
        <v>0.53</v>
      </c>
      <c r="BE68" s="20">
        <v>2</v>
      </c>
      <c r="BF68" s="20">
        <v>5.31</v>
      </c>
      <c r="BG68" s="22">
        <v>348</v>
      </c>
      <c r="BH68" s="22">
        <v>151</v>
      </c>
      <c r="BI68" s="22">
        <v>174</v>
      </c>
      <c r="BJ68" s="22">
        <v>108</v>
      </c>
      <c r="BK68" s="22">
        <v>45</v>
      </c>
      <c r="BL68" s="22">
        <v>28</v>
      </c>
      <c r="BM68" s="22">
        <v>175</v>
      </c>
      <c r="BN68" s="22">
        <v>86</v>
      </c>
      <c r="BO68" s="20"/>
      <c r="BP68" s="20"/>
      <c r="BQ68" s="20"/>
      <c r="BR68" s="20"/>
      <c r="BS68" s="20"/>
      <c r="BT68" s="20"/>
      <c r="BU68" s="22">
        <v>0.31</v>
      </c>
      <c r="BV68" s="22">
        <v>0</v>
      </c>
      <c r="BW68" s="22">
        <v>0.11</v>
      </c>
      <c r="BX68" s="22">
        <v>0.42</v>
      </c>
      <c r="BY68" s="22">
        <v>1.1399999999999999</v>
      </c>
      <c r="BZ68" s="22">
        <v>0.86</v>
      </c>
      <c r="CA68" s="22">
        <v>105</v>
      </c>
      <c r="CB68" s="22">
        <v>65</v>
      </c>
      <c r="CC68" s="22">
        <v>353</v>
      </c>
      <c r="CD68" s="22">
        <v>173</v>
      </c>
      <c r="CE68" s="22">
        <v>360</v>
      </c>
      <c r="CF68" s="22">
        <v>172</v>
      </c>
      <c r="CG68" s="22">
        <v>484</v>
      </c>
      <c r="CH68" s="22">
        <v>162</v>
      </c>
      <c r="CI68" s="22">
        <v>1.28</v>
      </c>
      <c r="CJ68" s="22">
        <v>0.21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0</v>
      </c>
      <c r="B69" s="22">
        <v>0</v>
      </c>
      <c r="C69" s="22">
        <v>516159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</v>
      </c>
      <c r="L69" s="22">
        <v>0</v>
      </c>
      <c r="M69" s="20" t="s">
        <v>2853</v>
      </c>
      <c r="N69" s="20">
        <v>0</v>
      </c>
      <c r="O69" s="22">
        <v>686</v>
      </c>
      <c r="P69" s="23" t="b">
        <v>0</v>
      </c>
      <c r="Q69" s="20" t="s">
        <v>3134</v>
      </c>
      <c r="R69" s="20" t="s">
        <v>3135</v>
      </c>
      <c r="S69" s="22">
        <v>40</v>
      </c>
      <c r="T69" s="20" t="s">
        <v>2854</v>
      </c>
      <c r="U69" s="20">
        <v>0</v>
      </c>
      <c r="V69" s="20" t="s">
        <v>2855</v>
      </c>
      <c r="W69" s="20">
        <v>0.1</v>
      </c>
      <c r="X69" s="23" t="b">
        <v>0</v>
      </c>
      <c r="Y69" s="20"/>
      <c r="Z69" s="20" t="s">
        <v>872</v>
      </c>
      <c r="AA69" s="22">
        <v>2</v>
      </c>
      <c r="AB69" s="22">
        <v>7</v>
      </c>
      <c r="AC69" s="22">
        <v>0</v>
      </c>
      <c r="AD69" s="22">
        <v>6697</v>
      </c>
      <c r="AE69" s="22">
        <v>0</v>
      </c>
      <c r="AF69" s="22">
        <v>4932</v>
      </c>
      <c r="AG69" s="22">
        <v>129</v>
      </c>
      <c r="AH69" s="20">
        <v>0</v>
      </c>
      <c r="AI69" s="20">
        <v>0</v>
      </c>
      <c r="AJ69" s="20" t="s">
        <v>2855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547</v>
      </c>
      <c r="BH69" s="22">
        <v>75</v>
      </c>
      <c r="BI69" s="22">
        <v>531</v>
      </c>
      <c r="BJ69" s="22">
        <v>59</v>
      </c>
      <c r="BK69" s="22">
        <v>509</v>
      </c>
      <c r="BL69" s="22">
        <v>52</v>
      </c>
      <c r="BM69" s="22">
        <v>553</v>
      </c>
      <c r="BN69" s="22">
        <v>75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697</v>
      </c>
      <c r="CB69" s="22">
        <v>66</v>
      </c>
      <c r="CC69" s="22">
        <v>463</v>
      </c>
      <c r="CD69" s="22">
        <v>74</v>
      </c>
      <c r="CE69" s="22">
        <v>558</v>
      </c>
      <c r="CF69" s="22">
        <v>75</v>
      </c>
      <c r="CG69" s="22">
        <v>480</v>
      </c>
      <c r="CH69" s="22">
        <v>65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171101</v>
      </c>
      <c r="D70" s="22">
        <v>0</v>
      </c>
      <c r="E70" s="22">
        <v>0</v>
      </c>
      <c r="F70" s="22">
        <v>0</v>
      </c>
      <c r="G70" s="22">
        <v>0</v>
      </c>
      <c r="H70" s="22">
        <v>0</v>
      </c>
      <c r="I70" s="22">
        <v>2</v>
      </c>
      <c r="J70" s="20">
        <v>0</v>
      </c>
      <c r="K70" s="20">
        <v>0</v>
      </c>
      <c r="L70" s="22">
        <v>0</v>
      </c>
      <c r="M70" s="20" t="s">
        <v>2967</v>
      </c>
      <c r="N70" s="20">
        <v>0</v>
      </c>
      <c r="O70" s="22">
        <v>699</v>
      </c>
      <c r="P70" s="23" t="b">
        <v>0</v>
      </c>
      <c r="Q70" s="20"/>
      <c r="R70" s="20"/>
      <c r="S70" s="22">
        <v>45</v>
      </c>
      <c r="T70" s="20" t="s">
        <v>2968</v>
      </c>
      <c r="U70" s="20">
        <v>0</v>
      </c>
      <c r="V70" s="20" t="s">
        <v>2969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0</v>
      </c>
      <c r="AD70" s="22">
        <v>5340</v>
      </c>
      <c r="AE70" s="22">
        <v>472</v>
      </c>
      <c r="AF70" s="22">
        <v>3061</v>
      </c>
      <c r="AG70" s="22">
        <v>321</v>
      </c>
      <c r="AH70" s="20">
        <v>0</v>
      </c>
      <c r="AI70" s="20">
        <v>0</v>
      </c>
      <c r="AJ70" s="20" t="s">
        <v>2969</v>
      </c>
      <c r="AK70" s="22">
        <v>0</v>
      </c>
      <c r="AL70" s="22">
        <v>0</v>
      </c>
      <c r="AM70" s="22">
        <v>0</v>
      </c>
      <c r="AN70" s="22">
        <v>0</v>
      </c>
      <c r="AO70" s="22">
        <v>0</v>
      </c>
      <c r="AP70" s="22">
        <v>0</v>
      </c>
      <c r="AQ70" s="22">
        <v>0</v>
      </c>
      <c r="AR70" s="22">
        <v>0</v>
      </c>
      <c r="AS70" s="22">
        <v>0</v>
      </c>
      <c r="AT70" s="22">
        <v>0</v>
      </c>
      <c r="AU70" s="22">
        <v>0</v>
      </c>
      <c r="AV70" s="22">
        <v>0</v>
      </c>
      <c r="AW70" s="22">
        <v>0</v>
      </c>
      <c r="AX70" s="20">
        <v>0</v>
      </c>
      <c r="AY70" s="20">
        <v>0</v>
      </c>
      <c r="AZ70" s="20">
        <v>0</v>
      </c>
      <c r="BA70" s="20">
        <v>0</v>
      </c>
      <c r="BB70" s="22">
        <v>0</v>
      </c>
      <c r="BC70" s="20">
        <v>0</v>
      </c>
      <c r="BD70" s="20">
        <v>0</v>
      </c>
      <c r="BE70" s="20">
        <v>0</v>
      </c>
      <c r="BF70" s="20">
        <v>0</v>
      </c>
      <c r="BG70" s="22">
        <v>618</v>
      </c>
      <c r="BH70" s="22">
        <v>235</v>
      </c>
      <c r="BI70" s="22">
        <v>614</v>
      </c>
      <c r="BJ70" s="22">
        <v>235</v>
      </c>
      <c r="BK70" s="22">
        <v>602</v>
      </c>
      <c r="BL70" s="22">
        <v>233</v>
      </c>
      <c r="BM70" s="22">
        <v>624</v>
      </c>
      <c r="BN70" s="22">
        <v>235</v>
      </c>
      <c r="BO70" s="20"/>
      <c r="BP70" s="20"/>
      <c r="BQ70" s="20"/>
      <c r="BR70" s="20"/>
      <c r="BS70" s="20"/>
      <c r="BT70" s="20"/>
      <c r="BU70" s="22">
        <v>0</v>
      </c>
      <c r="BV70" s="22">
        <v>0</v>
      </c>
      <c r="BW70" s="22">
        <v>0</v>
      </c>
      <c r="BX70" s="22">
        <v>0</v>
      </c>
      <c r="BY70" s="22">
        <v>0</v>
      </c>
      <c r="BZ70" s="22">
        <v>0</v>
      </c>
      <c r="CA70" s="22">
        <v>371</v>
      </c>
      <c r="CB70" s="22">
        <v>64</v>
      </c>
      <c r="CC70" s="22">
        <v>564</v>
      </c>
      <c r="CD70" s="22">
        <v>223</v>
      </c>
      <c r="CE70" s="22">
        <v>630</v>
      </c>
      <c r="CF70" s="22">
        <v>233</v>
      </c>
      <c r="CG70" s="22">
        <v>490</v>
      </c>
      <c r="CH70" s="22">
        <v>188</v>
      </c>
      <c r="CI70" s="22">
        <v>0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444180</v>
      </c>
      <c r="D71" s="22">
        <v>0</v>
      </c>
      <c r="E71" s="22">
        <v>0</v>
      </c>
      <c r="F71" s="22">
        <v>-1</v>
      </c>
      <c r="G71" s="22">
        <v>1</v>
      </c>
      <c r="H71" s="22">
        <v>0</v>
      </c>
      <c r="I71" s="22">
        <v>3</v>
      </c>
      <c r="J71" s="20">
        <v>0</v>
      </c>
      <c r="K71" s="20">
        <v>0</v>
      </c>
      <c r="L71" s="22">
        <v>0</v>
      </c>
      <c r="M71" s="20" t="s">
        <v>1012</v>
      </c>
      <c r="N71" s="20">
        <v>0</v>
      </c>
      <c r="O71" s="22">
        <v>62</v>
      </c>
      <c r="P71" s="23" t="b">
        <v>0</v>
      </c>
      <c r="Q71" s="20" t="s">
        <v>2970</v>
      </c>
      <c r="R71" s="20" t="s">
        <v>2971</v>
      </c>
      <c r="S71" s="22">
        <v>49</v>
      </c>
      <c r="T71" s="20" t="s">
        <v>1013</v>
      </c>
      <c r="U71" s="20">
        <v>1</v>
      </c>
      <c r="V71" s="20" t="s">
        <v>444</v>
      </c>
      <c r="W71" s="20">
        <v>0</v>
      </c>
      <c r="X71" s="23" t="b">
        <v>0</v>
      </c>
      <c r="Y71" s="20"/>
      <c r="Z71" s="20" t="s">
        <v>872</v>
      </c>
      <c r="AA71" s="22">
        <v>3</v>
      </c>
      <c r="AB71" s="22">
        <v>91</v>
      </c>
      <c r="AC71" s="22">
        <v>3</v>
      </c>
      <c r="AD71" s="22">
        <v>1618</v>
      </c>
      <c r="AE71" s="22">
        <v>0</v>
      </c>
      <c r="AF71" s="22">
        <v>12300</v>
      </c>
      <c r="AG71" s="22">
        <v>99</v>
      </c>
      <c r="AH71" s="20">
        <v>0</v>
      </c>
      <c r="AI71" s="20">
        <v>0.6</v>
      </c>
      <c r="AJ71" s="20" t="s">
        <v>444</v>
      </c>
      <c r="AK71" s="22">
        <v>151</v>
      </c>
      <c r="AL71" s="22">
        <v>0</v>
      </c>
      <c r="AM71" s="22">
        <v>0</v>
      </c>
      <c r="AN71" s="22">
        <v>0</v>
      </c>
      <c r="AO71" s="22">
        <v>5</v>
      </c>
      <c r="AP71" s="22">
        <v>0</v>
      </c>
      <c r="AQ71" s="22">
        <v>0</v>
      </c>
      <c r="AR71" s="22">
        <v>0</v>
      </c>
      <c r="AS71" s="22">
        <v>1</v>
      </c>
      <c r="AT71" s="22">
        <v>0</v>
      </c>
      <c r="AU71" s="22">
        <v>0</v>
      </c>
      <c r="AV71" s="22">
        <v>0</v>
      </c>
      <c r="AW71" s="22">
        <v>4</v>
      </c>
      <c r="AX71" s="20">
        <v>9</v>
      </c>
      <c r="AY71" s="20">
        <v>4.5999999999999996</v>
      </c>
      <c r="AZ71" s="20">
        <v>16</v>
      </c>
      <c r="BA71" s="20">
        <v>3</v>
      </c>
      <c r="BB71" s="22">
        <v>2</v>
      </c>
      <c r="BC71" s="20">
        <v>7.0000000000000007E-2</v>
      </c>
      <c r="BD71" s="20">
        <v>0.02</v>
      </c>
      <c r="BE71" s="20">
        <v>0.09</v>
      </c>
      <c r="BF71" s="20">
        <v>4.4400000000000004</v>
      </c>
      <c r="BG71" s="22">
        <v>412</v>
      </c>
      <c r="BH71" s="22">
        <v>187</v>
      </c>
      <c r="BI71" s="22">
        <v>383</v>
      </c>
      <c r="BJ71" s="22">
        <v>191</v>
      </c>
      <c r="BK71" s="22">
        <v>318</v>
      </c>
      <c r="BL71" s="22">
        <v>160</v>
      </c>
      <c r="BM71" s="22">
        <v>407</v>
      </c>
      <c r="BN71" s="22">
        <v>190</v>
      </c>
      <c r="BO71" s="20"/>
      <c r="BP71" s="20"/>
      <c r="BQ71" s="20"/>
      <c r="BR71" s="20"/>
      <c r="BS71" s="20"/>
      <c r="BT71" s="20"/>
      <c r="BU71" s="22">
        <v>0.04</v>
      </c>
      <c r="BV71" s="22">
        <v>0</v>
      </c>
      <c r="BW71" s="22">
        <v>0.01</v>
      </c>
      <c r="BX71" s="22">
        <v>0.05</v>
      </c>
      <c r="BY71" s="22">
        <v>2.65</v>
      </c>
      <c r="BZ71" s="22">
        <v>2.98</v>
      </c>
      <c r="CA71" s="22">
        <v>266</v>
      </c>
      <c r="CB71" s="22">
        <v>169</v>
      </c>
      <c r="CC71" s="22">
        <v>674</v>
      </c>
      <c r="CD71" s="22">
        <v>283</v>
      </c>
      <c r="CE71" s="22">
        <v>423</v>
      </c>
      <c r="CF71" s="22">
        <v>206</v>
      </c>
      <c r="CG71" s="22">
        <v>512</v>
      </c>
      <c r="CH71" s="22">
        <v>177</v>
      </c>
      <c r="CI71" s="22">
        <v>1.19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100</v>
      </c>
      <c r="B72" s="22">
        <v>100</v>
      </c>
      <c r="C72" s="22">
        <v>168991</v>
      </c>
      <c r="D72" s="22">
        <v>0</v>
      </c>
      <c r="E72" s="22">
        <v>0</v>
      </c>
      <c r="F72" s="22">
        <v>-3</v>
      </c>
      <c r="G72" s="22">
        <v>3</v>
      </c>
      <c r="H72" s="22">
        <v>0</v>
      </c>
      <c r="I72" s="22">
        <v>3</v>
      </c>
      <c r="J72" s="20">
        <v>3.5</v>
      </c>
      <c r="K72" s="20">
        <v>2.5</v>
      </c>
      <c r="L72" s="22">
        <v>0</v>
      </c>
      <c r="M72" s="20" t="s">
        <v>1002</v>
      </c>
      <c r="N72" s="20">
        <v>3</v>
      </c>
      <c r="O72" s="22">
        <v>63</v>
      </c>
      <c r="P72" s="23" t="b">
        <v>0</v>
      </c>
      <c r="Q72" s="20"/>
      <c r="R72" s="20" t="s">
        <v>3608</v>
      </c>
      <c r="S72" s="22">
        <v>52</v>
      </c>
      <c r="T72" s="20" t="s">
        <v>1003</v>
      </c>
      <c r="U72" s="20">
        <v>2.9</v>
      </c>
      <c r="V72" s="20" t="s">
        <v>546</v>
      </c>
      <c r="W72" s="20">
        <v>0.4</v>
      </c>
      <c r="X72" s="23" t="b">
        <v>0</v>
      </c>
      <c r="Y72" s="20"/>
      <c r="Z72" s="20" t="s">
        <v>858</v>
      </c>
      <c r="AA72" s="22">
        <v>3</v>
      </c>
      <c r="AB72" s="22">
        <v>91</v>
      </c>
      <c r="AC72" s="22">
        <v>32</v>
      </c>
      <c r="AD72" s="22">
        <v>34672</v>
      </c>
      <c r="AE72" s="22">
        <v>783</v>
      </c>
      <c r="AF72" s="22">
        <v>74082</v>
      </c>
      <c r="AG72" s="22">
        <v>3146</v>
      </c>
      <c r="AH72" s="20">
        <v>0.6</v>
      </c>
      <c r="AI72" s="20">
        <v>6.2</v>
      </c>
      <c r="AJ72" s="20" t="s">
        <v>546</v>
      </c>
      <c r="AK72" s="22">
        <v>931</v>
      </c>
      <c r="AL72" s="22">
        <v>1</v>
      </c>
      <c r="AM72" s="22">
        <v>1</v>
      </c>
      <c r="AN72" s="22">
        <v>1</v>
      </c>
      <c r="AO72" s="22">
        <v>24</v>
      </c>
      <c r="AP72" s="22">
        <v>0</v>
      </c>
      <c r="AQ72" s="22">
        <v>0</v>
      </c>
      <c r="AR72" s="22">
        <v>0</v>
      </c>
      <c r="AS72" s="22">
        <v>2</v>
      </c>
      <c r="AT72" s="22">
        <v>0</v>
      </c>
      <c r="AU72" s="22">
        <v>0</v>
      </c>
      <c r="AV72" s="22">
        <v>3</v>
      </c>
      <c r="AW72" s="22">
        <v>126</v>
      </c>
      <c r="AX72" s="20">
        <v>193.8</v>
      </c>
      <c r="AY72" s="20">
        <v>162.69999999999999</v>
      </c>
      <c r="AZ72" s="20">
        <v>138</v>
      </c>
      <c r="BA72" s="20">
        <v>49.3</v>
      </c>
      <c r="BB72" s="22">
        <v>11</v>
      </c>
      <c r="BC72" s="20">
        <v>1.55</v>
      </c>
      <c r="BD72" s="20">
        <v>1.04</v>
      </c>
      <c r="BE72" s="20">
        <v>2.59</v>
      </c>
      <c r="BF72" s="20">
        <v>21.68</v>
      </c>
      <c r="BG72" s="22">
        <v>105</v>
      </c>
      <c r="BH72" s="22">
        <v>39</v>
      </c>
      <c r="BI72" s="22">
        <v>65</v>
      </c>
      <c r="BJ72" s="22">
        <v>48</v>
      </c>
      <c r="BK72" s="22">
        <v>78</v>
      </c>
      <c r="BL72" s="22">
        <v>48</v>
      </c>
      <c r="BM72" s="22">
        <v>69</v>
      </c>
      <c r="BN72" s="22">
        <v>44</v>
      </c>
      <c r="BO72" s="20"/>
      <c r="BP72" s="20"/>
      <c r="BQ72" s="22">
        <v>1</v>
      </c>
      <c r="BR72" s="20"/>
      <c r="BS72" s="20"/>
      <c r="BT72" s="20"/>
      <c r="BU72" s="22">
        <v>0.15</v>
      </c>
      <c r="BV72" s="22">
        <v>0</v>
      </c>
      <c r="BW72" s="22">
        <v>0.1</v>
      </c>
      <c r="BX72" s="22">
        <v>0.25</v>
      </c>
      <c r="BY72" s="22">
        <v>2.1</v>
      </c>
      <c r="BZ72" s="22">
        <v>2.3199999999999998</v>
      </c>
      <c r="CA72" s="22">
        <v>156</v>
      </c>
      <c r="CB72" s="22">
        <v>97</v>
      </c>
      <c r="CC72" s="22">
        <v>101</v>
      </c>
      <c r="CD72" s="22">
        <v>50</v>
      </c>
      <c r="CE72" s="22">
        <v>148</v>
      </c>
      <c r="CF72" s="22">
        <v>62</v>
      </c>
      <c r="CG72" s="22">
        <v>265</v>
      </c>
      <c r="CH72" s="22">
        <v>87</v>
      </c>
      <c r="CI72" s="22">
        <v>1.06</v>
      </c>
      <c r="CJ72" s="22">
        <v>0.1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111317</v>
      </c>
      <c r="D73" s="22">
        <v>0</v>
      </c>
      <c r="E73" s="22">
        <v>0</v>
      </c>
      <c r="F73" s="22">
        <v>-1</v>
      </c>
      <c r="G73" s="22">
        <v>1</v>
      </c>
      <c r="H73" s="22">
        <v>0</v>
      </c>
      <c r="I73" s="22">
        <v>3</v>
      </c>
      <c r="J73" s="20">
        <v>0.5</v>
      </c>
      <c r="K73" s="20">
        <v>-0.5</v>
      </c>
      <c r="L73" s="22">
        <v>0</v>
      </c>
      <c r="M73" s="20" t="s">
        <v>985</v>
      </c>
      <c r="N73" s="20">
        <v>0</v>
      </c>
      <c r="O73" s="22">
        <v>64</v>
      </c>
      <c r="P73" s="23" t="b">
        <v>0</v>
      </c>
      <c r="Q73" s="20"/>
      <c r="R73" s="20"/>
      <c r="S73" s="22">
        <v>49</v>
      </c>
      <c r="T73" s="20" t="s">
        <v>986</v>
      </c>
      <c r="U73" s="20">
        <v>1.9</v>
      </c>
      <c r="V73" s="20" t="s">
        <v>662</v>
      </c>
      <c r="W73" s="20">
        <v>0.1</v>
      </c>
      <c r="X73" s="23" t="b">
        <v>0</v>
      </c>
      <c r="Y73" s="20"/>
      <c r="Z73" s="20" t="s">
        <v>858</v>
      </c>
      <c r="AA73" s="22">
        <v>3</v>
      </c>
      <c r="AB73" s="22">
        <v>91</v>
      </c>
      <c r="AC73" s="22">
        <v>15</v>
      </c>
      <c r="AD73" s="22">
        <v>8533</v>
      </c>
      <c r="AE73" s="22">
        <v>86</v>
      </c>
      <c r="AF73" s="22">
        <v>12059</v>
      </c>
      <c r="AG73" s="22">
        <v>299</v>
      </c>
      <c r="AH73" s="20">
        <v>0</v>
      </c>
      <c r="AI73" s="20">
        <v>3.1</v>
      </c>
      <c r="AJ73" s="20" t="s">
        <v>662</v>
      </c>
      <c r="AK73" s="22">
        <v>223</v>
      </c>
      <c r="AL73" s="22">
        <v>1</v>
      </c>
      <c r="AM73" s="22">
        <v>0</v>
      </c>
      <c r="AN73" s="22">
        <v>0</v>
      </c>
      <c r="AO73" s="22">
        <v>3</v>
      </c>
      <c r="AP73" s="22">
        <v>0</v>
      </c>
      <c r="AQ73" s="22">
        <v>0</v>
      </c>
      <c r="AR73" s="22">
        <v>0</v>
      </c>
      <c r="AS73" s="22">
        <v>1</v>
      </c>
      <c r="AT73" s="22">
        <v>0</v>
      </c>
      <c r="AU73" s="22">
        <v>0</v>
      </c>
      <c r="AV73" s="22">
        <v>2</v>
      </c>
      <c r="AW73" s="22">
        <v>51</v>
      </c>
      <c r="AX73" s="20">
        <v>61.8</v>
      </c>
      <c r="AY73" s="20">
        <v>82</v>
      </c>
      <c r="AZ73" s="20">
        <v>83</v>
      </c>
      <c r="BA73" s="20">
        <v>22.8</v>
      </c>
      <c r="BB73" s="22">
        <v>2</v>
      </c>
      <c r="BC73" s="20">
        <v>1.64</v>
      </c>
      <c r="BD73" s="20">
        <v>0.38</v>
      </c>
      <c r="BE73" s="20">
        <v>2.02</v>
      </c>
      <c r="BF73" s="20">
        <v>4.45</v>
      </c>
      <c r="BG73" s="22">
        <v>282</v>
      </c>
      <c r="BH73" s="22">
        <v>116</v>
      </c>
      <c r="BI73" s="22">
        <v>160</v>
      </c>
      <c r="BJ73" s="22">
        <v>103</v>
      </c>
      <c r="BK73" s="22">
        <v>139</v>
      </c>
      <c r="BL73" s="22">
        <v>85</v>
      </c>
      <c r="BM73" s="22">
        <v>218</v>
      </c>
      <c r="BN73" s="22">
        <v>108</v>
      </c>
      <c r="BO73" s="22">
        <v>5</v>
      </c>
      <c r="BP73" s="20"/>
      <c r="BQ73" s="20"/>
      <c r="BR73" s="20"/>
      <c r="BS73" s="20"/>
      <c r="BT73" s="20"/>
      <c r="BU73" s="22">
        <v>0.66</v>
      </c>
      <c r="BV73" s="22">
        <v>0</v>
      </c>
      <c r="BW73" s="22">
        <v>0.15</v>
      </c>
      <c r="BX73" s="22">
        <v>0.81</v>
      </c>
      <c r="BY73" s="22">
        <v>1.8</v>
      </c>
      <c r="BZ73" s="22">
        <v>1.21</v>
      </c>
      <c r="CA73" s="22">
        <v>230</v>
      </c>
      <c r="CB73" s="22">
        <v>146</v>
      </c>
      <c r="CC73" s="22">
        <v>662</v>
      </c>
      <c r="CD73" s="22">
        <v>273</v>
      </c>
      <c r="CE73" s="22">
        <v>260</v>
      </c>
      <c r="CF73" s="22">
        <v>115</v>
      </c>
      <c r="CG73" s="22">
        <v>441</v>
      </c>
      <c r="CH73" s="22">
        <v>144</v>
      </c>
      <c r="CI73" s="22">
        <v>0.81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100</v>
      </c>
      <c r="B74" s="22">
        <v>100</v>
      </c>
      <c r="C74" s="22">
        <v>158499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2.8</v>
      </c>
      <c r="K74" s="20">
        <v>1.8</v>
      </c>
      <c r="L74" s="22">
        <v>3</v>
      </c>
      <c r="M74" s="20" t="s">
        <v>983</v>
      </c>
      <c r="N74" s="20">
        <v>2.2999999999999998</v>
      </c>
      <c r="O74" s="22">
        <v>65</v>
      </c>
      <c r="P74" s="23" t="b">
        <v>0</v>
      </c>
      <c r="Q74" s="20"/>
      <c r="R74" s="20" t="s">
        <v>2382</v>
      </c>
      <c r="S74" s="22">
        <v>50</v>
      </c>
      <c r="T74" s="20" t="s">
        <v>1001</v>
      </c>
      <c r="U74" s="20">
        <v>2.2000000000000002</v>
      </c>
      <c r="V74" s="20" t="s">
        <v>572</v>
      </c>
      <c r="W74" s="20">
        <v>0.1</v>
      </c>
      <c r="X74" s="23" t="b">
        <v>0</v>
      </c>
      <c r="Y74" s="20"/>
      <c r="Z74" s="20" t="s">
        <v>858</v>
      </c>
      <c r="AA74" s="22">
        <v>3</v>
      </c>
      <c r="AB74" s="22">
        <v>91</v>
      </c>
      <c r="AC74" s="22">
        <v>26</v>
      </c>
      <c r="AD74" s="22">
        <v>11131</v>
      </c>
      <c r="AE74" s="22">
        <v>550</v>
      </c>
      <c r="AF74" s="22">
        <v>9346</v>
      </c>
      <c r="AG74" s="22">
        <v>235</v>
      </c>
      <c r="AH74" s="20">
        <v>0.5</v>
      </c>
      <c r="AI74" s="20">
        <v>5.2</v>
      </c>
      <c r="AJ74" s="20" t="s">
        <v>572</v>
      </c>
      <c r="AK74" s="22">
        <v>872</v>
      </c>
      <c r="AL74" s="22">
        <v>0</v>
      </c>
      <c r="AM74" s="22">
        <v>1</v>
      </c>
      <c r="AN74" s="22">
        <v>2</v>
      </c>
      <c r="AO74" s="22">
        <v>22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102</v>
      </c>
      <c r="AX74" s="20">
        <v>131</v>
      </c>
      <c r="AY74" s="20">
        <v>202.6</v>
      </c>
      <c r="AZ74" s="20">
        <v>154</v>
      </c>
      <c r="BA74" s="20">
        <v>48.9</v>
      </c>
      <c r="BB74" s="22">
        <v>11</v>
      </c>
      <c r="BC74" s="20">
        <v>0.54</v>
      </c>
      <c r="BD74" s="20">
        <v>1.02</v>
      </c>
      <c r="BE74" s="20">
        <v>1.56</v>
      </c>
      <c r="BF74" s="20">
        <v>19.16</v>
      </c>
      <c r="BG74" s="22">
        <v>171</v>
      </c>
      <c r="BH74" s="22">
        <v>64</v>
      </c>
      <c r="BI74" s="22">
        <v>46</v>
      </c>
      <c r="BJ74" s="22">
        <v>36</v>
      </c>
      <c r="BK74" s="22">
        <v>64</v>
      </c>
      <c r="BL74" s="22">
        <v>39</v>
      </c>
      <c r="BM74" s="22">
        <v>70</v>
      </c>
      <c r="BN74" s="22">
        <v>45</v>
      </c>
      <c r="BO74" s="20"/>
      <c r="BP74" s="20"/>
      <c r="BQ74" s="20"/>
      <c r="BR74" s="20"/>
      <c r="BS74" s="20"/>
      <c r="BT74" s="20"/>
      <c r="BU74" s="22">
        <v>0.06</v>
      </c>
      <c r="BV74" s="22">
        <v>0</v>
      </c>
      <c r="BW74" s="22">
        <v>0.11</v>
      </c>
      <c r="BX74" s="22">
        <v>0.17</v>
      </c>
      <c r="BY74" s="22">
        <v>1.98</v>
      </c>
      <c r="BZ74" s="22">
        <v>2.27</v>
      </c>
      <c r="CA74" s="22">
        <v>182</v>
      </c>
      <c r="CB74" s="22">
        <v>111</v>
      </c>
      <c r="CC74" s="22">
        <v>134</v>
      </c>
      <c r="CD74" s="22">
        <v>57</v>
      </c>
      <c r="CE74" s="22">
        <v>220</v>
      </c>
      <c r="CF74" s="22">
        <v>94</v>
      </c>
      <c r="CG74" s="22">
        <v>499</v>
      </c>
      <c r="CH74" s="22">
        <v>172</v>
      </c>
      <c r="CI74" s="22">
        <v>1.1399999999999999</v>
      </c>
      <c r="CJ74" s="22">
        <v>0.21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100</v>
      </c>
      <c r="B75" s="22">
        <v>100</v>
      </c>
      <c r="C75" s="22">
        <v>155408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3</v>
      </c>
      <c r="J75" s="20">
        <v>1.2</v>
      </c>
      <c r="K75" s="20">
        <v>0.2</v>
      </c>
      <c r="L75" s="22">
        <v>2</v>
      </c>
      <c r="M75" s="20" t="s">
        <v>505</v>
      </c>
      <c r="N75" s="20">
        <v>0.7</v>
      </c>
      <c r="O75" s="22">
        <v>66</v>
      </c>
      <c r="P75" s="23" t="b">
        <v>0</v>
      </c>
      <c r="Q75" s="20"/>
      <c r="R75" s="20" t="s">
        <v>3390</v>
      </c>
      <c r="S75" s="22">
        <v>50</v>
      </c>
      <c r="T75" s="20" t="s">
        <v>998</v>
      </c>
      <c r="U75" s="20">
        <v>1.5</v>
      </c>
      <c r="V75" s="20" t="s">
        <v>600</v>
      </c>
      <c r="W75" s="20">
        <v>0</v>
      </c>
      <c r="X75" s="23" t="b">
        <v>0</v>
      </c>
      <c r="Y75" s="20"/>
      <c r="Z75" s="20" t="s">
        <v>858</v>
      </c>
      <c r="AA75" s="22">
        <v>3</v>
      </c>
      <c r="AB75" s="22">
        <v>91</v>
      </c>
      <c r="AC75" s="22">
        <v>12</v>
      </c>
      <c r="AD75" s="22">
        <v>949</v>
      </c>
      <c r="AE75" s="22">
        <v>79</v>
      </c>
      <c r="AF75" s="22">
        <v>2491</v>
      </c>
      <c r="AG75" s="22">
        <v>48</v>
      </c>
      <c r="AH75" s="20">
        <v>0.1</v>
      </c>
      <c r="AI75" s="20">
        <v>2.4</v>
      </c>
      <c r="AJ75" s="20" t="s">
        <v>1909</v>
      </c>
      <c r="AK75" s="22">
        <v>614</v>
      </c>
      <c r="AL75" s="22">
        <v>0</v>
      </c>
      <c r="AM75" s="22">
        <v>0</v>
      </c>
      <c r="AN75" s="22">
        <v>2</v>
      </c>
      <c r="AO75" s="22">
        <v>15</v>
      </c>
      <c r="AP75" s="22">
        <v>0</v>
      </c>
      <c r="AQ75" s="22">
        <v>0</v>
      </c>
      <c r="AR75" s="22">
        <v>0</v>
      </c>
      <c r="AS75" s="22">
        <v>1</v>
      </c>
      <c r="AT75" s="22">
        <v>1</v>
      </c>
      <c r="AU75" s="22">
        <v>0</v>
      </c>
      <c r="AV75" s="22">
        <v>0</v>
      </c>
      <c r="AW75" s="22">
        <v>91</v>
      </c>
      <c r="AX75" s="20">
        <v>93.2</v>
      </c>
      <c r="AY75" s="20">
        <v>88.6</v>
      </c>
      <c r="AZ75" s="20">
        <v>18</v>
      </c>
      <c r="BA75" s="20">
        <v>20</v>
      </c>
      <c r="BB75" s="22">
        <v>7</v>
      </c>
      <c r="BC75" s="20">
        <v>7.0000000000000007E-2</v>
      </c>
      <c r="BD75" s="20">
        <v>0.28999999999999998</v>
      </c>
      <c r="BE75" s="20">
        <v>0.36</v>
      </c>
      <c r="BF75" s="20">
        <v>17.170000000000002</v>
      </c>
      <c r="BG75" s="22">
        <v>239</v>
      </c>
      <c r="BH75" s="22">
        <v>95</v>
      </c>
      <c r="BI75" s="22">
        <v>149</v>
      </c>
      <c r="BJ75" s="22">
        <v>98</v>
      </c>
      <c r="BK75" s="22">
        <v>301</v>
      </c>
      <c r="BL75" s="22">
        <v>154</v>
      </c>
      <c r="BM75" s="22">
        <v>248</v>
      </c>
      <c r="BN75" s="22">
        <v>117</v>
      </c>
      <c r="BO75" s="22">
        <v>1</v>
      </c>
      <c r="BP75" s="20"/>
      <c r="BQ75" s="20"/>
      <c r="BR75" s="20"/>
      <c r="BS75" s="20"/>
      <c r="BT75" s="20"/>
      <c r="BU75" s="22">
        <v>0.01</v>
      </c>
      <c r="BV75" s="22">
        <v>0</v>
      </c>
      <c r="BW75" s="22">
        <v>0.04</v>
      </c>
      <c r="BX75" s="22">
        <v>0.05</v>
      </c>
      <c r="BY75" s="22">
        <v>2.52</v>
      </c>
      <c r="BZ75" s="22">
        <v>2.2000000000000002</v>
      </c>
      <c r="CA75" s="22">
        <v>181</v>
      </c>
      <c r="CB75" s="22">
        <v>110</v>
      </c>
      <c r="CC75" s="22">
        <v>306</v>
      </c>
      <c r="CD75" s="22">
        <v>147</v>
      </c>
      <c r="CE75" s="22">
        <v>308</v>
      </c>
      <c r="CF75" s="22">
        <v>143</v>
      </c>
      <c r="CG75" s="22">
        <v>615</v>
      </c>
      <c r="CH75" s="22">
        <v>239</v>
      </c>
      <c r="CI75" s="22">
        <v>1.03</v>
      </c>
      <c r="CJ75" s="22">
        <v>0.28999999999999998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0</v>
      </c>
      <c r="B76" s="22">
        <v>0</v>
      </c>
      <c r="C76" s="22">
        <v>244085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3</v>
      </c>
      <c r="J76" s="20">
        <v>0</v>
      </c>
      <c r="K76" s="20">
        <v>0</v>
      </c>
      <c r="L76" s="22">
        <v>0</v>
      </c>
      <c r="M76" s="20" t="s">
        <v>1010</v>
      </c>
      <c r="N76" s="20">
        <v>0</v>
      </c>
      <c r="O76" s="22">
        <v>67</v>
      </c>
      <c r="P76" s="23" t="b">
        <v>0</v>
      </c>
      <c r="Q76" s="20" t="s">
        <v>1910</v>
      </c>
      <c r="R76" s="20" t="s">
        <v>1911</v>
      </c>
      <c r="S76" s="22">
        <v>45</v>
      </c>
      <c r="T76" s="20" t="s">
        <v>1011</v>
      </c>
      <c r="U76" s="20">
        <v>0</v>
      </c>
      <c r="V76" s="20" t="s">
        <v>657</v>
      </c>
      <c r="W76" s="20">
        <v>0</v>
      </c>
      <c r="X76" s="23" t="b">
        <v>0</v>
      </c>
      <c r="Y76" s="20"/>
      <c r="Z76" s="20" t="s">
        <v>872</v>
      </c>
      <c r="AA76" s="22">
        <v>3</v>
      </c>
      <c r="AB76" s="22">
        <v>91</v>
      </c>
      <c r="AC76" s="22">
        <v>0</v>
      </c>
      <c r="AD76" s="22">
        <v>0</v>
      </c>
      <c r="AE76" s="22">
        <v>0</v>
      </c>
      <c r="AF76" s="22">
        <v>366</v>
      </c>
      <c r="AG76" s="22">
        <v>5</v>
      </c>
      <c r="AH76" s="20">
        <v>0</v>
      </c>
      <c r="AI76" s="20">
        <v>0</v>
      </c>
      <c r="AJ76" s="20" t="s">
        <v>1010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630</v>
      </c>
      <c r="BH76" s="22">
        <v>247</v>
      </c>
      <c r="BI76" s="22">
        <v>626</v>
      </c>
      <c r="BJ76" s="22">
        <v>248</v>
      </c>
      <c r="BK76" s="22">
        <v>615</v>
      </c>
      <c r="BL76" s="22">
        <v>243</v>
      </c>
      <c r="BM76" s="22">
        <v>636</v>
      </c>
      <c r="BN76" s="22">
        <v>251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397</v>
      </c>
      <c r="CB76" s="22">
        <v>229</v>
      </c>
      <c r="CC76" s="22">
        <v>576</v>
      </c>
      <c r="CD76" s="22">
        <v>214</v>
      </c>
      <c r="CE76" s="22">
        <v>642</v>
      </c>
      <c r="CF76" s="22">
        <v>255</v>
      </c>
      <c r="CG76" s="22">
        <v>725</v>
      </c>
      <c r="CH76" s="22">
        <v>305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2">
        <v>0</v>
      </c>
      <c r="B77" s="22">
        <v>0</v>
      </c>
      <c r="C77" s="22">
        <v>81012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2</v>
      </c>
      <c r="J77" s="20">
        <v>0</v>
      </c>
      <c r="K77" s="20">
        <v>0</v>
      </c>
      <c r="L77" s="22">
        <v>0</v>
      </c>
      <c r="M77" s="20" t="s">
        <v>983</v>
      </c>
      <c r="N77" s="20">
        <v>0</v>
      </c>
      <c r="O77" s="22">
        <v>68</v>
      </c>
      <c r="P77" s="23" t="b">
        <v>0</v>
      </c>
      <c r="Q77" s="20" t="s">
        <v>2483</v>
      </c>
      <c r="R77" s="20" t="s">
        <v>2383</v>
      </c>
      <c r="S77" s="22">
        <v>44</v>
      </c>
      <c r="T77" s="20" t="s">
        <v>984</v>
      </c>
      <c r="U77" s="20">
        <v>0</v>
      </c>
      <c r="V77" s="20" t="s">
        <v>626</v>
      </c>
      <c r="W77" s="20">
        <v>0</v>
      </c>
      <c r="X77" s="23" t="b">
        <v>0</v>
      </c>
      <c r="Y77" s="20"/>
      <c r="Z77" s="20" t="s">
        <v>899</v>
      </c>
      <c r="AA77" s="22">
        <v>3</v>
      </c>
      <c r="AB77" s="22">
        <v>91</v>
      </c>
      <c r="AC77" s="22">
        <v>0</v>
      </c>
      <c r="AD77" s="22">
        <v>613</v>
      </c>
      <c r="AE77" s="22">
        <v>10</v>
      </c>
      <c r="AF77" s="22">
        <v>2119</v>
      </c>
      <c r="AG77" s="22">
        <v>48</v>
      </c>
      <c r="AH77" s="20">
        <v>0</v>
      </c>
      <c r="AI77" s="20">
        <v>0</v>
      </c>
      <c r="AJ77" s="20" t="s">
        <v>626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575</v>
      </c>
      <c r="BH77" s="22">
        <v>224</v>
      </c>
      <c r="BI77" s="22">
        <v>564</v>
      </c>
      <c r="BJ77" s="22">
        <v>223</v>
      </c>
      <c r="BK77" s="22">
        <v>549</v>
      </c>
      <c r="BL77" s="22">
        <v>221</v>
      </c>
      <c r="BM77" s="22">
        <v>581</v>
      </c>
      <c r="BN77" s="22">
        <v>223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478</v>
      </c>
      <c r="CB77" s="22">
        <v>92</v>
      </c>
      <c r="CC77" s="22">
        <v>509</v>
      </c>
      <c r="CD77" s="22">
        <v>203</v>
      </c>
      <c r="CE77" s="22">
        <v>587</v>
      </c>
      <c r="CF77" s="22">
        <v>221</v>
      </c>
      <c r="CG77" s="22">
        <v>654</v>
      </c>
      <c r="CH77" s="22">
        <v>224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0</v>
      </c>
      <c r="B78" s="22">
        <v>0</v>
      </c>
      <c r="C78" s="22">
        <v>463981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2</v>
      </c>
      <c r="J78" s="20">
        <v>0</v>
      </c>
      <c r="K78" s="20">
        <v>0</v>
      </c>
      <c r="L78" s="22">
        <v>0</v>
      </c>
      <c r="M78" s="20" t="s">
        <v>479</v>
      </c>
      <c r="N78" s="20">
        <v>0</v>
      </c>
      <c r="O78" s="22">
        <v>69</v>
      </c>
      <c r="P78" s="23" t="b">
        <v>0</v>
      </c>
      <c r="Q78" s="20" t="s">
        <v>2972</v>
      </c>
      <c r="R78" s="20" t="s">
        <v>2973</v>
      </c>
      <c r="S78" s="22">
        <v>40</v>
      </c>
      <c r="T78" s="20" t="s">
        <v>1019</v>
      </c>
      <c r="U78" s="20">
        <v>1</v>
      </c>
      <c r="V78" s="20" t="s">
        <v>660</v>
      </c>
      <c r="W78" s="20">
        <v>0.1</v>
      </c>
      <c r="X78" s="23" t="b">
        <v>0</v>
      </c>
      <c r="Y78" s="20"/>
      <c r="Z78" s="20" t="s">
        <v>872</v>
      </c>
      <c r="AA78" s="22">
        <v>3</v>
      </c>
      <c r="AB78" s="22">
        <v>91</v>
      </c>
      <c r="AC78" s="22">
        <v>1</v>
      </c>
      <c r="AD78" s="22">
        <v>6669</v>
      </c>
      <c r="AE78" s="22">
        <v>0</v>
      </c>
      <c r="AF78" s="22">
        <v>19590</v>
      </c>
      <c r="AG78" s="22">
        <v>262</v>
      </c>
      <c r="AH78" s="20">
        <v>0</v>
      </c>
      <c r="AI78" s="20">
        <v>0.2</v>
      </c>
      <c r="AJ78" s="20" t="s">
        <v>660</v>
      </c>
      <c r="AK78" s="22">
        <v>15</v>
      </c>
      <c r="AL78" s="22">
        <v>0</v>
      </c>
      <c r="AM78" s="22">
        <v>0</v>
      </c>
      <c r="AN78" s="22">
        <v>0</v>
      </c>
      <c r="AO78" s="22">
        <v>0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</v>
      </c>
      <c r="AX78" s="20">
        <v>0</v>
      </c>
      <c r="AY78" s="20">
        <v>1.8</v>
      </c>
      <c r="AZ78" s="20">
        <v>0</v>
      </c>
      <c r="BA78" s="20">
        <v>0.2</v>
      </c>
      <c r="BB78" s="22">
        <v>0</v>
      </c>
      <c r="BC78" s="20">
        <v>0</v>
      </c>
      <c r="BD78" s="20">
        <v>0.01</v>
      </c>
      <c r="BE78" s="20">
        <v>0.01</v>
      </c>
      <c r="BF78" s="20">
        <v>0.19</v>
      </c>
      <c r="BG78" s="22">
        <v>533</v>
      </c>
      <c r="BH78" s="22">
        <v>199</v>
      </c>
      <c r="BI78" s="22">
        <v>399</v>
      </c>
      <c r="BJ78" s="22">
        <v>147</v>
      </c>
      <c r="BK78" s="22">
        <v>495</v>
      </c>
      <c r="BL78" s="22">
        <v>189</v>
      </c>
      <c r="BM78" s="22">
        <v>448</v>
      </c>
      <c r="BN78" s="22">
        <v>158</v>
      </c>
      <c r="BO78" s="20"/>
      <c r="BP78" s="20"/>
      <c r="BQ78" s="20"/>
      <c r="BR78" s="20"/>
      <c r="BS78" s="20"/>
      <c r="BT78" s="20"/>
      <c r="BU78" s="22">
        <v>0</v>
      </c>
      <c r="BV78" s="22">
        <v>0</v>
      </c>
      <c r="BW78" s="22">
        <v>0.06</v>
      </c>
      <c r="BX78" s="22">
        <v>0.06</v>
      </c>
      <c r="BY78" s="22">
        <v>1.1399999999999999</v>
      </c>
      <c r="BZ78" s="22">
        <v>0</v>
      </c>
      <c r="CA78" s="22">
        <v>679</v>
      </c>
      <c r="CB78" s="22">
        <v>203</v>
      </c>
      <c r="CC78" s="22">
        <v>448</v>
      </c>
      <c r="CD78" s="22">
        <v>162</v>
      </c>
      <c r="CE78" s="22">
        <v>365</v>
      </c>
      <c r="CF78" s="22">
        <v>124</v>
      </c>
      <c r="CG78" s="22">
        <v>370</v>
      </c>
      <c r="CH78" s="22">
        <v>140</v>
      </c>
      <c r="CI78" s="22">
        <v>0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100</v>
      </c>
      <c r="B79" s="22">
        <v>100</v>
      </c>
      <c r="C79" s="22">
        <v>235530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2</v>
      </c>
      <c r="J79" s="20">
        <v>3.2</v>
      </c>
      <c r="K79" s="20">
        <v>2.2000000000000002</v>
      </c>
      <c r="L79" s="22">
        <v>7</v>
      </c>
      <c r="M79" s="20" t="s">
        <v>1008</v>
      </c>
      <c r="N79" s="20">
        <v>2.7</v>
      </c>
      <c r="O79" s="22">
        <v>70</v>
      </c>
      <c r="P79" s="23" t="b">
        <v>0</v>
      </c>
      <c r="Q79" s="20"/>
      <c r="R79" s="20" t="s">
        <v>3290</v>
      </c>
      <c r="S79" s="22">
        <v>45</v>
      </c>
      <c r="T79" s="20" t="s">
        <v>1009</v>
      </c>
      <c r="U79" s="20">
        <v>2.4</v>
      </c>
      <c r="V79" s="20" t="s">
        <v>562</v>
      </c>
      <c r="W79" s="20">
        <v>0.1</v>
      </c>
      <c r="X79" s="23" t="b">
        <v>0</v>
      </c>
      <c r="Y79" s="20"/>
      <c r="Z79" s="20" t="s">
        <v>858</v>
      </c>
      <c r="AA79" s="22">
        <v>3</v>
      </c>
      <c r="AB79" s="22">
        <v>91</v>
      </c>
      <c r="AC79" s="22">
        <v>19</v>
      </c>
      <c r="AD79" s="22">
        <v>7633</v>
      </c>
      <c r="AE79" s="22">
        <v>4013</v>
      </c>
      <c r="AF79" s="22">
        <v>4036</v>
      </c>
      <c r="AG79" s="22">
        <v>371</v>
      </c>
      <c r="AH79" s="20">
        <v>0.6</v>
      </c>
      <c r="AI79" s="20">
        <v>4.2</v>
      </c>
      <c r="AJ79" s="20" t="s">
        <v>562</v>
      </c>
      <c r="AK79" s="22">
        <v>636</v>
      </c>
      <c r="AL79" s="22">
        <v>0</v>
      </c>
      <c r="AM79" s="22">
        <v>0</v>
      </c>
      <c r="AN79" s="22">
        <v>2</v>
      </c>
      <c r="AO79" s="22">
        <v>14</v>
      </c>
      <c r="AP79" s="22">
        <v>0</v>
      </c>
      <c r="AQ79" s="22">
        <v>0</v>
      </c>
      <c r="AR79" s="22">
        <v>0</v>
      </c>
      <c r="AS79" s="22">
        <v>1</v>
      </c>
      <c r="AT79" s="22">
        <v>0</v>
      </c>
      <c r="AU79" s="22">
        <v>0</v>
      </c>
      <c r="AV79" s="22">
        <v>3</v>
      </c>
      <c r="AW79" s="22">
        <v>128</v>
      </c>
      <c r="AX79" s="20">
        <v>106.6</v>
      </c>
      <c r="AY79" s="20">
        <v>42.5</v>
      </c>
      <c r="AZ79" s="20">
        <v>6</v>
      </c>
      <c r="BA79" s="20">
        <v>15.4</v>
      </c>
      <c r="BB79" s="22">
        <v>7</v>
      </c>
      <c r="BC79" s="20">
        <v>0.12</v>
      </c>
      <c r="BD79" s="20">
        <v>0.1</v>
      </c>
      <c r="BE79" s="20">
        <v>0.22</v>
      </c>
      <c r="BF79" s="20">
        <v>10.93</v>
      </c>
      <c r="BG79" s="22">
        <v>215</v>
      </c>
      <c r="BH79" s="22">
        <v>89</v>
      </c>
      <c r="BI79" s="22">
        <v>249</v>
      </c>
      <c r="BJ79" s="22">
        <v>75</v>
      </c>
      <c r="BK79" s="22">
        <v>372</v>
      </c>
      <c r="BL79" s="22">
        <v>132</v>
      </c>
      <c r="BM79" s="22">
        <v>283</v>
      </c>
      <c r="BN79" s="22">
        <v>98</v>
      </c>
      <c r="BO79" s="20"/>
      <c r="BP79" s="20"/>
      <c r="BQ79" s="20"/>
      <c r="BR79" s="20"/>
      <c r="BS79" s="20"/>
      <c r="BT79" s="20"/>
      <c r="BU79" s="22">
        <v>0.02</v>
      </c>
      <c r="BV79" s="22">
        <v>0</v>
      </c>
      <c r="BW79" s="22">
        <v>0.01</v>
      </c>
      <c r="BX79" s="22">
        <v>0.03</v>
      </c>
      <c r="BY79" s="22">
        <v>1.55</v>
      </c>
      <c r="BZ79" s="22">
        <v>1.98</v>
      </c>
      <c r="CA79" s="22">
        <v>395</v>
      </c>
      <c r="CB79" s="22">
        <v>80</v>
      </c>
      <c r="CC79" s="22">
        <v>118</v>
      </c>
      <c r="CD79" s="22">
        <v>37</v>
      </c>
      <c r="CE79" s="22">
        <v>195</v>
      </c>
      <c r="CF79" s="22">
        <v>67</v>
      </c>
      <c r="CG79" s="22">
        <v>427</v>
      </c>
      <c r="CH79" s="22">
        <v>165</v>
      </c>
      <c r="CI79" s="22">
        <v>0.99</v>
      </c>
      <c r="CJ79" s="22">
        <v>0.28000000000000003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0"/>
      <c r="B80" s="20"/>
      <c r="C80" s="22">
        <v>444183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0.5</v>
      </c>
      <c r="K80" s="20">
        <v>-0.5</v>
      </c>
      <c r="L80" s="22">
        <v>0</v>
      </c>
      <c r="M80" s="20" t="s">
        <v>1587</v>
      </c>
      <c r="N80" s="20">
        <v>0</v>
      </c>
      <c r="O80" s="22">
        <v>71</v>
      </c>
      <c r="P80" s="23" t="b">
        <v>0</v>
      </c>
      <c r="Q80" s="20"/>
      <c r="R80" s="20"/>
      <c r="S80" s="22">
        <v>44</v>
      </c>
      <c r="T80" s="20" t="s">
        <v>1912</v>
      </c>
      <c r="U80" s="20">
        <v>0</v>
      </c>
      <c r="V80" s="20" t="s">
        <v>1913</v>
      </c>
      <c r="W80" s="20">
        <v>0.1</v>
      </c>
      <c r="X80" s="23" t="b">
        <v>0</v>
      </c>
      <c r="Y80" s="20"/>
      <c r="Z80" s="20" t="s">
        <v>858</v>
      </c>
      <c r="AA80" s="22">
        <v>3</v>
      </c>
      <c r="AB80" s="22">
        <v>91</v>
      </c>
      <c r="AC80" s="22">
        <v>0</v>
      </c>
      <c r="AD80" s="22">
        <v>4055</v>
      </c>
      <c r="AE80" s="22">
        <v>80</v>
      </c>
      <c r="AF80" s="22">
        <v>6467</v>
      </c>
      <c r="AG80" s="22">
        <v>152</v>
      </c>
      <c r="AH80" s="20">
        <v>0</v>
      </c>
      <c r="AI80" s="20">
        <v>0</v>
      </c>
      <c r="AJ80" s="20" t="s">
        <v>1913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603</v>
      </c>
      <c r="BH80" s="22">
        <v>234</v>
      </c>
      <c r="BI80" s="22">
        <v>594</v>
      </c>
      <c r="BJ80" s="22">
        <v>235</v>
      </c>
      <c r="BK80" s="22">
        <v>580</v>
      </c>
      <c r="BL80" s="22">
        <v>229</v>
      </c>
      <c r="BM80" s="22">
        <v>610</v>
      </c>
      <c r="BN80" s="22">
        <v>239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539</v>
      </c>
      <c r="CB80" s="22">
        <v>299</v>
      </c>
      <c r="CC80" s="22">
        <v>545</v>
      </c>
      <c r="CD80" s="22">
        <v>200</v>
      </c>
      <c r="CE80" s="22">
        <v>616</v>
      </c>
      <c r="CF80" s="22">
        <v>243</v>
      </c>
      <c r="CG80" s="22">
        <v>464</v>
      </c>
      <c r="CH80" s="22">
        <v>150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0"/>
      <c r="B81" s="20"/>
      <c r="C81" s="22">
        <v>222683</v>
      </c>
      <c r="D81" s="22">
        <v>0</v>
      </c>
      <c r="E81" s="22">
        <v>0</v>
      </c>
      <c r="F81" s="22">
        <v>-4</v>
      </c>
      <c r="G81" s="22">
        <v>4</v>
      </c>
      <c r="H81" s="22">
        <v>0</v>
      </c>
      <c r="I81" s="22">
        <v>3</v>
      </c>
      <c r="J81" s="20">
        <v>1.8</v>
      </c>
      <c r="K81" s="20">
        <v>0.8</v>
      </c>
      <c r="L81" s="22">
        <v>3</v>
      </c>
      <c r="M81" s="20" t="s">
        <v>556</v>
      </c>
      <c r="N81" s="20">
        <v>1.3</v>
      </c>
      <c r="O81" s="22">
        <v>72</v>
      </c>
      <c r="P81" s="23" t="b">
        <v>0</v>
      </c>
      <c r="Q81" s="20"/>
      <c r="R81" s="20"/>
      <c r="S81" s="22">
        <v>46</v>
      </c>
      <c r="T81" s="20" t="s">
        <v>1914</v>
      </c>
      <c r="U81" s="20">
        <v>1.4</v>
      </c>
      <c r="V81" s="20" t="s">
        <v>1915</v>
      </c>
      <c r="W81" s="20">
        <v>0.2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13</v>
      </c>
      <c r="AD81" s="22">
        <v>12037</v>
      </c>
      <c r="AE81" s="22">
        <v>900</v>
      </c>
      <c r="AF81" s="22">
        <v>40381</v>
      </c>
      <c r="AG81" s="22">
        <v>612</v>
      </c>
      <c r="AH81" s="20">
        <v>0.3</v>
      </c>
      <c r="AI81" s="20">
        <v>2.8</v>
      </c>
      <c r="AJ81" s="20" t="s">
        <v>1915</v>
      </c>
      <c r="AK81" s="22">
        <v>406</v>
      </c>
      <c r="AL81" s="22">
        <v>0</v>
      </c>
      <c r="AM81" s="22">
        <v>0</v>
      </c>
      <c r="AN81" s="22">
        <v>1</v>
      </c>
      <c r="AO81" s="22">
        <v>8</v>
      </c>
      <c r="AP81" s="22">
        <v>0</v>
      </c>
      <c r="AQ81" s="22">
        <v>0</v>
      </c>
      <c r="AR81" s="22">
        <v>0</v>
      </c>
      <c r="AS81" s="22">
        <v>0</v>
      </c>
      <c r="AT81" s="22">
        <v>0</v>
      </c>
      <c r="AU81" s="22">
        <v>0</v>
      </c>
      <c r="AV81" s="22">
        <v>0</v>
      </c>
      <c r="AW81" s="22">
        <v>26</v>
      </c>
      <c r="AX81" s="20">
        <v>30.2</v>
      </c>
      <c r="AY81" s="20">
        <v>55.5</v>
      </c>
      <c r="AZ81" s="20">
        <v>65</v>
      </c>
      <c r="BA81" s="20">
        <v>15.2</v>
      </c>
      <c r="BB81" s="22">
        <v>5</v>
      </c>
      <c r="BC81" s="20">
        <v>0.38</v>
      </c>
      <c r="BD81" s="20">
        <v>0.68</v>
      </c>
      <c r="BE81" s="20">
        <v>1.06</v>
      </c>
      <c r="BF81" s="20">
        <v>8.9600000000000009</v>
      </c>
      <c r="BG81" s="22">
        <v>349</v>
      </c>
      <c r="BH81" s="22">
        <v>152</v>
      </c>
      <c r="BI81" s="22">
        <v>214</v>
      </c>
      <c r="BJ81" s="22">
        <v>123</v>
      </c>
      <c r="BK81" s="22">
        <v>168</v>
      </c>
      <c r="BL81" s="22">
        <v>98</v>
      </c>
      <c r="BM81" s="22">
        <v>285</v>
      </c>
      <c r="BN81" s="22">
        <v>129</v>
      </c>
      <c r="BO81" s="20"/>
      <c r="BP81" s="20"/>
      <c r="BQ81" s="20"/>
      <c r="BR81" s="20"/>
      <c r="BS81" s="20"/>
      <c r="BT81" s="20"/>
      <c r="BU81" s="22">
        <v>0.08</v>
      </c>
      <c r="BV81" s="22">
        <v>0</v>
      </c>
      <c r="BW81" s="22">
        <v>0.15</v>
      </c>
      <c r="BX81" s="22">
        <v>0.23</v>
      </c>
      <c r="BY81" s="22">
        <v>1.99</v>
      </c>
      <c r="BZ81" s="22">
        <v>1.77</v>
      </c>
      <c r="CA81" s="22">
        <v>343</v>
      </c>
      <c r="CB81" s="22">
        <v>221</v>
      </c>
      <c r="CC81" s="22">
        <v>220</v>
      </c>
      <c r="CD81" s="22">
        <v>102</v>
      </c>
      <c r="CE81" s="22">
        <v>316</v>
      </c>
      <c r="CF81" s="22">
        <v>147</v>
      </c>
      <c r="CG81" s="22">
        <v>326</v>
      </c>
      <c r="CH81" s="22">
        <v>98</v>
      </c>
      <c r="CI81" s="22">
        <v>1.1100000000000001</v>
      </c>
      <c r="CJ81" s="22">
        <v>0.22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128309</v>
      </c>
      <c r="D82" s="22">
        <v>0</v>
      </c>
      <c r="E82" s="22">
        <v>0</v>
      </c>
      <c r="F82" s="22">
        <v>-1</v>
      </c>
      <c r="G82" s="22">
        <v>1</v>
      </c>
      <c r="H82" s="22">
        <v>0</v>
      </c>
      <c r="I82" s="22">
        <v>3</v>
      </c>
      <c r="J82" s="20">
        <v>0</v>
      </c>
      <c r="K82" s="20">
        <v>0</v>
      </c>
      <c r="L82" s="22">
        <v>0</v>
      </c>
      <c r="M82" s="20" t="s">
        <v>987</v>
      </c>
      <c r="N82" s="20">
        <v>0</v>
      </c>
      <c r="O82" s="22">
        <v>73</v>
      </c>
      <c r="P82" s="23" t="b">
        <v>0</v>
      </c>
      <c r="Q82" s="20" t="s">
        <v>2974</v>
      </c>
      <c r="R82" s="20" t="s">
        <v>2975</v>
      </c>
      <c r="S82" s="22">
        <v>49</v>
      </c>
      <c r="T82" s="20" t="s">
        <v>988</v>
      </c>
      <c r="U82" s="20">
        <v>0</v>
      </c>
      <c r="V82" s="20" t="s">
        <v>656</v>
      </c>
      <c r="W82" s="20">
        <v>0</v>
      </c>
      <c r="X82" s="23" t="b">
        <v>0</v>
      </c>
      <c r="Y82" s="20"/>
      <c r="Z82" s="20" t="s">
        <v>872</v>
      </c>
      <c r="AA82" s="22">
        <v>3</v>
      </c>
      <c r="AB82" s="22">
        <v>91</v>
      </c>
      <c r="AC82" s="22">
        <v>0</v>
      </c>
      <c r="AD82" s="22">
        <v>81</v>
      </c>
      <c r="AE82" s="22">
        <v>0</v>
      </c>
      <c r="AF82" s="22">
        <v>1221</v>
      </c>
      <c r="AG82" s="22">
        <v>12</v>
      </c>
      <c r="AH82" s="20">
        <v>0</v>
      </c>
      <c r="AI82" s="20">
        <v>0</v>
      </c>
      <c r="AJ82" s="20" t="s">
        <v>656</v>
      </c>
      <c r="AK82" s="22">
        <v>0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0</v>
      </c>
      <c r="AX82" s="20">
        <v>0</v>
      </c>
      <c r="AY82" s="20">
        <v>0</v>
      </c>
      <c r="AZ82" s="20">
        <v>0</v>
      </c>
      <c r="BA82" s="20">
        <v>0</v>
      </c>
      <c r="BB82" s="22">
        <v>0</v>
      </c>
      <c r="BC82" s="20">
        <v>0</v>
      </c>
      <c r="BD82" s="20">
        <v>0</v>
      </c>
      <c r="BE82" s="20">
        <v>0</v>
      </c>
      <c r="BF82" s="20">
        <v>0</v>
      </c>
      <c r="BG82" s="22">
        <v>698</v>
      </c>
      <c r="BH82" s="22">
        <v>294</v>
      </c>
      <c r="BI82" s="22">
        <v>695</v>
      </c>
      <c r="BJ82" s="22">
        <v>293</v>
      </c>
      <c r="BK82" s="22">
        <v>691</v>
      </c>
      <c r="BL82" s="22">
        <v>290</v>
      </c>
      <c r="BM82" s="22">
        <v>700</v>
      </c>
      <c r="BN82" s="22">
        <v>295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</v>
      </c>
      <c r="BX82" s="22">
        <v>0</v>
      </c>
      <c r="BY82" s="22">
        <v>0</v>
      </c>
      <c r="BZ82" s="22">
        <v>0</v>
      </c>
      <c r="CA82" s="22">
        <v>232</v>
      </c>
      <c r="CB82" s="22">
        <v>147</v>
      </c>
      <c r="CC82" s="22">
        <v>663</v>
      </c>
      <c r="CD82" s="22">
        <v>274</v>
      </c>
      <c r="CE82" s="22">
        <v>701</v>
      </c>
      <c r="CF82" s="22">
        <v>295</v>
      </c>
      <c r="CG82" s="22">
        <v>676</v>
      </c>
      <c r="CH82" s="22">
        <v>274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25</v>
      </c>
      <c r="B83" s="22">
        <v>0</v>
      </c>
      <c r="C83" s="22">
        <v>133845</v>
      </c>
      <c r="D83" s="22">
        <v>-1</v>
      </c>
      <c r="E83" s="22">
        <v>1</v>
      </c>
      <c r="F83" s="22">
        <v>-2</v>
      </c>
      <c r="G83" s="22">
        <v>2</v>
      </c>
      <c r="H83" s="22">
        <v>0</v>
      </c>
      <c r="I83" s="22">
        <v>3</v>
      </c>
      <c r="J83" s="20">
        <v>0.1</v>
      </c>
      <c r="K83" s="20">
        <v>0</v>
      </c>
      <c r="L83" s="22">
        <v>0</v>
      </c>
      <c r="M83" s="20" t="s">
        <v>924</v>
      </c>
      <c r="N83" s="20">
        <v>0</v>
      </c>
      <c r="O83" s="22">
        <v>74</v>
      </c>
      <c r="P83" s="23" t="b">
        <v>0</v>
      </c>
      <c r="Q83" s="20" t="s">
        <v>3609</v>
      </c>
      <c r="R83" s="20" t="s">
        <v>2772</v>
      </c>
      <c r="S83" s="22">
        <v>43</v>
      </c>
      <c r="T83" s="20" t="s">
        <v>991</v>
      </c>
      <c r="U83" s="20">
        <v>0</v>
      </c>
      <c r="V83" s="20" t="s">
        <v>659</v>
      </c>
      <c r="W83" s="20">
        <v>0</v>
      </c>
      <c r="X83" s="23" t="b">
        <v>0</v>
      </c>
      <c r="Y83" s="20"/>
      <c r="Z83" s="20" t="s">
        <v>937</v>
      </c>
      <c r="AA83" s="22">
        <v>3</v>
      </c>
      <c r="AB83" s="22">
        <v>91</v>
      </c>
      <c r="AC83" s="22">
        <v>0</v>
      </c>
      <c r="AD83" s="22">
        <v>1210</v>
      </c>
      <c r="AE83" s="22">
        <v>544</v>
      </c>
      <c r="AF83" s="22">
        <v>3166</v>
      </c>
      <c r="AG83" s="22">
        <v>135</v>
      </c>
      <c r="AH83" s="20">
        <v>0</v>
      </c>
      <c r="AI83" s="20">
        <v>0</v>
      </c>
      <c r="AJ83" s="20" t="s">
        <v>659</v>
      </c>
      <c r="AK83" s="22">
        <v>0</v>
      </c>
      <c r="AL83" s="22">
        <v>0</v>
      </c>
      <c r="AM83" s="22">
        <v>0</v>
      </c>
      <c r="AN83" s="22">
        <v>0</v>
      </c>
      <c r="AO83" s="22">
        <v>0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0</v>
      </c>
      <c r="AX83" s="20">
        <v>0</v>
      </c>
      <c r="AY83" s="20">
        <v>0</v>
      </c>
      <c r="AZ83" s="20">
        <v>0</v>
      </c>
      <c r="BA83" s="20">
        <v>0</v>
      </c>
      <c r="BB83" s="22">
        <v>0</v>
      </c>
      <c r="BC83" s="20">
        <v>0</v>
      </c>
      <c r="BD83" s="20">
        <v>0</v>
      </c>
      <c r="BE83" s="20">
        <v>0</v>
      </c>
      <c r="BF83" s="20">
        <v>0</v>
      </c>
      <c r="BG83" s="22">
        <v>562</v>
      </c>
      <c r="BH83" s="22">
        <v>215</v>
      </c>
      <c r="BI83" s="22">
        <v>550</v>
      </c>
      <c r="BJ83" s="22">
        <v>215</v>
      </c>
      <c r="BK83" s="22">
        <v>531</v>
      </c>
      <c r="BL83" s="22">
        <v>208</v>
      </c>
      <c r="BM83" s="22">
        <v>568</v>
      </c>
      <c r="BN83" s="22">
        <v>220</v>
      </c>
      <c r="BO83" s="20"/>
      <c r="BP83" s="20"/>
      <c r="BQ83" s="20"/>
      <c r="BR83" s="20"/>
      <c r="BS83" s="20"/>
      <c r="BT83" s="20"/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576</v>
      </c>
      <c r="CB83" s="22">
        <v>316</v>
      </c>
      <c r="CC83" s="22">
        <v>486</v>
      </c>
      <c r="CD83" s="22">
        <v>177</v>
      </c>
      <c r="CE83" s="22">
        <v>575</v>
      </c>
      <c r="CF83" s="22">
        <v>224</v>
      </c>
      <c r="CG83" s="22">
        <v>592</v>
      </c>
      <c r="CH83" s="22">
        <v>225</v>
      </c>
      <c r="CI83" s="22">
        <v>0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223911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2</v>
      </c>
      <c r="J84" s="20">
        <v>1.2</v>
      </c>
      <c r="K84" s="20">
        <v>0.2</v>
      </c>
      <c r="L84" s="22">
        <v>0</v>
      </c>
      <c r="M84" s="20" t="s">
        <v>1004</v>
      </c>
      <c r="N84" s="20">
        <v>0.7</v>
      </c>
      <c r="O84" s="22">
        <v>75</v>
      </c>
      <c r="P84" s="23" t="b">
        <v>0</v>
      </c>
      <c r="Q84" s="20"/>
      <c r="R84" s="20" t="s">
        <v>3291</v>
      </c>
      <c r="S84" s="22">
        <v>43</v>
      </c>
      <c r="T84" s="20" t="s">
        <v>1005</v>
      </c>
      <c r="U84" s="20">
        <v>0.8</v>
      </c>
      <c r="V84" s="20" t="s">
        <v>609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3</v>
      </c>
      <c r="AD84" s="22">
        <v>1438</v>
      </c>
      <c r="AE84" s="22">
        <v>59</v>
      </c>
      <c r="AF84" s="22">
        <v>5791</v>
      </c>
      <c r="AG84" s="22">
        <v>75</v>
      </c>
      <c r="AH84" s="20">
        <v>0.2</v>
      </c>
      <c r="AI84" s="20">
        <v>0.7</v>
      </c>
      <c r="AJ84" s="20" t="s">
        <v>609</v>
      </c>
      <c r="AK84" s="22">
        <v>168</v>
      </c>
      <c r="AL84" s="22">
        <v>0</v>
      </c>
      <c r="AM84" s="22">
        <v>0</v>
      </c>
      <c r="AN84" s="22">
        <v>0</v>
      </c>
      <c r="AO84" s="22">
        <v>5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0</v>
      </c>
      <c r="AW84" s="22">
        <v>22</v>
      </c>
      <c r="AX84" s="20">
        <v>34.200000000000003</v>
      </c>
      <c r="AY84" s="20">
        <v>12.2</v>
      </c>
      <c r="AZ84" s="20">
        <v>21</v>
      </c>
      <c r="BA84" s="20">
        <v>6.8</v>
      </c>
      <c r="BB84" s="22">
        <v>2</v>
      </c>
      <c r="BC84" s="20">
        <v>0.09</v>
      </c>
      <c r="BD84" s="20">
        <v>0.03</v>
      </c>
      <c r="BE84" s="20">
        <v>0.12</v>
      </c>
      <c r="BF84" s="20">
        <v>2.98</v>
      </c>
      <c r="BG84" s="22">
        <v>338</v>
      </c>
      <c r="BH84" s="22">
        <v>130</v>
      </c>
      <c r="BI84" s="22">
        <v>358</v>
      </c>
      <c r="BJ84" s="22">
        <v>127</v>
      </c>
      <c r="BK84" s="22">
        <v>284</v>
      </c>
      <c r="BL84" s="22">
        <v>91</v>
      </c>
      <c r="BM84" s="22">
        <v>363</v>
      </c>
      <c r="BN84" s="22">
        <v>131</v>
      </c>
      <c r="BO84" s="20"/>
      <c r="BP84" s="20"/>
      <c r="BQ84" s="20"/>
      <c r="BR84" s="20"/>
      <c r="BS84" s="20"/>
      <c r="BT84" s="20"/>
      <c r="BU84" s="22">
        <v>0.05</v>
      </c>
      <c r="BV84" s="22">
        <v>0</v>
      </c>
      <c r="BW84" s="22">
        <v>0.02</v>
      </c>
      <c r="BX84" s="22">
        <v>7.0000000000000007E-2</v>
      </c>
      <c r="BY84" s="22">
        <v>1.6</v>
      </c>
      <c r="BZ84" s="22">
        <v>2.68</v>
      </c>
      <c r="CA84" s="22">
        <v>591</v>
      </c>
      <c r="CB84" s="22">
        <v>149</v>
      </c>
      <c r="CC84" s="22">
        <v>271</v>
      </c>
      <c r="CD84" s="22">
        <v>91</v>
      </c>
      <c r="CE84" s="22">
        <v>446</v>
      </c>
      <c r="CF84" s="22">
        <v>145</v>
      </c>
      <c r="CG84" s="22">
        <v>501</v>
      </c>
      <c r="CH84" s="22">
        <v>191</v>
      </c>
      <c r="CI84" s="22">
        <v>1.07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0"/>
      <c r="B85" s="20"/>
      <c r="C85" s="22">
        <v>128340</v>
      </c>
      <c r="D85" s="22">
        <v>0</v>
      </c>
      <c r="E85" s="22">
        <v>0</v>
      </c>
      <c r="F85" s="22">
        <v>-3</v>
      </c>
      <c r="G85" s="22">
        <v>3</v>
      </c>
      <c r="H85" s="22">
        <v>0</v>
      </c>
      <c r="I85" s="22">
        <v>4</v>
      </c>
      <c r="J85" s="20">
        <v>0.5</v>
      </c>
      <c r="K85" s="20">
        <v>-0.5</v>
      </c>
      <c r="L85" s="22">
        <v>0</v>
      </c>
      <c r="M85" s="20" t="s">
        <v>989</v>
      </c>
      <c r="N85" s="20">
        <v>0</v>
      </c>
      <c r="O85" s="22">
        <v>76</v>
      </c>
      <c r="P85" s="23" t="b">
        <v>0</v>
      </c>
      <c r="Q85" s="20"/>
      <c r="R85" s="20"/>
      <c r="S85" s="22">
        <v>47</v>
      </c>
      <c r="T85" s="20" t="s">
        <v>990</v>
      </c>
      <c r="U85" s="20">
        <v>1</v>
      </c>
      <c r="V85" s="20" t="s">
        <v>524</v>
      </c>
      <c r="W85" s="20">
        <v>0.2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5</v>
      </c>
      <c r="AD85" s="22">
        <v>13772</v>
      </c>
      <c r="AE85" s="22">
        <v>645</v>
      </c>
      <c r="AF85" s="22">
        <v>38054</v>
      </c>
      <c r="AG85" s="22">
        <v>916</v>
      </c>
      <c r="AH85" s="20">
        <v>0</v>
      </c>
      <c r="AI85" s="20">
        <v>1.1000000000000001</v>
      </c>
      <c r="AJ85" s="20" t="s">
        <v>524</v>
      </c>
      <c r="AK85" s="22">
        <v>83</v>
      </c>
      <c r="AL85" s="22">
        <v>0</v>
      </c>
      <c r="AM85" s="22">
        <v>0</v>
      </c>
      <c r="AN85" s="22">
        <v>0</v>
      </c>
      <c r="AO85" s="22">
        <v>1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10</v>
      </c>
      <c r="AX85" s="20">
        <v>3</v>
      </c>
      <c r="AY85" s="20">
        <v>17.2</v>
      </c>
      <c r="AZ85" s="20">
        <v>45</v>
      </c>
      <c r="BA85" s="20">
        <v>6.3</v>
      </c>
      <c r="BB85" s="22">
        <v>0</v>
      </c>
      <c r="BC85" s="20">
        <v>0.47</v>
      </c>
      <c r="BD85" s="20">
        <v>0.31</v>
      </c>
      <c r="BE85" s="20">
        <v>0.78</v>
      </c>
      <c r="BF85" s="20">
        <v>1.69</v>
      </c>
      <c r="BG85" s="22">
        <v>433</v>
      </c>
      <c r="BH85" s="22">
        <v>50</v>
      </c>
      <c r="BI85" s="22">
        <v>332</v>
      </c>
      <c r="BJ85" s="22">
        <v>44</v>
      </c>
      <c r="BK85" s="22">
        <v>212</v>
      </c>
      <c r="BL85" s="22">
        <v>44</v>
      </c>
      <c r="BM85" s="22">
        <v>366</v>
      </c>
      <c r="BN85" s="22">
        <v>46</v>
      </c>
      <c r="BO85" s="20"/>
      <c r="BP85" s="20"/>
      <c r="BQ85" s="20"/>
      <c r="BR85" s="20"/>
      <c r="BS85" s="20"/>
      <c r="BT85" s="20"/>
      <c r="BU85" s="22">
        <v>0.51</v>
      </c>
      <c r="BV85" s="22">
        <v>0</v>
      </c>
      <c r="BW85" s="22">
        <v>0.34</v>
      </c>
      <c r="BX85" s="22">
        <v>0.85</v>
      </c>
      <c r="BY85" s="22">
        <v>1.83</v>
      </c>
      <c r="BZ85" s="22">
        <v>1.08</v>
      </c>
      <c r="CA85" s="22">
        <v>316</v>
      </c>
      <c r="CB85" s="22">
        <v>62</v>
      </c>
      <c r="CC85" s="22">
        <v>640</v>
      </c>
      <c r="CD85" s="22">
        <v>72</v>
      </c>
      <c r="CE85" s="22">
        <v>402</v>
      </c>
      <c r="CF85" s="22">
        <v>51</v>
      </c>
      <c r="CG85" s="22">
        <v>295</v>
      </c>
      <c r="CH85" s="22">
        <v>46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100</v>
      </c>
      <c r="B86" s="22">
        <v>75</v>
      </c>
      <c r="C86" s="22">
        <v>69752</v>
      </c>
      <c r="D86" s="22">
        <v>0</v>
      </c>
      <c r="E86" s="22">
        <v>0</v>
      </c>
      <c r="F86" s="22">
        <v>0</v>
      </c>
      <c r="G86" s="22">
        <v>0</v>
      </c>
      <c r="H86" s="22">
        <v>2</v>
      </c>
      <c r="I86" s="22">
        <v>1</v>
      </c>
      <c r="J86" s="20">
        <v>3.5</v>
      </c>
      <c r="K86" s="20">
        <v>1.9</v>
      </c>
      <c r="L86" s="22">
        <v>9</v>
      </c>
      <c r="M86" s="20" t="s">
        <v>1020</v>
      </c>
      <c r="N86" s="20">
        <v>3</v>
      </c>
      <c r="O86" s="22">
        <v>77</v>
      </c>
      <c r="P86" s="23" t="b">
        <v>0</v>
      </c>
      <c r="Q86" s="20"/>
      <c r="R86" s="20" t="s">
        <v>3446</v>
      </c>
      <c r="S86" s="22">
        <v>45</v>
      </c>
      <c r="T86" s="20" t="s">
        <v>1021</v>
      </c>
      <c r="U86" s="20">
        <v>3.9</v>
      </c>
      <c r="V86" s="20" t="s">
        <v>1022</v>
      </c>
      <c r="W86" s="20">
        <v>1.3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39</v>
      </c>
      <c r="AD86" s="22">
        <v>158539</v>
      </c>
      <c r="AE86" s="22">
        <v>10803</v>
      </c>
      <c r="AF86" s="22">
        <v>134684</v>
      </c>
      <c r="AG86" s="22">
        <v>1996</v>
      </c>
      <c r="AH86" s="20">
        <v>0.7</v>
      </c>
      <c r="AI86" s="20">
        <v>8.6999999999999993</v>
      </c>
      <c r="AJ86" s="20" t="s">
        <v>274</v>
      </c>
      <c r="AK86" s="22">
        <v>900</v>
      </c>
      <c r="AL86" s="22">
        <v>0</v>
      </c>
      <c r="AM86" s="22">
        <v>0</v>
      </c>
      <c r="AN86" s="22">
        <v>2</v>
      </c>
      <c r="AO86" s="22">
        <v>20</v>
      </c>
      <c r="AP86" s="22">
        <v>0</v>
      </c>
      <c r="AQ86" s="22">
        <v>1</v>
      </c>
      <c r="AR86" s="22">
        <v>0</v>
      </c>
      <c r="AS86" s="22">
        <v>3</v>
      </c>
      <c r="AT86" s="22">
        <v>0</v>
      </c>
      <c r="AU86" s="22">
        <v>45</v>
      </c>
      <c r="AV86" s="22">
        <v>7</v>
      </c>
      <c r="AW86" s="22">
        <v>208</v>
      </c>
      <c r="AX86" s="20">
        <v>342.6</v>
      </c>
      <c r="AY86" s="20">
        <v>0</v>
      </c>
      <c r="AZ86" s="20">
        <v>0</v>
      </c>
      <c r="BA86" s="20">
        <v>34.4</v>
      </c>
      <c r="BB86" s="22">
        <v>10</v>
      </c>
      <c r="BC86" s="20">
        <v>0</v>
      </c>
      <c r="BD86" s="20">
        <v>0.01</v>
      </c>
      <c r="BE86" s="20">
        <v>0.01</v>
      </c>
      <c r="BF86" s="20">
        <v>21.83</v>
      </c>
      <c r="BG86" s="22">
        <v>11</v>
      </c>
      <c r="BH86" s="22">
        <v>4</v>
      </c>
      <c r="BI86" s="22">
        <v>608</v>
      </c>
      <c r="BJ86" s="22">
        <v>72</v>
      </c>
      <c r="BK86" s="22">
        <v>595</v>
      </c>
      <c r="BL86" s="22">
        <v>67</v>
      </c>
      <c r="BM86" s="22">
        <v>130</v>
      </c>
      <c r="BN86" s="22">
        <v>4</v>
      </c>
      <c r="BO86" s="20"/>
      <c r="BP86" s="20"/>
      <c r="BQ86" s="20"/>
      <c r="BR86" s="20"/>
      <c r="BS86" s="20"/>
      <c r="BT86" s="20"/>
      <c r="BU86" s="22">
        <v>0</v>
      </c>
      <c r="BV86" s="22">
        <v>4.5</v>
      </c>
      <c r="BW86" s="22">
        <v>0</v>
      </c>
      <c r="BX86" s="22">
        <v>0</v>
      </c>
      <c r="BY86" s="22">
        <v>2.1800000000000002</v>
      </c>
      <c r="BZ86" s="22">
        <v>2</v>
      </c>
      <c r="CA86" s="22">
        <v>356</v>
      </c>
      <c r="CB86" s="22">
        <v>16</v>
      </c>
      <c r="CC86" s="22">
        <v>90</v>
      </c>
      <c r="CD86" s="22">
        <v>8</v>
      </c>
      <c r="CE86" s="22">
        <v>66</v>
      </c>
      <c r="CF86" s="22">
        <v>6</v>
      </c>
      <c r="CG86" s="22">
        <v>159</v>
      </c>
      <c r="CH86" s="22">
        <v>21</v>
      </c>
      <c r="CI86" s="22">
        <v>1</v>
      </c>
      <c r="CJ86" s="22">
        <v>0.2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100</v>
      </c>
      <c r="B87" s="22">
        <v>100</v>
      </c>
      <c r="C87" s="22">
        <v>533463</v>
      </c>
      <c r="D87" s="22">
        <v>-1</v>
      </c>
      <c r="E87" s="22">
        <v>1</v>
      </c>
      <c r="F87" s="22">
        <v>-3</v>
      </c>
      <c r="G87" s="22">
        <v>3</v>
      </c>
      <c r="H87" s="22">
        <v>0</v>
      </c>
      <c r="I87" s="22">
        <v>3</v>
      </c>
      <c r="J87" s="20">
        <v>0.8</v>
      </c>
      <c r="K87" s="20">
        <v>-0.2</v>
      </c>
      <c r="L87" s="22">
        <v>1</v>
      </c>
      <c r="M87" s="20" t="s">
        <v>1028</v>
      </c>
      <c r="N87" s="20">
        <v>0.3</v>
      </c>
      <c r="O87" s="22">
        <v>78</v>
      </c>
      <c r="P87" s="23" t="b">
        <v>0</v>
      </c>
      <c r="Q87" s="20"/>
      <c r="R87" s="20" t="s">
        <v>2484</v>
      </c>
      <c r="S87" s="22">
        <v>47</v>
      </c>
      <c r="T87" s="20" t="s">
        <v>1029</v>
      </c>
      <c r="U87" s="20">
        <v>1.1000000000000001</v>
      </c>
      <c r="V87" s="20" t="s">
        <v>1030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8</v>
      </c>
      <c r="AD87" s="22">
        <v>757</v>
      </c>
      <c r="AE87" s="22">
        <v>58</v>
      </c>
      <c r="AF87" s="22">
        <v>4604</v>
      </c>
      <c r="AG87" s="22">
        <v>47</v>
      </c>
      <c r="AH87" s="20">
        <v>0.1</v>
      </c>
      <c r="AI87" s="20">
        <v>1.7</v>
      </c>
      <c r="AJ87" s="20" t="s">
        <v>1916</v>
      </c>
      <c r="AK87" s="22">
        <v>221</v>
      </c>
      <c r="AL87" s="22">
        <v>0</v>
      </c>
      <c r="AM87" s="22">
        <v>0</v>
      </c>
      <c r="AN87" s="22">
        <v>1</v>
      </c>
      <c r="AO87" s="22">
        <v>5</v>
      </c>
      <c r="AP87" s="22">
        <v>0</v>
      </c>
      <c r="AQ87" s="22">
        <v>0</v>
      </c>
      <c r="AR87" s="22">
        <v>0</v>
      </c>
      <c r="AS87" s="22">
        <v>1</v>
      </c>
      <c r="AT87" s="22">
        <v>0</v>
      </c>
      <c r="AU87" s="22">
        <v>0</v>
      </c>
      <c r="AV87" s="22">
        <v>0</v>
      </c>
      <c r="AW87" s="22">
        <v>27</v>
      </c>
      <c r="AX87" s="20">
        <v>38.4</v>
      </c>
      <c r="AY87" s="20">
        <v>55.2</v>
      </c>
      <c r="AZ87" s="20">
        <v>82</v>
      </c>
      <c r="BA87" s="20">
        <v>17.7</v>
      </c>
      <c r="BB87" s="22">
        <v>2</v>
      </c>
      <c r="BC87" s="20">
        <v>0.76</v>
      </c>
      <c r="BD87" s="20">
        <v>0.25</v>
      </c>
      <c r="BE87" s="20">
        <v>1.01</v>
      </c>
      <c r="BF87" s="20">
        <v>4.6399999999999997</v>
      </c>
      <c r="BG87" s="22">
        <v>331</v>
      </c>
      <c r="BH87" s="22">
        <v>146</v>
      </c>
      <c r="BI87" s="22">
        <v>215</v>
      </c>
      <c r="BJ87" s="22">
        <v>124</v>
      </c>
      <c r="BK87" s="22">
        <v>142</v>
      </c>
      <c r="BL87" s="22">
        <v>88</v>
      </c>
      <c r="BM87" s="22">
        <v>266</v>
      </c>
      <c r="BN87" s="22">
        <v>121</v>
      </c>
      <c r="BO87" s="20"/>
      <c r="BP87" s="20"/>
      <c r="BQ87" s="20"/>
      <c r="BR87" s="20"/>
      <c r="BS87" s="20"/>
      <c r="BT87" s="20"/>
      <c r="BU87" s="22">
        <v>0.31</v>
      </c>
      <c r="BV87" s="22">
        <v>0</v>
      </c>
      <c r="BW87" s="22">
        <v>0.1</v>
      </c>
      <c r="BX87" s="22">
        <v>0.41</v>
      </c>
      <c r="BY87" s="22">
        <v>1.89</v>
      </c>
      <c r="BZ87" s="22">
        <v>2.04</v>
      </c>
      <c r="CA87" s="22">
        <v>333</v>
      </c>
      <c r="CB87" s="22">
        <v>217</v>
      </c>
      <c r="CC87" s="22">
        <v>336</v>
      </c>
      <c r="CD87" s="22">
        <v>160</v>
      </c>
      <c r="CE87" s="22">
        <v>358</v>
      </c>
      <c r="CF87" s="22">
        <v>170</v>
      </c>
      <c r="CG87" s="22">
        <v>635</v>
      </c>
      <c r="CH87" s="22">
        <v>254</v>
      </c>
      <c r="CI87" s="22">
        <v>0.81</v>
      </c>
      <c r="CJ87" s="22">
        <v>0.41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0</v>
      </c>
      <c r="B88" s="22">
        <v>0</v>
      </c>
      <c r="C88" s="22">
        <v>156687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3</v>
      </c>
      <c r="J88" s="20">
        <v>0</v>
      </c>
      <c r="K88" s="20">
        <v>0</v>
      </c>
      <c r="L88" s="22">
        <v>0</v>
      </c>
      <c r="M88" s="20" t="s">
        <v>999</v>
      </c>
      <c r="N88" s="20">
        <v>0</v>
      </c>
      <c r="O88" s="22">
        <v>79</v>
      </c>
      <c r="P88" s="23" t="b">
        <v>0</v>
      </c>
      <c r="Q88" s="20" t="s">
        <v>1917</v>
      </c>
      <c r="R88" s="20" t="s">
        <v>1918</v>
      </c>
      <c r="S88" s="22">
        <v>45</v>
      </c>
      <c r="T88" s="20" t="s">
        <v>1000</v>
      </c>
      <c r="U88" s="20">
        <v>0</v>
      </c>
      <c r="V88" s="20" t="s">
        <v>633</v>
      </c>
      <c r="W88" s="20">
        <v>0</v>
      </c>
      <c r="X88" s="23" t="b">
        <v>0</v>
      </c>
      <c r="Y88" s="20"/>
      <c r="Z88" s="20" t="s">
        <v>872</v>
      </c>
      <c r="AA88" s="22">
        <v>3</v>
      </c>
      <c r="AB88" s="22">
        <v>91</v>
      </c>
      <c r="AC88" s="22">
        <v>0</v>
      </c>
      <c r="AD88" s="22">
        <v>0</v>
      </c>
      <c r="AE88" s="22">
        <v>0</v>
      </c>
      <c r="AF88" s="22">
        <v>105</v>
      </c>
      <c r="AG88" s="22">
        <v>1</v>
      </c>
      <c r="AH88" s="20">
        <v>0</v>
      </c>
      <c r="AI88" s="20">
        <v>0</v>
      </c>
      <c r="AJ88" s="20" t="s">
        <v>633</v>
      </c>
      <c r="AK88" s="22">
        <v>0</v>
      </c>
      <c r="AL88" s="22">
        <v>0</v>
      </c>
      <c r="AM88" s="22">
        <v>0</v>
      </c>
      <c r="AN88" s="22">
        <v>0</v>
      </c>
      <c r="AO88" s="22">
        <v>0</v>
      </c>
      <c r="AP88" s="22">
        <v>0</v>
      </c>
      <c r="AQ88" s="22">
        <v>0</v>
      </c>
      <c r="AR88" s="22">
        <v>0</v>
      </c>
      <c r="AS88" s="22">
        <v>0</v>
      </c>
      <c r="AT88" s="22">
        <v>0</v>
      </c>
      <c r="AU88" s="22">
        <v>0</v>
      </c>
      <c r="AV88" s="22">
        <v>0</v>
      </c>
      <c r="AW88" s="22">
        <v>0</v>
      </c>
      <c r="AX88" s="20">
        <v>0</v>
      </c>
      <c r="AY88" s="20">
        <v>0</v>
      </c>
      <c r="AZ88" s="20">
        <v>0</v>
      </c>
      <c r="BA88" s="20">
        <v>0</v>
      </c>
      <c r="BB88" s="22">
        <v>0</v>
      </c>
      <c r="BC88" s="20">
        <v>0</v>
      </c>
      <c r="BD88" s="20">
        <v>0</v>
      </c>
      <c r="BE88" s="20">
        <v>0</v>
      </c>
      <c r="BF88" s="20">
        <v>0</v>
      </c>
      <c r="BG88" s="22">
        <v>617</v>
      </c>
      <c r="BH88" s="22">
        <v>243</v>
      </c>
      <c r="BI88" s="22">
        <v>613</v>
      </c>
      <c r="BJ88" s="22">
        <v>244</v>
      </c>
      <c r="BK88" s="22">
        <v>601</v>
      </c>
      <c r="BL88" s="22">
        <v>239</v>
      </c>
      <c r="BM88" s="22">
        <v>623</v>
      </c>
      <c r="BN88" s="22">
        <v>247</v>
      </c>
      <c r="BO88" s="20"/>
      <c r="BP88" s="20"/>
      <c r="BQ88" s="20"/>
      <c r="BR88" s="20"/>
      <c r="BS88" s="20"/>
      <c r="BT88" s="20"/>
      <c r="BU88" s="22">
        <v>0</v>
      </c>
      <c r="BV88" s="22">
        <v>0</v>
      </c>
      <c r="BW88" s="22">
        <v>0</v>
      </c>
      <c r="BX88" s="22">
        <v>0</v>
      </c>
      <c r="BY88" s="22">
        <v>0</v>
      </c>
      <c r="BZ88" s="22">
        <v>0</v>
      </c>
      <c r="CA88" s="22">
        <v>367</v>
      </c>
      <c r="CB88" s="22">
        <v>224</v>
      </c>
      <c r="CC88" s="22">
        <v>562</v>
      </c>
      <c r="CD88" s="22">
        <v>210</v>
      </c>
      <c r="CE88" s="22">
        <v>629</v>
      </c>
      <c r="CF88" s="22">
        <v>251</v>
      </c>
      <c r="CG88" s="22">
        <v>739</v>
      </c>
      <c r="CH88" s="22">
        <v>318</v>
      </c>
      <c r="CI88" s="22">
        <v>0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100</v>
      </c>
      <c r="B89" s="22">
        <v>25</v>
      </c>
      <c r="C89" s="22">
        <v>32259</v>
      </c>
      <c r="D89" s="22">
        <v>0</v>
      </c>
      <c r="E89" s="22">
        <v>0</v>
      </c>
      <c r="F89" s="22">
        <v>0</v>
      </c>
      <c r="G89" s="22">
        <v>0</v>
      </c>
      <c r="H89" s="22">
        <v>0</v>
      </c>
      <c r="I89" s="22">
        <v>1</v>
      </c>
      <c r="J89" s="20">
        <v>0.5</v>
      </c>
      <c r="K89" s="20">
        <v>-0.1</v>
      </c>
      <c r="L89" s="22">
        <v>0</v>
      </c>
      <c r="M89" s="20" t="s">
        <v>1663</v>
      </c>
      <c r="N89" s="20">
        <v>0</v>
      </c>
      <c r="O89" s="22">
        <v>80</v>
      </c>
      <c r="P89" s="23" t="b">
        <v>0</v>
      </c>
      <c r="Q89" s="20"/>
      <c r="R89" s="20" t="s">
        <v>3447</v>
      </c>
      <c r="S89" s="22">
        <v>40</v>
      </c>
      <c r="T89" s="20" t="s">
        <v>1664</v>
      </c>
      <c r="U89" s="20">
        <v>0</v>
      </c>
      <c r="V89" s="20" t="s">
        <v>679</v>
      </c>
      <c r="W89" s="20">
        <v>0.5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0</v>
      </c>
      <c r="AD89" s="22">
        <v>6983</v>
      </c>
      <c r="AE89" s="22">
        <v>76</v>
      </c>
      <c r="AF89" s="22">
        <v>21180</v>
      </c>
      <c r="AG89" s="22">
        <v>827</v>
      </c>
      <c r="AH89" s="20">
        <v>0</v>
      </c>
      <c r="AI89" s="20">
        <v>0</v>
      </c>
      <c r="AJ89" s="20" t="s">
        <v>679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0">
        <v>0</v>
      </c>
      <c r="AY89" s="20">
        <v>0</v>
      </c>
      <c r="AZ89" s="20">
        <v>0</v>
      </c>
      <c r="BA89" s="20">
        <v>0</v>
      </c>
      <c r="BB89" s="22">
        <v>0</v>
      </c>
      <c r="BC89" s="20">
        <v>0</v>
      </c>
      <c r="BD89" s="20">
        <v>0</v>
      </c>
      <c r="BE89" s="20">
        <v>0</v>
      </c>
      <c r="BF89" s="20">
        <v>0</v>
      </c>
      <c r="BG89" s="22">
        <v>482</v>
      </c>
      <c r="BH89" s="22">
        <v>47</v>
      </c>
      <c r="BI89" s="22">
        <v>465</v>
      </c>
      <c r="BJ89" s="22">
        <v>30</v>
      </c>
      <c r="BK89" s="22">
        <v>441</v>
      </c>
      <c r="BL89" s="22">
        <v>23</v>
      </c>
      <c r="BM89" s="22">
        <v>488</v>
      </c>
      <c r="BN89" s="22">
        <v>47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615</v>
      </c>
      <c r="CB89" s="22">
        <v>37</v>
      </c>
      <c r="CC89" s="22">
        <v>389</v>
      </c>
      <c r="CD89" s="22">
        <v>45</v>
      </c>
      <c r="CE89" s="22">
        <v>493</v>
      </c>
      <c r="CF89" s="22">
        <v>47</v>
      </c>
      <c r="CG89" s="22">
        <v>245</v>
      </c>
      <c r="CH89" s="22">
        <v>31</v>
      </c>
      <c r="CI89" s="22">
        <v>0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0"/>
      <c r="B90" s="20"/>
      <c r="C90" s="22">
        <v>156685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1.5</v>
      </c>
      <c r="K90" s="20">
        <v>0.5</v>
      </c>
      <c r="L90" s="22">
        <v>1</v>
      </c>
      <c r="M90" s="20" t="s">
        <v>1016</v>
      </c>
      <c r="N90" s="20">
        <v>1</v>
      </c>
      <c r="O90" s="22">
        <v>81</v>
      </c>
      <c r="P90" s="23" t="b">
        <v>0</v>
      </c>
      <c r="Q90" s="20"/>
      <c r="R90" s="20"/>
      <c r="S90" s="22">
        <v>48</v>
      </c>
      <c r="T90" s="20" t="s">
        <v>1017</v>
      </c>
      <c r="U90" s="20">
        <v>1.2</v>
      </c>
      <c r="V90" s="20" t="s">
        <v>658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11</v>
      </c>
      <c r="AD90" s="22">
        <v>639</v>
      </c>
      <c r="AE90" s="22">
        <v>44</v>
      </c>
      <c r="AF90" s="22">
        <v>1447</v>
      </c>
      <c r="AG90" s="22">
        <v>38</v>
      </c>
      <c r="AH90" s="20">
        <v>0.2</v>
      </c>
      <c r="AI90" s="20">
        <v>2.2999999999999998</v>
      </c>
      <c r="AJ90" s="20" t="s">
        <v>658</v>
      </c>
      <c r="AK90" s="22">
        <v>358</v>
      </c>
      <c r="AL90" s="22">
        <v>0</v>
      </c>
      <c r="AM90" s="22">
        <v>0</v>
      </c>
      <c r="AN90" s="22">
        <v>0</v>
      </c>
      <c r="AO90" s="22">
        <v>11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48</v>
      </c>
      <c r="AX90" s="20">
        <v>41.6</v>
      </c>
      <c r="AY90" s="20">
        <v>61.8</v>
      </c>
      <c r="AZ90" s="20">
        <v>5</v>
      </c>
      <c r="BA90" s="20">
        <v>10.9</v>
      </c>
      <c r="BB90" s="22">
        <v>3</v>
      </c>
      <c r="BC90" s="20">
        <v>0.06</v>
      </c>
      <c r="BD90" s="20">
        <v>0.2</v>
      </c>
      <c r="BE90" s="20">
        <v>0.26</v>
      </c>
      <c r="BF90" s="20">
        <v>11</v>
      </c>
      <c r="BG90" s="22">
        <v>327</v>
      </c>
      <c r="BH90" s="22">
        <v>142</v>
      </c>
      <c r="BI90" s="22">
        <v>198</v>
      </c>
      <c r="BJ90" s="22">
        <v>115</v>
      </c>
      <c r="BK90" s="22">
        <v>380</v>
      </c>
      <c r="BL90" s="22">
        <v>193</v>
      </c>
      <c r="BM90" s="22">
        <v>321</v>
      </c>
      <c r="BN90" s="22">
        <v>143</v>
      </c>
      <c r="BO90" s="22">
        <v>4</v>
      </c>
      <c r="BP90" s="20"/>
      <c r="BQ90" s="20"/>
      <c r="BR90" s="20"/>
      <c r="BS90" s="20"/>
      <c r="BT90" s="20"/>
      <c r="BU90" s="22">
        <v>0.02</v>
      </c>
      <c r="BV90" s="22">
        <v>0</v>
      </c>
      <c r="BW90" s="22">
        <v>0.05</v>
      </c>
      <c r="BX90" s="22">
        <v>7.0000000000000007E-2</v>
      </c>
      <c r="BY90" s="22">
        <v>2.77</v>
      </c>
      <c r="BZ90" s="22">
        <v>2.77</v>
      </c>
      <c r="CA90" s="22">
        <v>289</v>
      </c>
      <c r="CB90" s="22">
        <v>189</v>
      </c>
      <c r="CC90" s="22">
        <v>248</v>
      </c>
      <c r="CD90" s="22">
        <v>114</v>
      </c>
      <c r="CE90" s="22">
        <v>350</v>
      </c>
      <c r="CF90" s="22">
        <v>164</v>
      </c>
      <c r="CG90" s="22">
        <v>617</v>
      </c>
      <c r="CH90" s="22">
        <v>240</v>
      </c>
      <c r="CI90" s="22">
        <v>0.75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437730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4</v>
      </c>
      <c r="J91" s="20">
        <v>4.5</v>
      </c>
      <c r="K91" s="20">
        <v>3.5</v>
      </c>
      <c r="L91" s="22">
        <v>2</v>
      </c>
      <c r="M91" s="20" t="s">
        <v>1736</v>
      </c>
      <c r="N91" s="20">
        <v>4</v>
      </c>
      <c r="O91" s="22">
        <v>82</v>
      </c>
      <c r="P91" s="23" t="b">
        <v>0</v>
      </c>
      <c r="Q91" s="20"/>
      <c r="R91" s="20" t="s">
        <v>2384</v>
      </c>
      <c r="S91" s="22">
        <v>45</v>
      </c>
      <c r="T91" s="20" t="s">
        <v>1737</v>
      </c>
      <c r="U91" s="20">
        <v>3</v>
      </c>
      <c r="V91" s="20" t="s">
        <v>1738</v>
      </c>
      <c r="W91" s="20">
        <v>3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27</v>
      </c>
      <c r="AD91" s="22">
        <v>495859</v>
      </c>
      <c r="AE91" s="22">
        <v>24448</v>
      </c>
      <c r="AF91" s="22">
        <v>312872</v>
      </c>
      <c r="AG91" s="22">
        <v>10363</v>
      </c>
      <c r="AH91" s="20">
        <v>0.9</v>
      </c>
      <c r="AI91" s="20">
        <v>6</v>
      </c>
      <c r="AJ91" s="20" t="s">
        <v>1738</v>
      </c>
      <c r="AK91" s="22">
        <v>421</v>
      </c>
      <c r="AL91" s="22">
        <v>2</v>
      </c>
      <c r="AM91" s="22">
        <v>1</v>
      </c>
      <c r="AN91" s="22">
        <v>1</v>
      </c>
      <c r="AO91" s="22">
        <v>11</v>
      </c>
      <c r="AP91" s="22">
        <v>0</v>
      </c>
      <c r="AQ91" s="22">
        <v>0</v>
      </c>
      <c r="AR91" s="22">
        <v>0</v>
      </c>
      <c r="AS91" s="22">
        <v>1</v>
      </c>
      <c r="AT91" s="22">
        <v>0</v>
      </c>
      <c r="AU91" s="22">
        <v>0</v>
      </c>
      <c r="AV91" s="22">
        <v>4</v>
      </c>
      <c r="AW91" s="22">
        <v>75</v>
      </c>
      <c r="AX91" s="20">
        <v>100</v>
      </c>
      <c r="AY91" s="20">
        <v>61.4</v>
      </c>
      <c r="AZ91" s="20">
        <v>160</v>
      </c>
      <c r="BA91" s="20">
        <v>32</v>
      </c>
      <c r="BB91" s="22">
        <v>5</v>
      </c>
      <c r="BC91" s="20">
        <v>1.06</v>
      </c>
      <c r="BD91" s="20">
        <v>0.52</v>
      </c>
      <c r="BE91" s="20">
        <v>1.58</v>
      </c>
      <c r="BF91" s="20">
        <v>9.1999999999999993</v>
      </c>
      <c r="BG91" s="22">
        <v>229</v>
      </c>
      <c r="BH91" s="22">
        <v>26</v>
      </c>
      <c r="BI91" s="22">
        <v>199</v>
      </c>
      <c r="BJ91" s="22">
        <v>30</v>
      </c>
      <c r="BK91" s="22">
        <v>62</v>
      </c>
      <c r="BL91" s="22">
        <v>23</v>
      </c>
      <c r="BM91" s="22">
        <v>156</v>
      </c>
      <c r="BN91" s="22">
        <v>27</v>
      </c>
      <c r="BO91" s="20"/>
      <c r="BP91" s="20"/>
      <c r="BQ91" s="20"/>
      <c r="BR91" s="20"/>
      <c r="BS91" s="20"/>
      <c r="BT91" s="20"/>
      <c r="BU91" s="22">
        <v>0.23</v>
      </c>
      <c r="BV91" s="22">
        <v>0</v>
      </c>
      <c r="BW91" s="22">
        <v>0.11</v>
      </c>
      <c r="BX91" s="22">
        <v>0.34</v>
      </c>
      <c r="BY91" s="22">
        <v>1.97</v>
      </c>
      <c r="BZ91" s="22">
        <v>2.35</v>
      </c>
      <c r="CA91" s="22">
        <v>406</v>
      </c>
      <c r="CB91" s="22">
        <v>72</v>
      </c>
      <c r="CC91" s="22">
        <v>54</v>
      </c>
      <c r="CD91" s="22">
        <v>8</v>
      </c>
      <c r="CE91" s="22">
        <v>132</v>
      </c>
      <c r="CF91" s="22">
        <v>20</v>
      </c>
      <c r="CG91" s="22">
        <v>104</v>
      </c>
      <c r="CH91" s="22">
        <v>19</v>
      </c>
      <c r="CI91" s="22">
        <v>1.07</v>
      </c>
      <c r="CJ91" s="22">
        <v>0.21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0"/>
      <c r="B92" s="20"/>
      <c r="C92" s="22">
        <v>221466</v>
      </c>
      <c r="D92" s="22">
        <v>0</v>
      </c>
      <c r="E92" s="22">
        <v>0</v>
      </c>
      <c r="F92" s="22">
        <v>-2</v>
      </c>
      <c r="G92" s="22">
        <v>2</v>
      </c>
      <c r="H92" s="22">
        <v>0</v>
      </c>
      <c r="I92" s="22">
        <v>2</v>
      </c>
      <c r="J92" s="20">
        <v>2.2000000000000002</v>
      </c>
      <c r="K92" s="20">
        <v>1.2</v>
      </c>
      <c r="L92" s="22">
        <v>5</v>
      </c>
      <c r="M92" s="20" t="s">
        <v>1023</v>
      </c>
      <c r="N92" s="20">
        <v>1.7</v>
      </c>
      <c r="O92" s="22">
        <v>83</v>
      </c>
      <c r="P92" s="23" t="b">
        <v>0</v>
      </c>
      <c r="Q92" s="20"/>
      <c r="R92" s="20"/>
      <c r="S92" s="22">
        <v>43</v>
      </c>
      <c r="T92" s="20" t="s">
        <v>1024</v>
      </c>
      <c r="U92" s="20">
        <v>1.4</v>
      </c>
      <c r="V92" s="20" t="s">
        <v>598</v>
      </c>
      <c r="W92" s="20">
        <v>0.1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14</v>
      </c>
      <c r="AD92" s="22">
        <v>9978</v>
      </c>
      <c r="AE92" s="22">
        <v>1001</v>
      </c>
      <c r="AF92" s="22">
        <v>14847</v>
      </c>
      <c r="AG92" s="22">
        <v>238</v>
      </c>
      <c r="AH92" s="20">
        <v>0.4</v>
      </c>
      <c r="AI92" s="20">
        <v>3.3</v>
      </c>
      <c r="AJ92" s="20" t="s">
        <v>598</v>
      </c>
      <c r="AK92" s="22">
        <v>575</v>
      </c>
      <c r="AL92" s="22">
        <v>0</v>
      </c>
      <c r="AM92" s="22">
        <v>1</v>
      </c>
      <c r="AN92" s="22">
        <v>1</v>
      </c>
      <c r="AO92" s="22">
        <v>17</v>
      </c>
      <c r="AP92" s="22">
        <v>0</v>
      </c>
      <c r="AQ92" s="22">
        <v>0</v>
      </c>
      <c r="AR92" s="22">
        <v>0</v>
      </c>
      <c r="AS92" s="22">
        <v>2</v>
      </c>
      <c r="AT92" s="22">
        <v>0</v>
      </c>
      <c r="AU92" s="22">
        <v>0</v>
      </c>
      <c r="AV92" s="22">
        <v>0</v>
      </c>
      <c r="AW92" s="22">
        <v>103</v>
      </c>
      <c r="AX92" s="20">
        <v>146.6</v>
      </c>
      <c r="AY92" s="20">
        <v>34.6</v>
      </c>
      <c r="AZ92" s="20">
        <v>2</v>
      </c>
      <c r="BA92" s="20">
        <v>18.5</v>
      </c>
      <c r="BB92" s="22">
        <v>6</v>
      </c>
      <c r="BC92" s="20">
        <v>0</v>
      </c>
      <c r="BD92" s="20">
        <v>0.35</v>
      </c>
      <c r="BE92" s="20">
        <v>0.35</v>
      </c>
      <c r="BF92" s="20">
        <v>16.05</v>
      </c>
      <c r="BG92" s="22">
        <v>151</v>
      </c>
      <c r="BH92" s="22">
        <v>56</v>
      </c>
      <c r="BI92" s="22">
        <v>276</v>
      </c>
      <c r="BJ92" s="22">
        <v>87</v>
      </c>
      <c r="BK92" s="22">
        <v>393</v>
      </c>
      <c r="BL92" s="22">
        <v>143</v>
      </c>
      <c r="BM92" s="22">
        <v>261</v>
      </c>
      <c r="BN92" s="22">
        <v>88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0.05</v>
      </c>
      <c r="BX92" s="22">
        <v>0.05</v>
      </c>
      <c r="BY92" s="22">
        <v>2.5099999999999998</v>
      </c>
      <c r="BZ92" s="22">
        <v>2.66</v>
      </c>
      <c r="CA92" s="22">
        <v>588</v>
      </c>
      <c r="CB92" s="22">
        <v>146</v>
      </c>
      <c r="CC92" s="22">
        <v>177</v>
      </c>
      <c r="CD92" s="22">
        <v>59</v>
      </c>
      <c r="CE92" s="22">
        <v>313</v>
      </c>
      <c r="CF92" s="22">
        <v>102</v>
      </c>
      <c r="CG92" s="22">
        <v>368</v>
      </c>
      <c r="CH92" s="22">
        <v>139</v>
      </c>
      <c r="CI92" s="22">
        <v>0.94</v>
      </c>
      <c r="CJ92" s="22">
        <v>0.16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100</v>
      </c>
      <c r="B93" s="22">
        <v>100</v>
      </c>
      <c r="C93" s="22">
        <v>54469</v>
      </c>
      <c r="D93" s="22">
        <v>0</v>
      </c>
      <c r="E93" s="22">
        <v>0</v>
      </c>
      <c r="F93" s="22">
        <v>-1</v>
      </c>
      <c r="G93" s="22">
        <v>1</v>
      </c>
      <c r="H93" s="22">
        <v>0</v>
      </c>
      <c r="I93" s="22">
        <v>2</v>
      </c>
      <c r="J93" s="20">
        <v>1.2</v>
      </c>
      <c r="K93" s="20">
        <v>0.2</v>
      </c>
      <c r="L93" s="22">
        <v>1</v>
      </c>
      <c r="M93" s="20" t="s">
        <v>981</v>
      </c>
      <c r="N93" s="20">
        <v>0.7</v>
      </c>
      <c r="O93" s="22">
        <v>84</v>
      </c>
      <c r="P93" s="23" t="b">
        <v>0</v>
      </c>
      <c r="Q93" s="20"/>
      <c r="R93" s="20" t="s">
        <v>2385</v>
      </c>
      <c r="S93" s="22">
        <v>44</v>
      </c>
      <c r="T93" s="20" t="s">
        <v>982</v>
      </c>
      <c r="U93" s="20">
        <v>1</v>
      </c>
      <c r="V93" s="20" t="s">
        <v>579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4</v>
      </c>
      <c r="AD93" s="22">
        <v>1072</v>
      </c>
      <c r="AE93" s="22">
        <v>134</v>
      </c>
      <c r="AF93" s="22">
        <v>2335</v>
      </c>
      <c r="AG93" s="22">
        <v>66</v>
      </c>
      <c r="AH93" s="20">
        <v>0.2</v>
      </c>
      <c r="AI93" s="20">
        <v>0.9</v>
      </c>
      <c r="AJ93" s="20" t="s">
        <v>579</v>
      </c>
      <c r="AK93" s="22">
        <v>119</v>
      </c>
      <c r="AL93" s="22">
        <v>0</v>
      </c>
      <c r="AM93" s="22">
        <v>0</v>
      </c>
      <c r="AN93" s="22">
        <v>0</v>
      </c>
      <c r="AO93" s="22">
        <v>4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21</v>
      </c>
      <c r="AX93" s="20">
        <v>21.2</v>
      </c>
      <c r="AY93" s="20">
        <v>24.6</v>
      </c>
      <c r="AZ93" s="20">
        <v>2</v>
      </c>
      <c r="BA93" s="20">
        <v>4.8</v>
      </c>
      <c r="BB93" s="22">
        <v>1</v>
      </c>
      <c r="BC93" s="20">
        <v>0</v>
      </c>
      <c r="BD93" s="20">
        <v>0.16</v>
      </c>
      <c r="BE93" s="20">
        <v>0.16</v>
      </c>
      <c r="BF93" s="20">
        <v>3.93</v>
      </c>
      <c r="BG93" s="22">
        <v>375</v>
      </c>
      <c r="BH93" s="22">
        <v>141</v>
      </c>
      <c r="BI93" s="22">
        <v>315</v>
      </c>
      <c r="BJ93" s="22">
        <v>110</v>
      </c>
      <c r="BK93" s="22">
        <v>394</v>
      </c>
      <c r="BL93" s="22">
        <v>144</v>
      </c>
      <c r="BM93" s="22">
        <v>378</v>
      </c>
      <c r="BN93" s="22">
        <v>135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0.12</v>
      </c>
      <c r="BX93" s="22">
        <v>0.12</v>
      </c>
      <c r="BY93" s="22">
        <v>2.97</v>
      </c>
      <c r="BZ93" s="22">
        <v>3.03</v>
      </c>
      <c r="CA93" s="22">
        <v>474</v>
      </c>
      <c r="CB93" s="22">
        <v>89</v>
      </c>
      <c r="CC93" s="22">
        <v>273</v>
      </c>
      <c r="CD93" s="22">
        <v>93</v>
      </c>
      <c r="CE93" s="22">
        <v>375</v>
      </c>
      <c r="CF93" s="22">
        <v>132</v>
      </c>
      <c r="CG93" s="22">
        <v>597</v>
      </c>
      <c r="CH93" s="22">
        <v>211</v>
      </c>
      <c r="CI93" s="22">
        <v>0.76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100</v>
      </c>
      <c r="C94" s="22">
        <v>154566</v>
      </c>
      <c r="D94" s="22">
        <v>1</v>
      </c>
      <c r="E94" s="22">
        <v>-1</v>
      </c>
      <c r="F94" s="22">
        <v>0</v>
      </c>
      <c r="G94" s="22">
        <v>0</v>
      </c>
      <c r="H94" s="22">
        <v>1</v>
      </c>
      <c r="I94" s="22">
        <v>4</v>
      </c>
      <c r="J94" s="20">
        <v>6.2</v>
      </c>
      <c r="K94" s="20">
        <v>5.2</v>
      </c>
      <c r="L94" s="22">
        <v>13</v>
      </c>
      <c r="M94" s="20" t="s">
        <v>996</v>
      </c>
      <c r="N94" s="20">
        <v>5.7</v>
      </c>
      <c r="O94" s="22">
        <v>85</v>
      </c>
      <c r="P94" s="23" t="b">
        <v>0</v>
      </c>
      <c r="Q94" s="20"/>
      <c r="R94" s="20" t="s">
        <v>3292</v>
      </c>
      <c r="S94" s="22">
        <v>65</v>
      </c>
      <c r="T94" s="20" t="s">
        <v>997</v>
      </c>
      <c r="U94" s="20">
        <v>4.7</v>
      </c>
      <c r="V94" s="20" t="s">
        <v>538</v>
      </c>
      <c r="W94" s="20">
        <v>4.3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56</v>
      </c>
      <c r="AD94" s="22">
        <v>490363</v>
      </c>
      <c r="AE94" s="22">
        <v>189463</v>
      </c>
      <c r="AF94" s="22">
        <v>367138</v>
      </c>
      <c r="AG94" s="22">
        <v>8094</v>
      </c>
      <c r="AH94" s="20">
        <v>0.9</v>
      </c>
      <c r="AI94" s="20">
        <v>8.6</v>
      </c>
      <c r="AJ94" s="20" t="s">
        <v>538</v>
      </c>
      <c r="AK94" s="22">
        <v>1068</v>
      </c>
      <c r="AL94" s="22">
        <v>6</v>
      </c>
      <c r="AM94" s="22">
        <v>1</v>
      </c>
      <c r="AN94" s="22">
        <v>2</v>
      </c>
      <c r="AO94" s="22">
        <v>25</v>
      </c>
      <c r="AP94" s="22">
        <v>0</v>
      </c>
      <c r="AQ94" s="22">
        <v>0</v>
      </c>
      <c r="AR94" s="22">
        <v>0</v>
      </c>
      <c r="AS94" s="22">
        <v>1</v>
      </c>
      <c r="AT94" s="22">
        <v>0</v>
      </c>
      <c r="AU94" s="22">
        <v>0</v>
      </c>
      <c r="AV94" s="22">
        <v>6</v>
      </c>
      <c r="AW94" s="22">
        <v>169</v>
      </c>
      <c r="AX94" s="20">
        <v>278.2</v>
      </c>
      <c r="AY94" s="20">
        <v>154.69999999999999</v>
      </c>
      <c r="AZ94" s="20">
        <v>424</v>
      </c>
      <c r="BA94" s="20">
        <v>85.9</v>
      </c>
      <c r="BB94" s="22">
        <v>12</v>
      </c>
      <c r="BC94" s="20">
        <v>5.28</v>
      </c>
      <c r="BD94" s="20">
        <v>0.74</v>
      </c>
      <c r="BE94" s="20">
        <v>6.02</v>
      </c>
      <c r="BF94" s="20">
        <v>23.58</v>
      </c>
      <c r="BG94" s="22">
        <v>32</v>
      </c>
      <c r="BH94" s="22">
        <v>3</v>
      </c>
      <c r="BI94" s="22">
        <v>66</v>
      </c>
      <c r="BJ94" s="22">
        <v>5</v>
      </c>
      <c r="BK94" s="22">
        <v>6</v>
      </c>
      <c r="BL94" s="22">
        <v>4</v>
      </c>
      <c r="BM94" s="22">
        <v>17</v>
      </c>
      <c r="BN94" s="22">
        <v>4</v>
      </c>
      <c r="BO94" s="20"/>
      <c r="BP94" s="20"/>
      <c r="BQ94" s="20"/>
      <c r="BR94" s="20"/>
      <c r="BS94" s="22">
        <v>1</v>
      </c>
      <c r="BT94" s="20"/>
      <c r="BU94" s="22">
        <v>0.44</v>
      </c>
      <c r="BV94" s="22">
        <v>0</v>
      </c>
      <c r="BW94" s="22">
        <v>0.06</v>
      </c>
      <c r="BX94" s="22">
        <v>0.5</v>
      </c>
      <c r="BY94" s="22">
        <v>1.99</v>
      </c>
      <c r="BZ94" s="22">
        <v>2.11</v>
      </c>
      <c r="CA94" s="22">
        <v>47</v>
      </c>
      <c r="CB94" s="22">
        <v>17</v>
      </c>
      <c r="CC94" s="22">
        <v>25</v>
      </c>
      <c r="CD94" s="22">
        <v>4</v>
      </c>
      <c r="CE94" s="22">
        <v>36</v>
      </c>
      <c r="CF94" s="22">
        <v>7</v>
      </c>
      <c r="CG94" s="22">
        <v>89</v>
      </c>
      <c r="CH94" s="22">
        <v>15</v>
      </c>
      <c r="CI94" s="22">
        <v>1.01</v>
      </c>
      <c r="CJ94" s="22">
        <v>0.17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100</v>
      </c>
      <c r="B95" s="22">
        <v>100</v>
      </c>
      <c r="C95" s="22">
        <v>201658</v>
      </c>
      <c r="D95" s="22">
        <v>0</v>
      </c>
      <c r="E95" s="22">
        <v>0</v>
      </c>
      <c r="F95" s="22">
        <v>-1</v>
      </c>
      <c r="G95" s="22">
        <v>1</v>
      </c>
      <c r="H95" s="22">
        <v>0</v>
      </c>
      <c r="I95" s="22">
        <v>3</v>
      </c>
      <c r="J95" s="20">
        <v>2.8</v>
      </c>
      <c r="K95" s="20">
        <v>1.8</v>
      </c>
      <c r="L95" s="22">
        <v>3</v>
      </c>
      <c r="M95" s="20" t="s">
        <v>907</v>
      </c>
      <c r="N95" s="20">
        <v>2.2999999999999998</v>
      </c>
      <c r="O95" s="22">
        <v>86</v>
      </c>
      <c r="P95" s="23" t="b">
        <v>0</v>
      </c>
      <c r="Q95" s="20"/>
      <c r="R95" s="20" t="s">
        <v>1919</v>
      </c>
      <c r="S95" s="22">
        <v>54</v>
      </c>
      <c r="T95" s="20" t="s">
        <v>1018</v>
      </c>
      <c r="U95" s="20">
        <v>2.2999999999999998</v>
      </c>
      <c r="V95" s="20" t="s">
        <v>541</v>
      </c>
      <c r="W95" s="20">
        <v>0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21</v>
      </c>
      <c r="AD95" s="22">
        <v>6724</v>
      </c>
      <c r="AE95" s="22">
        <v>618</v>
      </c>
      <c r="AF95" s="22">
        <v>6976</v>
      </c>
      <c r="AG95" s="22">
        <v>136</v>
      </c>
      <c r="AH95" s="20">
        <v>0.4</v>
      </c>
      <c r="AI95" s="20">
        <v>3.9</v>
      </c>
      <c r="AJ95" s="20" t="s">
        <v>541</v>
      </c>
      <c r="AK95" s="22">
        <v>617</v>
      </c>
      <c r="AL95" s="22">
        <v>0</v>
      </c>
      <c r="AM95" s="22">
        <v>1</v>
      </c>
      <c r="AN95" s="22">
        <v>2</v>
      </c>
      <c r="AO95" s="22">
        <v>15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0</v>
      </c>
      <c r="AW95" s="22">
        <v>84</v>
      </c>
      <c r="AX95" s="20">
        <v>112.6</v>
      </c>
      <c r="AY95" s="20">
        <v>128.1</v>
      </c>
      <c r="AZ95" s="20">
        <v>111</v>
      </c>
      <c r="BA95" s="20">
        <v>35.200000000000003</v>
      </c>
      <c r="BB95" s="22">
        <v>8</v>
      </c>
      <c r="BC95" s="20">
        <v>0.79</v>
      </c>
      <c r="BD95" s="20">
        <v>0.86</v>
      </c>
      <c r="BE95" s="20">
        <v>1.65</v>
      </c>
      <c r="BF95" s="20">
        <v>12.76</v>
      </c>
      <c r="BG95" s="22">
        <v>204</v>
      </c>
      <c r="BH95" s="22">
        <v>80</v>
      </c>
      <c r="BI95" s="22">
        <v>94</v>
      </c>
      <c r="BJ95" s="22">
        <v>68</v>
      </c>
      <c r="BK95" s="22">
        <v>106</v>
      </c>
      <c r="BL95" s="22">
        <v>66</v>
      </c>
      <c r="BM95" s="22">
        <v>125</v>
      </c>
      <c r="BN95" s="22">
        <v>69</v>
      </c>
      <c r="BO95" s="22">
        <v>3</v>
      </c>
      <c r="BP95" s="20"/>
      <c r="BQ95" s="22">
        <v>2</v>
      </c>
      <c r="BR95" s="20"/>
      <c r="BS95" s="20"/>
      <c r="BT95" s="20"/>
      <c r="BU95" s="22">
        <v>0.12</v>
      </c>
      <c r="BV95" s="22">
        <v>0</v>
      </c>
      <c r="BW95" s="22">
        <v>0.13</v>
      </c>
      <c r="BX95" s="22">
        <v>0.25</v>
      </c>
      <c r="BY95" s="22">
        <v>1.86</v>
      </c>
      <c r="BZ95" s="22">
        <v>2.19</v>
      </c>
      <c r="CA95" s="22">
        <v>119</v>
      </c>
      <c r="CB95" s="22">
        <v>74</v>
      </c>
      <c r="CC95" s="22">
        <v>140</v>
      </c>
      <c r="CD95" s="22">
        <v>60</v>
      </c>
      <c r="CE95" s="22">
        <v>209</v>
      </c>
      <c r="CF95" s="22">
        <v>90</v>
      </c>
      <c r="CG95" s="22">
        <v>546</v>
      </c>
      <c r="CH95" s="22">
        <v>198</v>
      </c>
      <c r="CI95" s="22">
        <v>1.17</v>
      </c>
      <c r="CJ95" s="22">
        <v>0.28999999999999998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424044</v>
      </c>
      <c r="D96" s="22">
        <v>0</v>
      </c>
      <c r="E96" s="22">
        <v>0</v>
      </c>
      <c r="F96" s="22">
        <v>-3</v>
      </c>
      <c r="G96" s="22">
        <v>3</v>
      </c>
      <c r="H96" s="22">
        <v>0</v>
      </c>
      <c r="I96" s="22">
        <v>3</v>
      </c>
      <c r="J96" s="20">
        <v>0.5</v>
      </c>
      <c r="K96" s="20">
        <v>-0.5</v>
      </c>
      <c r="L96" s="22">
        <v>0</v>
      </c>
      <c r="M96" s="20" t="s">
        <v>1742</v>
      </c>
      <c r="N96" s="20">
        <v>0</v>
      </c>
      <c r="O96" s="22">
        <v>87</v>
      </c>
      <c r="P96" s="23" t="b">
        <v>0</v>
      </c>
      <c r="Q96" s="20"/>
      <c r="R96" s="20"/>
      <c r="S96" s="22">
        <v>47</v>
      </c>
      <c r="T96" s="20" t="s">
        <v>1743</v>
      </c>
      <c r="U96" s="20">
        <v>1</v>
      </c>
      <c r="V96" s="20" t="s">
        <v>1744</v>
      </c>
      <c r="W96" s="20">
        <v>0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3</v>
      </c>
      <c r="AD96" s="22">
        <v>517</v>
      </c>
      <c r="AE96" s="22">
        <v>24</v>
      </c>
      <c r="AF96" s="22">
        <v>1746</v>
      </c>
      <c r="AG96" s="22">
        <v>30</v>
      </c>
      <c r="AH96" s="20">
        <v>0</v>
      </c>
      <c r="AI96" s="20">
        <v>0.6</v>
      </c>
      <c r="AJ96" s="20" t="s">
        <v>1920</v>
      </c>
      <c r="AK96" s="22">
        <v>44</v>
      </c>
      <c r="AL96" s="22">
        <v>0</v>
      </c>
      <c r="AM96" s="22">
        <v>0</v>
      </c>
      <c r="AN96" s="22">
        <v>0</v>
      </c>
      <c r="AO96" s="22">
        <v>1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10</v>
      </c>
      <c r="AX96" s="20">
        <v>12.8</v>
      </c>
      <c r="AY96" s="20">
        <v>14.8</v>
      </c>
      <c r="AZ96" s="20">
        <v>30</v>
      </c>
      <c r="BA96" s="20">
        <v>5.7</v>
      </c>
      <c r="BB96" s="22">
        <v>0</v>
      </c>
      <c r="BC96" s="20">
        <v>0.17</v>
      </c>
      <c r="BD96" s="20">
        <v>0.01</v>
      </c>
      <c r="BE96" s="20">
        <v>0.18</v>
      </c>
      <c r="BF96" s="20">
        <v>0.84</v>
      </c>
      <c r="BG96" s="22">
        <v>392</v>
      </c>
      <c r="BH96" s="22">
        <v>178</v>
      </c>
      <c r="BI96" s="22">
        <v>344</v>
      </c>
      <c r="BJ96" s="22">
        <v>178</v>
      </c>
      <c r="BK96" s="22">
        <v>256</v>
      </c>
      <c r="BL96" s="22">
        <v>133</v>
      </c>
      <c r="BM96" s="22">
        <v>370</v>
      </c>
      <c r="BN96" s="22">
        <v>170</v>
      </c>
      <c r="BO96" s="20"/>
      <c r="BP96" s="20"/>
      <c r="BQ96" s="20"/>
      <c r="BR96" s="20"/>
      <c r="BS96" s="20"/>
      <c r="BT96" s="20"/>
      <c r="BU96" s="22">
        <v>0.35</v>
      </c>
      <c r="BV96" s="22">
        <v>0</v>
      </c>
      <c r="BW96" s="22">
        <v>0.02</v>
      </c>
      <c r="BX96" s="22">
        <v>0.37</v>
      </c>
      <c r="BY96" s="22">
        <v>1.72</v>
      </c>
      <c r="BZ96" s="22">
        <v>2.0499999999999998</v>
      </c>
      <c r="CA96" s="22">
        <v>328</v>
      </c>
      <c r="CB96" s="22">
        <v>212</v>
      </c>
      <c r="CC96" s="22">
        <v>645</v>
      </c>
      <c r="CD96" s="22">
        <v>259</v>
      </c>
      <c r="CE96" s="22">
        <v>405</v>
      </c>
      <c r="CF96" s="22">
        <v>191</v>
      </c>
      <c r="CG96" s="22">
        <v>622</v>
      </c>
      <c r="CH96" s="22">
        <v>243</v>
      </c>
      <c r="CI96" s="22">
        <v>0</v>
      </c>
      <c r="CJ96" s="22">
        <v>0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0</v>
      </c>
      <c r="B97" s="22">
        <v>0</v>
      </c>
      <c r="C97" s="22">
        <v>229600</v>
      </c>
      <c r="D97" s="22">
        <v>0</v>
      </c>
      <c r="E97" s="22">
        <v>0</v>
      </c>
      <c r="F97" s="22">
        <v>0</v>
      </c>
      <c r="G97" s="22">
        <v>0</v>
      </c>
      <c r="H97" s="22">
        <v>0</v>
      </c>
      <c r="I97" s="22">
        <v>1</v>
      </c>
      <c r="J97" s="20">
        <v>0</v>
      </c>
      <c r="K97" s="20">
        <v>0</v>
      </c>
      <c r="L97" s="22">
        <v>0</v>
      </c>
      <c r="M97" s="20" t="s">
        <v>1006</v>
      </c>
      <c r="N97" s="20">
        <v>0</v>
      </c>
      <c r="O97" s="22">
        <v>88</v>
      </c>
      <c r="P97" s="23" t="b">
        <v>0</v>
      </c>
      <c r="Q97" s="20" t="s">
        <v>1921</v>
      </c>
      <c r="R97" s="20" t="s">
        <v>1922</v>
      </c>
      <c r="S97" s="22">
        <v>40</v>
      </c>
      <c r="T97" s="20" t="s">
        <v>1007</v>
      </c>
      <c r="U97" s="20">
        <v>0</v>
      </c>
      <c r="V97" s="20" t="s">
        <v>564</v>
      </c>
      <c r="W97" s="20">
        <v>0.1</v>
      </c>
      <c r="X97" s="23" t="b">
        <v>0</v>
      </c>
      <c r="Y97" s="20"/>
      <c r="Z97" s="20" t="s">
        <v>872</v>
      </c>
      <c r="AA97" s="22">
        <v>3</v>
      </c>
      <c r="AB97" s="22">
        <v>91</v>
      </c>
      <c r="AC97" s="22">
        <v>0</v>
      </c>
      <c r="AD97" s="22">
        <v>0</v>
      </c>
      <c r="AE97" s="22">
        <v>0</v>
      </c>
      <c r="AF97" s="22">
        <v>8098</v>
      </c>
      <c r="AG97" s="22">
        <v>172</v>
      </c>
      <c r="AH97" s="20">
        <v>0</v>
      </c>
      <c r="AI97" s="20">
        <v>0</v>
      </c>
      <c r="AJ97" s="20" t="s">
        <v>564</v>
      </c>
      <c r="AK97" s="22">
        <v>0</v>
      </c>
      <c r="AL97" s="22">
        <v>0</v>
      </c>
      <c r="AM97" s="22">
        <v>0</v>
      </c>
      <c r="AN97" s="22">
        <v>0</v>
      </c>
      <c r="AO97" s="22">
        <v>0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0</v>
      </c>
      <c r="AX97" s="20">
        <v>0</v>
      </c>
      <c r="AY97" s="20">
        <v>0</v>
      </c>
      <c r="AZ97" s="20">
        <v>0</v>
      </c>
      <c r="BA97" s="20">
        <v>0</v>
      </c>
      <c r="BB97" s="22">
        <v>0</v>
      </c>
      <c r="BC97" s="20">
        <v>0</v>
      </c>
      <c r="BD97" s="20">
        <v>0</v>
      </c>
      <c r="BE97" s="20">
        <v>0</v>
      </c>
      <c r="BF97" s="20">
        <v>0</v>
      </c>
      <c r="BG97" s="22">
        <v>510</v>
      </c>
      <c r="BH97" s="22">
        <v>60</v>
      </c>
      <c r="BI97" s="22">
        <v>495</v>
      </c>
      <c r="BJ97" s="22">
        <v>44</v>
      </c>
      <c r="BK97" s="22">
        <v>471</v>
      </c>
      <c r="BL97" s="22">
        <v>37</v>
      </c>
      <c r="BM97" s="22">
        <v>517</v>
      </c>
      <c r="BN97" s="22">
        <v>60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</v>
      </c>
      <c r="BX97" s="22">
        <v>0</v>
      </c>
      <c r="BY97" s="22">
        <v>0</v>
      </c>
      <c r="BZ97" s="22">
        <v>0</v>
      </c>
      <c r="CA97" s="22">
        <v>650</v>
      </c>
      <c r="CB97" s="22">
        <v>51</v>
      </c>
      <c r="CC97" s="22">
        <v>422</v>
      </c>
      <c r="CD97" s="22">
        <v>59</v>
      </c>
      <c r="CE97" s="22">
        <v>521</v>
      </c>
      <c r="CF97" s="22">
        <v>60</v>
      </c>
      <c r="CG97" s="22">
        <v>416</v>
      </c>
      <c r="CH97" s="22">
        <v>61</v>
      </c>
      <c r="CI97" s="22">
        <v>0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477580</v>
      </c>
      <c r="D98" s="22">
        <v>0</v>
      </c>
      <c r="E98" s="22">
        <v>0</v>
      </c>
      <c r="F98" s="22">
        <v>-1</v>
      </c>
      <c r="G98" s="22">
        <v>1</v>
      </c>
      <c r="H98" s="22">
        <v>0</v>
      </c>
      <c r="I98" s="22">
        <v>2</v>
      </c>
      <c r="J98" s="20">
        <v>2.8</v>
      </c>
      <c r="K98" s="20">
        <v>1.8</v>
      </c>
      <c r="L98" s="22">
        <v>6</v>
      </c>
      <c r="M98" s="20" t="s">
        <v>1739</v>
      </c>
      <c r="N98" s="20">
        <v>2.2999999999999998</v>
      </c>
      <c r="O98" s="22">
        <v>89</v>
      </c>
      <c r="P98" s="23" t="b">
        <v>0</v>
      </c>
      <c r="Q98" s="20"/>
      <c r="R98" s="20"/>
      <c r="S98" s="22">
        <v>44</v>
      </c>
      <c r="T98" s="20" t="s">
        <v>1740</v>
      </c>
      <c r="U98" s="20">
        <v>1.6</v>
      </c>
      <c r="V98" s="20" t="s">
        <v>1741</v>
      </c>
      <c r="W98" s="20">
        <v>0.1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19</v>
      </c>
      <c r="AD98" s="22">
        <v>13577</v>
      </c>
      <c r="AE98" s="22">
        <v>1311</v>
      </c>
      <c r="AF98" s="22">
        <v>14804</v>
      </c>
      <c r="AG98" s="22">
        <v>273</v>
      </c>
      <c r="AH98" s="20">
        <v>0.5</v>
      </c>
      <c r="AI98" s="20">
        <v>4.3</v>
      </c>
      <c r="AJ98" s="20" t="s">
        <v>1741</v>
      </c>
      <c r="AK98" s="22">
        <v>1080</v>
      </c>
      <c r="AL98" s="22">
        <v>0</v>
      </c>
      <c r="AM98" s="22">
        <v>0</v>
      </c>
      <c r="AN98" s="22">
        <v>2</v>
      </c>
      <c r="AO98" s="22">
        <v>27</v>
      </c>
      <c r="AP98" s="22">
        <v>0</v>
      </c>
      <c r="AQ98" s="22">
        <v>0</v>
      </c>
      <c r="AR98" s="22">
        <v>0</v>
      </c>
      <c r="AS98" s="22">
        <v>2</v>
      </c>
      <c r="AT98" s="22">
        <v>0</v>
      </c>
      <c r="AU98" s="22">
        <v>0</v>
      </c>
      <c r="AV98" s="22">
        <v>0</v>
      </c>
      <c r="AW98" s="22">
        <v>182</v>
      </c>
      <c r="AX98" s="20">
        <v>208.6</v>
      </c>
      <c r="AY98" s="20">
        <v>10.199999999999999</v>
      </c>
      <c r="AZ98" s="20">
        <v>16</v>
      </c>
      <c r="BA98" s="20">
        <v>23.4</v>
      </c>
      <c r="BB98" s="22">
        <v>12</v>
      </c>
      <c r="BC98" s="20">
        <v>0.28000000000000003</v>
      </c>
      <c r="BD98" s="20">
        <v>0.08</v>
      </c>
      <c r="BE98" s="20">
        <v>0.36</v>
      </c>
      <c r="BF98" s="20">
        <v>24.59</v>
      </c>
      <c r="BG98" s="22">
        <v>89</v>
      </c>
      <c r="BH98" s="22">
        <v>31</v>
      </c>
      <c r="BI98" s="22">
        <v>364</v>
      </c>
      <c r="BJ98" s="22">
        <v>131</v>
      </c>
      <c r="BK98" s="22">
        <v>315</v>
      </c>
      <c r="BL98" s="22">
        <v>106</v>
      </c>
      <c r="BM98" s="22">
        <v>214</v>
      </c>
      <c r="BN98" s="22">
        <v>63</v>
      </c>
      <c r="BO98" s="20"/>
      <c r="BP98" s="20"/>
      <c r="BQ98" s="20"/>
      <c r="BR98" s="20"/>
      <c r="BS98" s="20"/>
      <c r="BT98" s="20"/>
      <c r="BU98" s="22">
        <v>0.02</v>
      </c>
      <c r="BV98" s="22">
        <v>0</v>
      </c>
      <c r="BW98" s="22">
        <v>0.01</v>
      </c>
      <c r="BX98" s="22">
        <v>0.03</v>
      </c>
      <c r="BY98" s="22">
        <v>2.0499999999999998</v>
      </c>
      <c r="BZ98" s="22">
        <v>2.25</v>
      </c>
      <c r="CA98" s="22">
        <v>546</v>
      </c>
      <c r="CB98" s="22">
        <v>123</v>
      </c>
      <c r="CC98" s="22">
        <v>128</v>
      </c>
      <c r="CD98" s="22">
        <v>44</v>
      </c>
      <c r="CE98" s="22">
        <v>294</v>
      </c>
      <c r="CF98" s="22">
        <v>97</v>
      </c>
      <c r="CG98" s="22">
        <v>387</v>
      </c>
      <c r="CH98" s="22">
        <v>147</v>
      </c>
      <c r="CI98" s="22">
        <v>1</v>
      </c>
      <c r="CJ98" s="22">
        <v>0.17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544877</v>
      </c>
      <c r="D99" s="22">
        <v>0</v>
      </c>
      <c r="E99" s="22">
        <v>0</v>
      </c>
      <c r="F99" s="22">
        <v>-1</v>
      </c>
      <c r="G99" s="22">
        <v>1</v>
      </c>
      <c r="H99" s="22">
        <v>0</v>
      </c>
      <c r="I99" s="22">
        <v>2</v>
      </c>
      <c r="J99" s="20">
        <v>0.5</v>
      </c>
      <c r="K99" s="20">
        <v>-0.5</v>
      </c>
      <c r="L99" s="22">
        <v>0</v>
      </c>
      <c r="M99" s="20" t="s">
        <v>1923</v>
      </c>
      <c r="N99" s="20">
        <v>0</v>
      </c>
      <c r="O99" s="22">
        <v>595</v>
      </c>
      <c r="P99" s="23" t="b">
        <v>0</v>
      </c>
      <c r="Q99" s="20"/>
      <c r="R99" s="20"/>
      <c r="S99" s="22">
        <v>44</v>
      </c>
      <c r="T99" s="20" t="s">
        <v>1924</v>
      </c>
      <c r="U99" s="20">
        <v>1.2</v>
      </c>
      <c r="V99" s="20" t="s">
        <v>1925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13</v>
      </c>
      <c r="AD99" s="22">
        <v>14361</v>
      </c>
      <c r="AE99" s="22">
        <v>238</v>
      </c>
      <c r="AF99" s="22">
        <v>21552</v>
      </c>
      <c r="AG99" s="22">
        <v>503</v>
      </c>
      <c r="AH99" s="20">
        <v>0</v>
      </c>
      <c r="AI99" s="20">
        <v>3</v>
      </c>
      <c r="AJ99" s="20" t="s">
        <v>1925</v>
      </c>
      <c r="AK99" s="22">
        <v>853</v>
      </c>
      <c r="AL99" s="22">
        <v>0</v>
      </c>
      <c r="AM99" s="22">
        <v>0</v>
      </c>
      <c r="AN99" s="22">
        <v>1</v>
      </c>
      <c r="AO99" s="22">
        <v>24</v>
      </c>
      <c r="AP99" s="22">
        <v>1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87</v>
      </c>
      <c r="AX99" s="20">
        <v>118.4</v>
      </c>
      <c r="AY99" s="20">
        <v>64.900000000000006</v>
      </c>
      <c r="AZ99" s="20">
        <v>20</v>
      </c>
      <c r="BA99" s="20">
        <v>20.3</v>
      </c>
      <c r="BB99" s="22">
        <v>10</v>
      </c>
      <c r="BC99" s="20">
        <v>0.1</v>
      </c>
      <c r="BD99" s="20">
        <v>0.4</v>
      </c>
      <c r="BE99" s="20">
        <v>0.5</v>
      </c>
      <c r="BF99" s="20">
        <v>21.69</v>
      </c>
      <c r="BG99" s="22">
        <v>193</v>
      </c>
      <c r="BH99" s="22">
        <v>78</v>
      </c>
      <c r="BI99" s="22">
        <v>186</v>
      </c>
      <c r="BJ99" s="22">
        <v>50</v>
      </c>
      <c r="BK99" s="22">
        <v>287</v>
      </c>
      <c r="BL99" s="22">
        <v>92</v>
      </c>
      <c r="BM99" s="22">
        <v>241</v>
      </c>
      <c r="BN99" s="22">
        <v>76</v>
      </c>
      <c r="BO99" s="20"/>
      <c r="BP99" s="20"/>
      <c r="BQ99" s="20"/>
      <c r="BR99" s="20"/>
      <c r="BS99" s="20"/>
      <c r="BT99" s="20"/>
      <c r="BU99" s="22">
        <v>0.01</v>
      </c>
      <c r="BV99" s="22">
        <v>0</v>
      </c>
      <c r="BW99" s="22">
        <v>0.04</v>
      </c>
      <c r="BX99" s="22">
        <v>0.05</v>
      </c>
      <c r="BY99" s="22">
        <v>2.29</v>
      </c>
      <c r="BZ99" s="22">
        <v>2.5299999999999998</v>
      </c>
      <c r="CA99" s="22">
        <v>561</v>
      </c>
      <c r="CB99" s="22">
        <v>126</v>
      </c>
      <c r="CC99" s="22">
        <v>557</v>
      </c>
      <c r="CD99" s="22">
        <v>218</v>
      </c>
      <c r="CE99" s="22">
        <v>346</v>
      </c>
      <c r="CF99" s="22">
        <v>116</v>
      </c>
      <c r="CG99" s="22">
        <v>323</v>
      </c>
      <c r="CH99" s="22">
        <v>127</v>
      </c>
      <c r="CI99" s="22">
        <v>1.06</v>
      </c>
      <c r="CJ99" s="22">
        <v>0.11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0"/>
      <c r="B100" s="20"/>
      <c r="C100" s="22">
        <v>215531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1</v>
      </c>
      <c r="J100" s="20">
        <v>1.2</v>
      </c>
      <c r="K100" s="20">
        <v>0.2</v>
      </c>
      <c r="L100" s="22">
        <v>0</v>
      </c>
      <c r="M100" s="20" t="s">
        <v>1926</v>
      </c>
      <c r="N100" s="20">
        <v>0.7</v>
      </c>
      <c r="O100" s="22">
        <v>607</v>
      </c>
      <c r="P100" s="23" t="b">
        <v>0</v>
      </c>
      <c r="Q100" s="20"/>
      <c r="R100" s="20"/>
      <c r="S100" s="22">
        <v>44</v>
      </c>
      <c r="T100" s="20" t="s">
        <v>1927</v>
      </c>
      <c r="U100" s="20">
        <v>1</v>
      </c>
      <c r="V100" s="20" t="s">
        <v>1928</v>
      </c>
      <c r="W100" s="20">
        <v>0.1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2</v>
      </c>
      <c r="AD100" s="22">
        <v>3857</v>
      </c>
      <c r="AE100" s="22">
        <v>117</v>
      </c>
      <c r="AF100" s="22">
        <v>6986</v>
      </c>
      <c r="AG100" s="22">
        <v>233</v>
      </c>
      <c r="AH100" s="20">
        <v>0.2</v>
      </c>
      <c r="AI100" s="20">
        <v>0.5</v>
      </c>
      <c r="AJ100" s="20" t="s">
        <v>1928</v>
      </c>
      <c r="AK100" s="22">
        <v>180</v>
      </c>
      <c r="AL100" s="22">
        <v>0</v>
      </c>
      <c r="AM100" s="22">
        <v>0</v>
      </c>
      <c r="AN100" s="22">
        <v>0</v>
      </c>
      <c r="AO100" s="22">
        <v>7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5</v>
      </c>
      <c r="AV100" s="22">
        <v>0</v>
      </c>
      <c r="AW100" s="22">
        <v>31</v>
      </c>
      <c r="AX100" s="20">
        <v>33</v>
      </c>
      <c r="AY100" s="20">
        <v>0</v>
      </c>
      <c r="AZ100" s="20">
        <v>0</v>
      </c>
      <c r="BA100" s="20">
        <v>3.3</v>
      </c>
      <c r="BB100" s="22">
        <v>2</v>
      </c>
      <c r="BC100" s="20">
        <v>0</v>
      </c>
      <c r="BD100" s="20">
        <v>0</v>
      </c>
      <c r="BE100" s="20">
        <v>0</v>
      </c>
      <c r="BF100" s="20">
        <v>2.76</v>
      </c>
      <c r="BG100" s="22">
        <v>344</v>
      </c>
      <c r="BH100" s="22">
        <v>25</v>
      </c>
      <c r="BI100" s="22">
        <v>579</v>
      </c>
      <c r="BJ100" s="22">
        <v>69</v>
      </c>
      <c r="BK100" s="22">
        <v>565</v>
      </c>
      <c r="BL100" s="22">
        <v>64</v>
      </c>
      <c r="BM100" s="22">
        <v>397</v>
      </c>
      <c r="BN100" s="22">
        <v>25</v>
      </c>
      <c r="BO100" s="20"/>
      <c r="BP100" s="20"/>
      <c r="BQ100" s="20"/>
      <c r="BR100" s="20"/>
      <c r="BS100" s="20"/>
      <c r="BT100" s="20"/>
      <c r="BU100" s="22">
        <v>0</v>
      </c>
      <c r="BV100" s="22">
        <v>2.5</v>
      </c>
      <c r="BW100" s="22">
        <v>0</v>
      </c>
      <c r="BX100" s="22">
        <v>0</v>
      </c>
      <c r="BY100" s="22">
        <v>1.38</v>
      </c>
      <c r="BZ100" s="22">
        <v>3.5</v>
      </c>
      <c r="CA100" s="22">
        <v>511</v>
      </c>
      <c r="CB100" s="22">
        <v>26</v>
      </c>
      <c r="CC100" s="22">
        <v>278</v>
      </c>
      <c r="CD100" s="22">
        <v>23</v>
      </c>
      <c r="CE100" s="22">
        <v>379</v>
      </c>
      <c r="CF100" s="22">
        <v>27</v>
      </c>
      <c r="CG100" s="22">
        <v>405</v>
      </c>
      <c r="CH100" s="22">
        <v>57</v>
      </c>
      <c r="CI100" s="22">
        <v>1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0"/>
      <c r="B101" s="20"/>
      <c r="C101" s="22">
        <v>474772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2</v>
      </c>
      <c r="J101" s="20">
        <v>0.5</v>
      </c>
      <c r="K101" s="20">
        <v>-0.5</v>
      </c>
      <c r="L101" s="22">
        <v>0</v>
      </c>
      <c r="M101" s="20" t="s">
        <v>999</v>
      </c>
      <c r="N101" s="20">
        <v>0</v>
      </c>
      <c r="O101" s="22">
        <v>619</v>
      </c>
      <c r="P101" s="23" t="b">
        <v>0</v>
      </c>
      <c r="Q101" s="20"/>
      <c r="R101" s="20"/>
      <c r="S101" s="22">
        <v>40</v>
      </c>
      <c r="T101" s="20" t="s">
        <v>2485</v>
      </c>
      <c r="U101" s="20">
        <v>0</v>
      </c>
      <c r="V101" s="20" t="s">
        <v>2486</v>
      </c>
      <c r="W101" s="20">
        <v>0.2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0</v>
      </c>
      <c r="AD101" s="22">
        <v>10686</v>
      </c>
      <c r="AE101" s="22">
        <v>473</v>
      </c>
      <c r="AF101" s="22">
        <v>11160</v>
      </c>
      <c r="AG101" s="22">
        <v>425</v>
      </c>
      <c r="AH101" s="20">
        <v>0</v>
      </c>
      <c r="AI101" s="20">
        <v>0</v>
      </c>
      <c r="AJ101" s="20" t="s">
        <v>2486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536</v>
      </c>
      <c r="BH101" s="22">
        <v>201</v>
      </c>
      <c r="BI101" s="22">
        <v>520</v>
      </c>
      <c r="BJ101" s="22">
        <v>198</v>
      </c>
      <c r="BK101" s="22">
        <v>498</v>
      </c>
      <c r="BL101" s="22">
        <v>191</v>
      </c>
      <c r="BM101" s="22">
        <v>542</v>
      </c>
      <c r="BN101" s="22">
        <v>200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683</v>
      </c>
      <c r="CB101" s="22">
        <v>206</v>
      </c>
      <c r="CC101" s="22">
        <v>451</v>
      </c>
      <c r="CD101" s="22">
        <v>164</v>
      </c>
      <c r="CE101" s="22">
        <v>547</v>
      </c>
      <c r="CF101" s="22">
        <v>197</v>
      </c>
      <c r="CG101" s="22">
        <v>339</v>
      </c>
      <c r="CH101" s="22">
        <v>134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0</v>
      </c>
      <c r="B102" s="20"/>
      <c r="C102" s="22">
        <v>232980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2</v>
      </c>
      <c r="J102" s="20">
        <v>0</v>
      </c>
      <c r="K102" s="20">
        <v>2.8</v>
      </c>
      <c r="L102" s="22">
        <v>6</v>
      </c>
      <c r="M102" s="20" t="s">
        <v>1690</v>
      </c>
      <c r="N102" s="20">
        <v>3.3</v>
      </c>
      <c r="O102" s="22">
        <v>643</v>
      </c>
      <c r="P102" s="23" t="b">
        <v>0</v>
      </c>
      <c r="Q102" s="20" t="s">
        <v>2395</v>
      </c>
      <c r="R102" s="20" t="s">
        <v>3610</v>
      </c>
      <c r="S102" s="22">
        <v>45</v>
      </c>
      <c r="T102" s="20" t="s">
        <v>2487</v>
      </c>
      <c r="U102" s="20">
        <v>1.9</v>
      </c>
      <c r="V102" s="20" t="s">
        <v>2488</v>
      </c>
      <c r="W102" s="20">
        <v>0.2</v>
      </c>
      <c r="X102" s="23" t="b">
        <v>0</v>
      </c>
      <c r="Y102" s="20"/>
      <c r="Z102" s="20" t="s">
        <v>899</v>
      </c>
      <c r="AA102" s="22">
        <v>3</v>
      </c>
      <c r="AB102" s="22">
        <v>91</v>
      </c>
      <c r="AC102" s="22">
        <v>23</v>
      </c>
      <c r="AD102" s="22">
        <v>28091</v>
      </c>
      <c r="AE102" s="22">
        <v>615</v>
      </c>
      <c r="AF102" s="22">
        <v>23024</v>
      </c>
      <c r="AG102" s="22">
        <v>1436</v>
      </c>
      <c r="AH102" s="20">
        <v>0.7</v>
      </c>
      <c r="AI102" s="20">
        <v>5.0999999999999996</v>
      </c>
      <c r="AJ102" s="20" t="s">
        <v>2488</v>
      </c>
      <c r="AK102" s="22">
        <v>949</v>
      </c>
      <c r="AL102" s="22">
        <v>0</v>
      </c>
      <c r="AM102" s="22">
        <v>1</v>
      </c>
      <c r="AN102" s="22">
        <v>2</v>
      </c>
      <c r="AO102" s="22">
        <v>24</v>
      </c>
      <c r="AP102" s="22">
        <v>0</v>
      </c>
      <c r="AQ102" s="22">
        <v>0</v>
      </c>
      <c r="AR102" s="22">
        <v>0</v>
      </c>
      <c r="AS102" s="22">
        <v>1</v>
      </c>
      <c r="AT102" s="22">
        <v>0</v>
      </c>
      <c r="AU102" s="22">
        <v>0</v>
      </c>
      <c r="AV102" s="22">
        <v>0</v>
      </c>
      <c r="AW102" s="22">
        <v>161</v>
      </c>
      <c r="AX102" s="20">
        <v>149.4</v>
      </c>
      <c r="AY102" s="20">
        <v>95</v>
      </c>
      <c r="AZ102" s="20">
        <v>20</v>
      </c>
      <c r="BA102" s="20">
        <v>26.5</v>
      </c>
      <c r="BB102" s="22">
        <v>11</v>
      </c>
      <c r="BC102" s="20">
        <v>0.02</v>
      </c>
      <c r="BD102" s="20">
        <v>0.75</v>
      </c>
      <c r="BE102" s="20">
        <v>0.77</v>
      </c>
      <c r="BF102" s="20">
        <v>21.05</v>
      </c>
      <c r="BG102" s="22">
        <v>146</v>
      </c>
      <c r="BH102" s="22">
        <v>54</v>
      </c>
      <c r="BI102" s="22">
        <v>137</v>
      </c>
      <c r="BJ102" s="22">
        <v>28</v>
      </c>
      <c r="BK102" s="22">
        <v>288</v>
      </c>
      <c r="BL102" s="22">
        <v>93</v>
      </c>
      <c r="BM102" s="22">
        <v>196</v>
      </c>
      <c r="BN102" s="22">
        <v>57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7.0000000000000007E-2</v>
      </c>
      <c r="BX102" s="22">
        <v>7.0000000000000007E-2</v>
      </c>
      <c r="BY102" s="22">
        <v>2</v>
      </c>
      <c r="BZ102" s="22">
        <v>2.2799999999999998</v>
      </c>
      <c r="CA102" s="22">
        <v>392</v>
      </c>
      <c r="CB102" s="22">
        <v>78</v>
      </c>
      <c r="CC102" s="22">
        <v>75</v>
      </c>
      <c r="CD102" s="22">
        <v>20</v>
      </c>
      <c r="CE102" s="22">
        <v>253</v>
      </c>
      <c r="CF102" s="22">
        <v>84</v>
      </c>
      <c r="CG102" s="22">
        <v>315</v>
      </c>
      <c r="CH102" s="22">
        <v>121</v>
      </c>
      <c r="CI102" s="22">
        <v>1.04</v>
      </c>
      <c r="CJ102" s="22">
        <v>0.19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0</v>
      </c>
      <c r="B103" s="22">
        <v>0</v>
      </c>
      <c r="C103" s="22">
        <v>503139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3</v>
      </c>
      <c r="J103" s="20">
        <v>0</v>
      </c>
      <c r="K103" s="20">
        <v>0</v>
      </c>
      <c r="L103" s="22">
        <v>0</v>
      </c>
      <c r="M103" s="20" t="s">
        <v>1255</v>
      </c>
      <c r="N103" s="20">
        <v>1</v>
      </c>
      <c r="O103" s="22">
        <v>644</v>
      </c>
      <c r="P103" s="23" t="b">
        <v>0</v>
      </c>
      <c r="Q103" s="20" t="s">
        <v>3611</v>
      </c>
      <c r="R103" s="20" t="s">
        <v>3498</v>
      </c>
      <c r="S103" s="22">
        <v>49</v>
      </c>
      <c r="T103" s="20" t="s">
        <v>2489</v>
      </c>
      <c r="U103" s="20">
        <v>1</v>
      </c>
      <c r="V103" s="20" t="s">
        <v>1413</v>
      </c>
      <c r="W103" s="20">
        <v>0</v>
      </c>
      <c r="X103" s="23" t="b">
        <v>0</v>
      </c>
      <c r="Y103" s="20"/>
      <c r="Z103" s="20" t="s">
        <v>899</v>
      </c>
      <c r="AA103" s="22">
        <v>3</v>
      </c>
      <c r="AB103" s="22">
        <v>91</v>
      </c>
      <c r="AC103" s="22">
        <v>3</v>
      </c>
      <c r="AD103" s="22">
        <v>1042</v>
      </c>
      <c r="AE103" s="22">
        <v>9</v>
      </c>
      <c r="AF103" s="22">
        <v>1584</v>
      </c>
      <c r="AG103" s="22">
        <v>106</v>
      </c>
      <c r="AH103" s="20">
        <v>0.2</v>
      </c>
      <c r="AI103" s="20">
        <v>0.6</v>
      </c>
      <c r="AJ103" s="20" t="s">
        <v>1413</v>
      </c>
      <c r="AK103" s="22">
        <v>189</v>
      </c>
      <c r="AL103" s="22">
        <v>0</v>
      </c>
      <c r="AM103" s="22">
        <v>0</v>
      </c>
      <c r="AN103" s="22">
        <v>0</v>
      </c>
      <c r="AO103" s="22">
        <v>5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0</v>
      </c>
      <c r="AW103" s="22">
        <v>21</v>
      </c>
      <c r="AX103" s="20">
        <v>16.399999999999999</v>
      </c>
      <c r="AY103" s="20">
        <v>17.8</v>
      </c>
      <c r="AZ103" s="20">
        <v>10</v>
      </c>
      <c r="BA103" s="20">
        <v>4.3</v>
      </c>
      <c r="BB103" s="22">
        <v>3</v>
      </c>
      <c r="BC103" s="20">
        <v>7.0000000000000007E-2</v>
      </c>
      <c r="BD103" s="20">
        <v>0.09</v>
      </c>
      <c r="BE103" s="20">
        <v>0.16</v>
      </c>
      <c r="BF103" s="20">
        <v>2.35</v>
      </c>
      <c r="BG103" s="22">
        <v>384</v>
      </c>
      <c r="BH103" s="22">
        <v>171</v>
      </c>
      <c r="BI103" s="22">
        <v>329</v>
      </c>
      <c r="BJ103" s="22">
        <v>172</v>
      </c>
      <c r="BK103" s="22">
        <v>349</v>
      </c>
      <c r="BL103" s="22">
        <v>178</v>
      </c>
      <c r="BM103" s="22">
        <v>386</v>
      </c>
      <c r="BN103" s="22">
        <v>179</v>
      </c>
      <c r="BO103" s="22">
        <v>2</v>
      </c>
      <c r="BP103" s="20"/>
      <c r="BQ103" s="22">
        <v>3</v>
      </c>
      <c r="BR103" s="20"/>
      <c r="BS103" s="20"/>
      <c r="BT103" s="20"/>
      <c r="BU103" s="22">
        <v>0.03</v>
      </c>
      <c r="BV103" s="22">
        <v>0</v>
      </c>
      <c r="BW103" s="22">
        <v>0.04</v>
      </c>
      <c r="BX103" s="22">
        <v>7.0000000000000007E-2</v>
      </c>
      <c r="BY103" s="22">
        <v>1.1200000000000001</v>
      </c>
      <c r="BZ103" s="22">
        <v>2.38</v>
      </c>
      <c r="CA103" s="22">
        <v>270</v>
      </c>
      <c r="CB103" s="22">
        <v>172</v>
      </c>
      <c r="CC103" s="22">
        <v>254</v>
      </c>
      <c r="CD103" s="22">
        <v>119</v>
      </c>
      <c r="CE103" s="22">
        <v>424</v>
      </c>
      <c r="CF103" s="22">
        <v>207</v>
      </c>
      <c r="CG103" s="22">
        <v>684</v>
      </c>
      <c r="CH103" s="22">
        <v>280</v>
      </c>
      <c r="CI103" s="22">
        <v>1.43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0</v>
      </c>
      <c r="B104" s="22">
        <v>0</v>
      </c>
      <c r="C104" s="22">
        <v>200785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3</v>
      </c>
      <c r="J104" s="20">
        <v>0</v>
      </c>
      <c r="K104" s="20">
        <v>0</v>
      </c>
      <c r="L104" s="22">
        <v>0</v>
      </c>
      <c r="M104" s="20" t="s">
        <v>2533</v>
      </c>
      <c r="N104" s="20">
        <v>0</v>
      </c>
      <c r="O104" s="22">
        <v>673</v>
      </c>
      <c r="P104" s="23" t="b">
        <v>0</v>
      </c>
      <c r="Q104" s="20" t="s">
        <v>2395</v>
      </c>
      <c r="R104" s="20" t="s">
        <v>3341</v>
      </c>
      <c r="S104" s="22">
        <v>49</v>
      </c>
      <c r="T104" s="20" t="s">
        <v>2856</v>
      </c>
      <c r="U104" s="20">
        <v>0</v>
      </c>
      <c r="V104" s="20" t="s">
        <v>2857</v>
      </c>
      <c r="W104" s="20">
        <v>0</v>
      </c>
      <c r="X104" s="23" t="b">
        <v>0</v>
      </c>
      <c r="Y104" s="20"/>
      <c r="Z104" s="20" t="s">
        <v>899</v>
      </c>
      <c r="AA104" s="22">
        <v>3</v>
      </c>
      <c r="AB104" s="22">
        <v>91</v>
      </c>
      <c r="AC104" s="22">
        <v>0</v>
      </c>
      <c r="AD104" s="22">
        <v>533</v>
      </c>
      <c r="AE104" s="22">
        <v>5</v>
      </c>
      <c r="AF104" s="22">
        <v>511</v>
      </c>
      <c r="AG104" s="22">
        <v>25</v>
      </c>
      <c r="AH104" s="20">
        <v>0</v>
      </c>
      <c r="AI104" s="20">
        <v>0</v>
      </c>
      <c r="AJ104" s="20" t="s">
        <v>2857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702</v>
      </c>
      <c r="BH104" s="22">
        <v>298</v>
      </c>
      <c r="BI104" s="22">
        <v>700</v>
      </c>
      <c r="BJ104" s="22">
        <v>297</v>
      </c>
      <c r="BK104" s="22">
        <v>697</v>
      </c>
      <c r="BL104" s="22">
        <v>295</v>
      </c>
      <c r="BM104" s="22">
        <v>704</v>
      </c>
      <c r="BN104" s="22">
        <v>299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245</v>
      </c>
      <c r="CB104" s="22">
        <v>157</v>
      </c>
      <c r="CC104" s="22">
        <v>668</v>
      </c>
      <c r="CD104" s="22">
        <v>278</v>
      </c>
      <c r="CE104" s="22">
        <v>705</v>
      </c>
      <c r="CF104" s="22">
        <v>299</v>
      </c>
      <c r="CG104" s="22">
        <v>723</v>
      </c>
      <c r="CH104" s="22">
        <v>304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224995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3</v>
      </c>
      <c r="J105" s="20">
        <v>2.8</v>
      </c>
      <c r="K105" s="20">
        <v>1.8</v>
      </c>
      <c r="L105" s="22">
        <v>1</v>
      </c>
      <c r="M105" s="20" t="s">
        <v>1335</v>
      </c>
      <c r="N105" s="20">
        <v>2.2999999999999998</v>
      </c>
      <c r="O105" s="22">
        <v>705</v>
      </c>
      <c r="P105" s="23" t="b">
        <v>0</v>
      </c>
      <c r="Q105" s="20"/>
      <c r="R105" s="20"/>
      <c r="S105" s="22">
        <v>55</v>
      </c>
      <c r="T105" s="20" t="s">
        <v>3136</v>
      </c>
      <c r="U105" s="20">
        <v>2</v>
      </c>
      <c r="V105" s="20" t="s">
        <v>3137</v>
      </c>
      <c r="W105" s="20">
        <v>0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10</v>
      </c>
      <c r="AD105" s="22">
        <v>1855</v>
      </c>
      <c r="AE105" s="22">
        <v>339</v>
      </c>
      <c r="AF105" s="22">
        <v>1330</v>
      </c>
      <c r="AG105" s="22">
        <v>109</v>
      </c>
      <c r="AH105" s="20">
        <v>0.4</v>
      </c>
      <c r="AI105" s="20">
        <v>1.8</v>
      </c>
      <c r="AJ105" s="20" t="s">
        <v>3137</v>
      </c>
      <c r="AK105" s="22">
        <v>121</v>
      </c>
      <c r="AL105" s="22">
        <v>1</v>
      </c>
      <c r="AM105" s="22">
        <v>0</v>
      </c>
      <c r="AN105" s="22">
        <v>0</v>
      </c>
      <c r="AO105" s="22">
        <v>4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32</v>
      </c>
      <c r="AX105" s="20">
        <v>58.4</v>
      </c>
      <c r="AY105" s="20">
        <v>46</v>
      </c>
      <c r="AZ105" s="20">
        <v>68</v>
      </c>
      <c r="BA105" s="20">
        <v>17.3</v>
      </c>
      <c r="BB105" s="22">
        <v>0</v>
      </c>
      <c r="BC105" s="20">
        <v>0.9</v>
      </c>
      <c r="BD105" s="20">
        <v>0.32</v>
      </c>
      <c r="BE105" s="20">
        <v>1.22</v>
      </c>
      <c r="BF105" s="20">
        <v>3.94</v>
      </c>
      <c r="BG105" s="22">
        <v>289</v>
      </c>
      <c r="BH105" s="22">
        <v>121</v>
      </c>
      <c r="BI105" s="22">
        <v>239</v>
      </c>
      <c r="BJ105" s="22">
        <v>132</v>
      </c>
      <c r="BK105" s="22">
        <v>164</v>
      </c>
      <c r="BL105" s="22">
        <v>96</v>
      </c>
      <c r="BM105" s="22">
        <v>268</v>
      </c>
      <c r="BN105" s="22">
        <v>123</v>
      </c>
      <c r="BO105" s="20"/>
      <c r="BP105" s="20"/>
      <c r="BQ105" s="20"/>
      <c r="BR105" s="20"/>
      <c r="BS105" s="20"/>
      <c r="BT105" s="20"/>
      <c r="BU105" s="22">
        <v>0.67</v>
      </c>
      <c r="BV105" s="22">
        <v>0</v>
      </c>
      <c r="BW105" s="22">
        <v>0.24</v>
      </c>
      <c r="BX105" s="22">
        <v>0.91</v>
      </c>
      <c r="BY105" s="22">
        <v>2.93</v>
      </c>
      <c r="BZ105" s="22">
        <v>2.98</v>
      </c>
      <c r="CA105" s="22">
        <v>104</v>
      </c>
      <c r="CB105" s="22">
        <v>64</v>
      </c>
      <c r="CC105" s="22">
        <v>142</v>
      </c>
      <c r="CD105" s="22">
        <v>62</v>
      </c>
      <c r="CE105" s="22">
        <v>248</v>
      </c>
      <c r="CF105" s="22">
        <v>110</v>
      </c>
      <c r="CG105" s="22">
        <v>600</v>
      </c>
      <c r="CH105" s="22">
        <v>230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100</v>
      </c>
      <c r="B106" s="22">
        <v>100</v>
      </c>
      <c r="C106" s="22">
        <v>191866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1.8</v>
      </c>
      <c r="K106" s="20">
        <v>1.8</v>
      </c>
      <c r="L106" s="22">
        <v>0</v>
      </c>
      <c r="M106" s="20" t="s">
        <v>1041</v>
      </c>
      <c r="N106" s="20">
        <v>2.2999999999999998</v>
      </c>
      <c r="O106" s="22">
        <v>90</v>
      </c>
      <c r="P106" s="23" t="b">
        <v>0</v>
      </c>
      <c r="Q106" s="20"/>
      <c r="R106" s="20" t="s">
        <v>3138</v>
      </c>
      <c r="S106" s="22">
        <v>45</v>
      </c>
      <c r="T106" s="20" t="s">
        <v>1042</v>
      </c>
      <c r="U106" s="20">
        <v>2.1</v>
      </c>
      <c r="V106" s="20" t="s">
        <v>495</v>
      </c>
      <c r="W106" s="20">
        <v>0.4</v>
      </c>
      <c r="X106" s="23" t="b">
        <v>0</v>
      </c>
      <c r="Y106" s="20"/>
      <c r="Z106" s="20" t="s">
        <v>858</v>
      </c>
      <c r="AA106" s="22">
        <v>4</v>
      </c>
      <c r="AB106" s="22">
        <v>94</v>
      </c>
      <c r="AC106" s="22">
        <v>21</v>
      </c>
      <c r="AD106" s="22">
        <v>32047</v>
      </c>
      <c r="AE106" s="22">
        <v>1297</v>
      </c>
      <c r="AF106" s="22">
        <v>30248</v>
      </c>
      <c r="AG106" s="22">
        <v>1268</v>
      </c>
      <c r="AH106" s="20">
        <v>0.5</v>
      </c>
      <c r="AI106" s="20">
        <v>4.7</v>
      </c>
      <c r="AJ106" s="20" t="s">
        <v>495</v>
      </c>
      <c r="AK106" s="22">
        <v>633</v>
      </c>
      <c r="AL106" s="22">
        <v>0</v>
      </c>
      <c r="AM106" s="22">
        <v>1</v>
      </c>
      <c r="AN106" s="22">
        <v>2</v>
      </c>
      <c r="AO106" s="22">
        <v>12</v>
      </c>
      <c r="AP106" s="22">
        <v>0</v>
      </c>
      <c r="AQ106" s="22">
        <v>0</v>
      </c>
      <c r="AR106" s="22">
        <v>0</v>
      </c>
      <c r="AS106" s="22">
        <v>3</v>
      </c>
      <c r="AT106" s="22">
        <v>0</v>
      </c>
      <c r="AU106" s="22">
        <v>0</v>
      </c>
      <c r="AV106" s="22">
        <v>1</v>
      </c>
      <c r="AW106" s="22">
        <v>114</v>
      </c>
      <c r="AX106" s="20">
        <v>113.2</v>
      </c>
      <c r="AY106" s="20">
        <v>93.8</v>
      </c>
      <c r="AZ106" s="20">
        <v>102</v>
      </c>
      <c r="BA106" s="20">
        <v>30.8</v>
      </c>
      <c r="BB106" s="22">
        <v>7</v>
      </c>
      <c r="BC106" s="20">
        <v>0.66</v>
      </c>
      <c r="BD106" s="20">
        <v>1.85</v>
      </c>
      <c r="BE106" s="20">
        <v>2.5099999999999998</v>
      </c>
      <c r="BF106" s="20">
        <v>10.31</v>
      </c>
      <c r="BG106" s="22">
        <v>203</v>
      </c>
      <c r="BH106" s="22">
        <v>83</v>
      </c>
      <c r="BI106" s="22">
        <v>139</v>
      </c>
      <c r="BJ106" s="22">
        <v>29</v>
      </c>
      <c r="BK106" s="22">
        <v>114</v>
      </c>
      <c r="BL106" s="22">
        <v>12</v>
      </c>
      <c r="BM106" s="22">
        <v>164</v>
      </c>
      <c r="BN106" s="22">
        <v>44</v>
      </c>
      <c r="BO106" s="20"/>
      <c r="BP106" s="20"/>
      <c r="BQ106" s="20"/>
      <c r="BR106" s="20"/>
      <c r="BS106" s="20"/>
      <c r="BT106" s="20"/>
      <c r="BU106" s="22">
        <v>0.09</v>
      </c>
      <c r="BV106" s="22">
        <v>0</v>
      </c>
      <c r="BW106" s="22">
        <v>0.26</v>
      </c>
      <c r="BX106" s="22">
        <v>0.35</v>
      </c>
      <c r="BY106" s="22">
        <v>1.47</v>
      </c>
      <c r="BZ106" s="22">
        <v>1.71</v>
      </c>
      <c r="CA106" s="22">
        <v>377</v>
      </c>
      <c r="CB106" s="22">
        <v>67</v>
      </c>
      <c r="CC106" s="22">
        <v>130</v>
      </c>
      <c r="CD106" s="22">
        <v>45</v>
      </c>
      <c r="CE106" s="22">
        <v>226</v>
      </c>
      <c r="CF106" s="22">
        <v>75</v>
      </c>
      <c r="CG106" s="22">
        <v>267</v>
      </c>
      <c r="CH106" s="22">
        <v>103</v>
      </c>
      <c r="CI106" s="22">
        <v>1</v>
      </c>
      <c r="CJ106" s="22">
        <v>0.28000000000000003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0"/>
      <c r="B107" s="20"/>
      <c r="C107" s="22">
        <v>235448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1</v>
      </c>
      <c r="J107" s="20">
        <v>-0.5</v>
      </c>
      <c r="K107" s="20">
        <v>-0.5</v>
      </c>
      <c r="L107" s="22">
        <v>0</v>
      </c>
      <c r="M107" s="20" t="s">
        <v>1065</v>
      </c>
      <c r="N107" s="20">
        <v>0</v>
      </c>
      <c r="O107" s="22">
        <v>91</v>
      </c>
      <c r="P107" s="23" t="b">
        <v>0</v>
      </c>
      <c r="Q107" s="20"/>
      <c r="R107" s="20"/>
      <c r="S107" s="22">
        <v>39</v>
      </c>
      <c r="T107" s="20" t="s">
        <v>1066</v>
      </c>
      <c r="U107" s="20">
        <v>0</v>
      </c>
      <c r="V107" s="20" t="s">
        <v>727</v>
      </c>
      <c r="W107" s="20">
        <v>0.2</v>
      </c>
      <c r="X107" s="23" t="b">
        <v>0</v>
      </c>
      <c r="Y107" s="20"/>
      <c r="Z107" s="20" t="s">
        <v>858</v>
      </c>
      <c r="AA107" s="22">
        <v>4</v>
      </c>
      <c r="AB107" s="22">
        <v>94</v>
      </c>
      <c r="AC107" s="22">
        <v>0</v>
      </c>
      <c r="AD107" s="22">
        <v>5637</v>
      </c>
      <c r="AE107" s="22">
        <v>1005</v>
      </c>
      <c r="AF107" s="22">
        <v>11131</v>
      </c>
      <c r="AG107" s="22">
        <v>303</v>
      </c>
      <c r="AH107" s="20">
        <v>0</v>
      </c>
      <c r="AI107" s="20">
        <v>0</v>
      </c>
      <c r="AJ107" s="20" t="s">
        <v>727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472</v>
      </c>
      <c r="BH107" s="22">
        <v>42</v>
      </c>
      <c r="BI107" s="22">
        <v>455</v>
      </c>
      <c r="BJ107" s="22">
        <v>25</v>
      </c>
      <c r="BK107" s="22">
        <v>430</v>
      </c>
      <c r="BL107" s="22">
        <v>18</v>
      </c>
      <c r="BM107" s="22">
        <v>478</v>
      </c>
      <c r="BN107" s="22">
        <v>42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732</v>
      </c>
      <c r="CB107" s="22">
        <v>83</v>
      </c>
      <c r="CC107" s="22">
        <v>378</v>
      </c>
      <c r="CD107" s="22">
        <v>40</v>
      </c>
      <c r="CE107" s="22">
        <v>483</v>
      </c>
      <c r="CF107" s="22">
        <v>42</v>
      </c>
      <c r="CG107" s="22">
        <v>309</v>
      </c>
      <c r="CH107" s="22">
        <v>47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100</v>
      </c>
      <c r="B108" s="22">
        <v>50</v>
      </c>
      <c r="C108" s="22">
        <v>432160</v>
      </c>
      <c r="D108" s="22">
        <v>0</v>
      </c>
      <c r="E108" s="22">
        <v>0</v>
      </c>
      <c r="F108" s="22">
        <v>-2</v>
      </c>
      <c r="G108" s="22">
        <v>2</v>
      </c>
      <c r="H108" s="22">
        <v>0</v>
      </c>
      <c r="I108" s="22">
        <v>3</v>
      </c>
      <c r="J108" s="20">
        <v>-0.5</v>
      </c>
      <c r="K108" s="20">
        <v>-0.2</v>
      </c>
      <c r="L108" s="22">
        <v>0</v>
      </c>
      <c r="M108" s="20" t="s">
        <v>1059</v>
      </c>
      <c r="N108" s="20">
        <v>0</v>
      </c>
      <c r="O108" s="22">
        <v>92</v>
      </c>
      <c r="P108" s="23" t="b">
        <v>0</v>
      </c>
      <c r="Q108" s="20"/>
      <c r="R108" s="20" t="s">
        <v>2858</v>
      </c>
      <c r="S108" s="22">
        <v>43</v>
      </c>
      <c r="T108" s="20" t="s">
        <v>1060</v>
      </c>
      <c r="U108" s="20">
        <v>1</v>
      </c>
      <c r="V108" s="20" t="s">
        <v>615</v>
      </c>
      <c r="W108" s="20">
        <v>0.8</v>
      </c>
      <c r="X108" s="23" t="b">
        <v>0</v>
      </c>
      <c r="Y108" s="20"/>
      <c r="Z108" s="20" t="s">
        <v>858</v>
      </c>
      <c r="AA108" s="22">
        <v>4</v>
      </c>
      <c r="AB108" s="22">
        <v>94</v>
      </c>
      <c r="AC108" s="22">
        <v>1</v>
      </c>
      <c r="AD108" s="22">
        <v>27057</v>
      </c>
      <c r="AE108" s="22">
        <v>5944</v>
      </c>
      <c r="AF108" s="22">
        <v>241885</v>
      </c>
      <c r="AG108" s="22">
        <v>2376</v>
      </c>
      <c r="AH108" s="20">
        <v>0</v>
      </c>
      <c r="AI108" s="20">
        <v>0.2</v>
      </c>
      <c r="AJ108" s="20" t="s">
        <v>615</v>
      </c>
      <c r="AK108" s="22">
        <v>18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3</v>
      </c>
      <c r="AX108" s="20">
        <v>2.2000000000000002</v>
      </c>
      <c r="AY108" s="20">
        <v>0</v>
      </c>
      <c r="AZ108" s="20">
        <v>0</v>
      </c>
      <c r="BA108" s="20">
        <v>0.2</v>
      </c>
      <c r="BB108" s="22">
        <v>0</v>
      </c>
      <c r="BC108" s="20">
        <v>0</v>
      </c>
      <c r="BD108" s="20">
        <v>0.01</v>
      </c>
      <c r="BE108" s="20">
        <v>0.01</v>
      </c>
      <c r="BF108" s="20">
        <v>0.24</v>
      </c>
      <c r="BG108" s="22">
        <v>438</v>
      </c>
      <c r="BH108" s="22">
        <v>204</v>
      </c>
      <c r="BI108" s="22">
        <v>558</v>
      </c>
      <c r="BJ108" s="22">
        <v>216</v>
      </c>
      <c r="BK108" s="22">
        <v>541</v>
      </c>
      <c r="BL108" s="22">
        <v>209</v>
      </c>
      <c r="BM108" s="22">
        <v>449</v>
      </c>
      <c r="BN108" s="22">
        <v>210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0.05</v>
      </c>
      <c r="BX108" s="22">
        <v>0.05</v>
      </c>
      <c r="BY108" s="22">
        <v>1.2</v>
      </c>
      <c r="BZ108" s="22">
        <v>0</v>
      </c>
      <c r="CA108" s="22">
        <v>595</v>
      </c>
      <c r="CB108" s="22">
        <v>318</v>
      </c>
      <c r="CC108" s="22">
        <v>500</v>
      </c>
      <c r="CD108" s="22">
        <v>179</v>
      </c>
      <c r="CE108" s="22">
        <v>371</v>
      </c>
      <c r="CF108" s="22">
        <v>173</v>
      </c>
      <c r="CG108" s="22">
        <v>192</v>
      </c>
      <c r="CH108" s="22">
        <v>63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228044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0</v>
      </c>
      <c r="K109" s="20">
        <v>0</v>
      </c>
      <c r="L109" s="22">
        <v>0</v>
      </c>
      <c r="M109" s="20" t="s">
        <v>1051</v>
      </c>
      <c r="N109" s="20">
        <v>0</v>
      </c>
      <c r="O109" s="22">
        <v>93</v>
      </c>
      <c r="P109" s="23" t="b">
        <v>0</v>
      </c>
      <c r="Q109" s="20" t="s">
        <v>2976</v>
      </c>
      <c r="R109" s="20" t="s">
        <v>2977</v>
      </c>
      <c r="S109" s="22">
        <v>40</v>
      </c>
      <c r="T109" s="20" t="s">
        <v>1054</v>
      </c>
      <c r="U109" s="20">
        <v>0</v>
      </c>
      <c r="V109" s="20" t="s">
        <v>1055</v>
      </c>
      <c r="W109" s="20">
        <v>0.1</v>
      </c>
      <c r="X109" s="23" t="b">
        <v>0</v>
      </c>
      <c r="Y109" s="20"/>
      <c r="Z109" s="20" t="s">
        <v>872</v>
      </c>
      <c r="AA109" s="22">
        <v>4</v>
      </c>
      <c r="AB109" s="22">
        <v>94</v>
      </c>
      <c r="AC109" s="22">
        <v>0</v>
      </c>
      <c r="AD109" s="22">
        <v>2309</v>
      </c>
      <c r="AE109" s="22">
        <v>0</v>
      </c>
      <c r="AF109" s="22">
        <v>14129</v>
      </c>
      <c r="AG109" s="22">
        <v>207</v>
      </c>
      <c r="AH109" s="20">
        <v>0</v>
      </c>
      <c r="AI109" s="20">
        <v>0</v>
      </c>
      <c r="AJ109" s="20" t="s">
        <v>723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0</v>
      </c>
      <c r="AX109" s="20">
        <v>0</v>
      </c>
      <c r="AY109" s="20">
        <v>0</v>
      </c>
      <c r="AZ109" s="20">
        <v>0</v>
      </c>
      <c r="BA109" s="20">
        <v>0</v>
      </c>
      <c r="BB109" s="22">
        <v>0</v>
      </c>
      <c r="BC109" s="20">
        <v>0</v>
      </c>
      <c r="BD109" s="20">
        <v>0</v>
      </c>
      <c r="BE109" s="20">
        <v>0</v>
      </c>
      <c r="BF109" s="20">
        <v>0</v>
      </c>
      <c r="BG109" s="22">
        <v>509</v>
      </c>
      <c r="BH109" s="22">
        <v>184</v>
      </c>
      <c r="BI109" s="22">
        <v>494</v>
      </c>
      <c r="BJ109" s="22">
        <v>182</v>
      </c>
      <c r="BK109" s="22">
        <v>470</v>
      </c>
      <c r="BL109" s="22">
        <v>173</v>
      </c>
      <c r="BM109" s="22">
        <v>516</v>
      </c>
      <c r="BN109" s="22">
        <v>184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0</v>
      </c>
      <c r="BX109" s="22">
        <v>0</v>
      </c>
      <c r="BY109" s="22">
        <v>0</v>
      </c>
      <c r="BZ109" s="22">
        <v>0</v>
      </c>
      <c r="CA109" s="22">
        <v>649</v>
      </c>
      <c r="CB109" s="22">
        <v>182</v>
      </c>
      <c r="CC109" s="22">
        <v>421</v>
      </c>
      <c r="CD109" s="22">
        <v>144</v>
      </c>
      <c r="CE109" s="22">
        <v>520</v>
      </c>
      <c r="CF109" s="22">
        <v>180</v>
      </c>
      <c r="CG109" s="22">
        <v>415</v>
      </c>
      <c r="CH109" s="22">
        <v>162</v>
      </c>
      <c r="CI109" s="22">
        <v>0</v>
      </c>
      <c r="CJ109" s="22">
        <v>0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27.75" thickBot="1">
      <c r="A110" s="22">
        <v>0</v>
      </c>
      <c r="B110" s="22">
        <v>0</v>
      </c>
      <c r="C110" s="22">
        <v>481405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3</v>
      </c>
      <c r="J110" s="20">
        <v>0</v>
      </c>
      <c r="K110" s="20">
        <v>0</v>
      </c>
      <c r="L110" s="22">
        <v>0</v>
      </c>
      <c r="M110" s="20" t="s">
        <v>1051</v>
      </c>
      <c r="N110" s="20">
        <v>0</v>
      </c>
      <c r="O110" s="22">
        <v>94</v>
      </c>
      <c r="P110" s="23" t="b">
        <v>0</v>
      </c>
      <c r="Q110" s="20" t="s">
        <v>1929</v>
      </c>
      <c r="R110" s="20" t="s">
        <v>1930</v>
      </c>
      <c r="S110" s="22">
        <v>45</v>
      </c>
      <c r="T110" s="20" t="s">
        <v>1064</v>
      </c>
      <c r="U110" s="20">
        <v>0</v>
      </c>
      <c r="V110" s="20" t="s">
        <v>728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126</v>
      </c>
      <c r="AG110" s="22">
        <v>2</v>
      </c>
      <c r="AH110" s="20">
        <v>0</v>
      </c>
      <c r="AI110" s="20">
        <v>0</v>
      </c>
      <c r="AJ110" s="20" t="s">
        <v>728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653</v>
      </c>
      <c r="BH110" s="22">
        <v>263</v>
      </c>
      <c r="BI110" s="22">
        <v>649</v>
      </c>
      <c r="BJ110" s="22">
        <v>264</v>
      </c>
      <c r="BK110" s="22">
        <v>639</v>
      </c>
      <c r="BL110" s="22">
        <v>259</v>
      </c>
      <c r="BM110" s="22">
        <v>659</v>
      </c>
      <c r="BN110" s="22">
        <v>267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427</v>
      </c>
      <c r="CB110" s="22">
        <v>247</v>
      </c>
      <c r="CC110" s="22">
        <v>600</v>
      </c>
      <c r="CD110" s="22">
        <v>231</v>
      </c>
      <c r="CE110" s="22">
        <v>663</v>
      </c>
      <c r="CF110" s="22">
        <v>270</v>
      </c>
      <c r="CG110" s="22">
        <v>733</v>
      </c>
      <c r="CH110" s="22">
        <v>313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174932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1036</v>
      </c>
      <c r="N111" s="20">
        <v>0</v>
      </c>
      <c r="O111" s="22">
        <v>95</v>
      </c>
      <c r="P111" s="23" t="b">
        <v>0</v>
      </c>
      <c r="Q111" s="20" t="s">
        <v>2773</v>
      </c>
      <c r="R111" s="20" t="s">
        <v>2774</v>
      </c>
      <c r="S111" s="22">
        <v>50</v>
      </c>
      <c r="T111" s="20" t="s">
        <v>1037</v>
      </c>
      <c r="U111" s="20">
        <v>0</v>
      </c>
      <c r="V111" s="20" t="s">
        <v>1038</v>
      </c>
      <c r="W111" s="20">
        <v>0</v>
      </c>
      <c r="X111" s="23" t="b">
        <v>0</v>
      </c>
      <c r="Y111" s="20"/>
      <c r="Z111" s="20" t="s">
        <v>872</v>
      </c>
      <c r="AA111" s="22">
        <v>4</v>
      </c>
      <c r="AB111" s="22">
        <v>94</v>
      </c>
      <c r="AC111" s="22">
        <v>0</v>
      </c>
      <c r="AD111" s="22">
        <v>292</v>
      </c>
      <c r="AE111" s="22">
        <v>0</v>
      </c>
      <c r="AF111" s="22">
        <v>3719</v>
      </c>
      <c r="AG111" s="22">
        <v>13</v>
      </c>
      <c r="AH111" s="20">
        <v>0</v>
      </c>
      <c r="AI111" s="20">
        <v>0</v>
      </c>
      <c r="AJ111" s="20" t="s">
        <v>724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717</v>
      </c>
      <c r="BH111" s="22">
        <v>308</v>
      </c>
      <c r="BI111" s="22">
        <v>715</v>
      </c>
      <c r="BJ111" s="22">
        <v>307</v>
      </c>
      <c r="BK111" s="22">
        <v>712</v>
      </c>
      <c r="BL111" s="22">
        <v>306</v>
      </c>
      <c r="BM111" s="22">
        <v>717</v>
      </c>
      <c r="BN111" s="22">
        <v>308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188</v>
      </c>
      <c r="CB111" s="22">
        <v>117</v>
      </c>
      <c r="CC111" s="22">
        <v>686</v>
      </c>
      <c r="CD111" s="22">
        <v>293</v>
      </c>
      <c r="CE111" s="22">
        <v>717</v>
      </c>
      <c r="CF111" s="22">
        <v>308</v>
      </c>
      <c r="CG111" s="22">
        <v>653</v>
      </c>
      <c r="CH111" s="22">
        <v>263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25</v>
      </c>
      <c r="B112" s="20"/>
      <c r="C112" s="22">
        <v>432830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2</v>
      </c>
      <c r="J112" s="20">
        <v>1.3</v>
      </c>
      <c r="K112" s="20">
        <v>5.2</v>
      </c>
      <c r="L112" s="22">
        <v>1</v>
      </c>
      <c r="M112" s="20" t="s">
        <v>920</v>
      </c>
      <c r="N112" s="20">
        <v>5.7</v>
      </c>
      <c r="O112" s="22">
        <v>96</v>
      </c>
      <c r="P112" s="23" t="b">
        <v>0</v>
      </c>
      <c r="Q112" s="20" t="s">
        <v>3612</v>
      </c>
      <c r="R112" s="20" t="s">
        <v>3613</v>
      </c>
      <c r="S112" s="22">
        <v>45</v>
      </c>
      <c r="T112" s="20" t="s">
        <v>1707</v>
      </c>
      <c r="U112" s="20">
        <v>3.3</v>
      </c>
      <c r="V112" s="20" t="s">
        <v>507</v>
      </c>
      <c r="W112" s="20">
        <v>0.9</v>
      </c>
      <c r="X112" s="23" t="b">
        <v>0</v>
      </c>
      <c r="Y112" s="20"/>
      <c r="Z112" s="20" t="s">
        <v>937</v>
      </c>
      <c r="AA112" s="22">
        <v>4</v>
      </c>
      <c r="AB112" s="22">
        <v>94</v>
      </c>
      <c r="AC112" s="22">
        <v>40</v>
      </c>
      <c r="AD112" s="22">
        <v>100870</v>
      </c>
      <c r="AE112" s="22">
        <v>11652</v>
      </c>
      <c r="AF112" s="22">
        <v>52507</v>
      </c>
      <c r="AG112" s="22">
        <v>7308</v>
      </c>
      <c r="AH112" s="20">
        <v>1.3</v>
      </c>
      <c r="AI112" s="20">
        <v>8.9</v>
      </c>
      <c r="AJ112" s="20" t="s">
        <v>507</v>
      </c>
      <c r="AK112" s="22">
        <v>999</v>
      </c>
      <c r="AL112" s="22">
        <v>1</v>
      </c>
      <c r="AM112" s="22">
        <v>1</v>
      </c>
      <c r="AN112" s="22">
        <v>3</v>
      </c>
      <c r="AO112" s="22">
        <v>15</v>
      </c>
      <c r="AP112" s="22">
        <v>0</v>
      </c>
      <c r="AQ112" s="22">
        <v>0</v>
      </c>
      <c r="AR112" s="22">
        <v>0</v>
      </c>
      <c r="AS112" s="22">
        <v>2</v>
      </c>
      <c r="AT112" s="22">
        <v>0</v>
      </c>
      <c r="AU112" s="22">
        <v>0</v>
      </c>
      <c r="AV112" s="22">
        <v>3</v>
      </c>
      <c r="AW112" s="22">
        <v>219</v>
      </c>
      <c r="AX112" s="20">
        <v>271.2</v>
      </c>
      <c r="AY112" s="20">
        <v>47.7</v>
      </c>
      <c r="AZ112" s="20">
        <v>99</v>
      </c>
      <c r="BA112" s="20">
        <v>42</v>
      </c>
      <c r="BB112" s="22">
        <v>11</v>
      </c>
      <c r="BC112" s="20">
        <v>0.55000000000000004</v>
      </c>
      <c r="BD112" s="20">
        <v>0.55000000000000004</v>
      </c>
      <c r="BE112" s="20">
        <v>1.1000000000000001</v>
      </c>
      <c r="BF112" s="20">
        <v>14.48</v>
      </c>
      <c r="BG112" s="22">
        <v>35</v>
      </c>
      <c r="BH112" s="22">
        <v>9</v>
      </c>
      <c r="BI112" s="22">
        <v>236</v>
      </c>
      <c r="BJ112" s="22">
        <v>69</v>
      </c>
      <c r="BK112" s="22">
        <v>117</v>
      </c>
      <c r="BL112" s="22">
        <v>14</v>
      </c>
      <c r="BM112" s="22">
        <v>95</v>
      </c>
      <c r="BN112" s="22">
        <v>20</v>
      </c>
      <c r="BO112" s="20"/>
      <c r="BP112" s="20"/>
      <c r="BQ112" s="20"/>
      <c r="BR112" s="20"/>
      <c r="BS112" s="20"/>
      <c r="BT112" s="20"/>
      <c r="BU112" s="22">
        <v>0.05</v>
      </c>
      <c r="BV112" s="22">
        <v>0</v>
      </c>
      <c r="BW112" s="22">
        <v>0.05</v>
      </c>
      <c r="BX112" s="22">
        <v>0.1</v>
      </c>
      <c r="BY112" s="22">
        <v>1.3</v>
      </c>
      <c r="BZ112" s="22">
        <v>1.35</v>
      </c>
      <c r="CA112" s="22">
        <v>403</v>
      </c>
      <c r="CB112" s="22">
        <v>81</v>
      </c>
      <c r="CC112" s="22">
        <v>22</v>
      </c>
      <c r="CD112" s="22">
        <v>7</v>
      </c>
      <c r="CE112" s="22">
        <v>108</v>
      </c>
      <c r="CF112" s="22">
        <v>35</v>
      </c>
      <c r="CG112" s="22">
        <v>190</v>
      </c>
      <c r="CH112" s="22">
        <v>75</v>
      </c>
      <c r="CI112" s="22">
        <v>0.99</v>
      </c>
      <c r="CJ112" s="22">
        <v>0.27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0</v>
      </c>
      <c r="B113" s="22">
        <v>0</v>
      </c>
      <c r="C113" s="22">
        <v>503300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1</v>
      </c>
      <c r="J113" s="20">
        <v>0</v>
      </c>
      <c r="K113" s="20">
        <v>0</v>
      </c>
      <c r="L113" s="22">
        <v>0</v>
      </c>
      <c r="M113" s="20" t="s">
        <v>917</v>
      </c>
      <c r="N113" s="20">
        <v>0</v>
      </c>
      <c r="O113" s="22">
        <v>97</v>
      </c>
      <c r="P113" s="23" t="b">
        <v>0</v>
      </c>
      <c r="Q113" s="20" t="s">
        <v>1931</v>
      </c>
      <c r="R113" s="20" t="s">
        <v>1932</v>
      </c>
      <c r="S113" s="22">
        <v>40</v>
      </c>
      <c r="T113" s="20" t="s">
        <v>1079</v>
      </c>
      <c r="U113" s="20">
        <v>0</v>
      </c>
      <c r="V113" s="20" t="s">
        <v>1080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461</v>
      </c>
      <c r="AG113" s="22">
        <v>3</v>
      </c>
      <c r="AH113" s="20">
        <v>0</v>
      </c>
      <c r="AI113" s="20">
        <v>0</v>
      </c>
      <c r="AJ113" s="20" t="s">
        <v>1080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543</v>
      </c>
      <c r="BH113" s="22">
        <v>74</v>
      </c>
      <c r="BI113" s="22">
        <v>527</v>
      </c>
      <c r="BJ113" s="22">
        <v>58</v>
      </c>
      <c r="BK113" s="22">
        <v>505</v>
      </c>
      <c r="BL113" s="22">
        <v>51</v>
      </c>
      <c r="BM113" s="22">
        <v>549</v>
      </c>
      <c r="BN113" s="22">
        <v>74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693</v>
      </c>
      <c r="CB113" s="22">
        <v>65</v>
      </c>
      <c r="CC113" s="22">
        <v>459</v>
      </c>
      <c r="CD113" s="22">
        <v>73</v>
      </c>
      <c r="CE113" s="22">
        <v>554</v>
      </c>
      <c r="CF113" s="22">
        <v>74</v>
      </c>
      <c r="CG113" s="22">
        <v>693</v>
      </c>
      <c r="CH113" s="22">
        <v>83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50</v>
      </c>
      <c r="B114" s="22">
        <v>0</v>
      </c>
      <c r="C114" s="22">
        <v>440089</v>
      </c>
      <c r="D114" s="22">
        <v>0</v>
      </c>
      <c r="E114" s="22">
        <v>0</v>
      </c>
      <c r="F114" s="22">
        <v>-2</v>
      </c>
      <c r="G114" s="22">
        <v>2</v>
      </c>
      <c r="H114" s="22">
        <v>0</v>
      </c>
      <c r="I114" s="22">
        <v>3</v>
      </c>
      <c r="J114" s="20">
        <v>-0.2</v>
      </c>
      <c r="K114" s="20">
        <v>0</v>
      </c>
      <c r="L114" s="22">
        <v>0</v>
      </c>
      <c r="M114" s="20" t="s">
        <v>1073</v>
      </c>
      <c r="N114" s="20">
        <v>0</v>
      </c>
      <c r="O114" s="22">
        <v>98</v>
      </c>
      <c r="P114" s="23" t="b">
        <v>0</v>
      </c>
      <c r="Q114" s="20" t="s">
        <v>3614</v>
      </c>
      <c r="R114" s="20" t="s">
        <v>2859</v>
      </c>
      <c r="S114" s="22">
        <v>48</v>
      </c>
      <c r="T114" s="20" t="s">
        <v>1074</v>
      </c>
      <c r="U114" s="20">
        <v>1</v>
      </c>
      <c r="V114" s="20" t="s">
        <v>627</v>
      </c>
      <c r="W114" s="20">
        <v>0</v>
      </c>
      <c r="X114" s="23" t="b">
        <v>0</v>
      </c>
      <c r="Y114" s="20"/>
      <c r="Z114" s="20" t="s">
        <v>937</v>
      </c>
      <c r="AA114" s="22">
        <v>4</v>
      </c>
      <c r="AB114" s="22">
        <v>94</v>
      </c>
      <c r="AC114" s="22">
        <v>2</v>
      </c>
      <c r="AD114" s="22">
        <v>1340</v>
      </c>
      <c r="AE114" s="22">
        <v>6</v>
      </c>
      <c r="AF114" s="22">
        <v>9831</v>
      </c>
      <c r="AG114" s="22">
        <v>56</v>
      </c>
      <c r="AH114" s="20">
        <v>0</v>
      </c>
      <c r="AI114" s="20">
        <v>0.4</v>
      </c>
      <c r="AJ114" s="20" t="s">
        <v>627</v>
      </c>
      <c r="AK114" s="22">
        <v>52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4</v>
      </c>
      <c r="AX114" s="20">
        <v>10.4</v>
      </c>
      <c r="AY114" s="20">
        <v>3.3</v>
      </c>
      <c r="AZ114" s="20">
        <v>17</v>
      </c>
      <c r="BA114" s="20">
        <v>3.1</v>
      </c>
      <c r="BB114" s="22">
        <v>0</v>
      </c>
      <c r="BC114" s="20">
        <v>7.0000000000000007E-2</v>
      </c>
      <c r="BD114" s="20">
        <v>0.01</v>
      </c>
      <c r="BE114" s="20">
        <v>0.08</v>
      </c>
      <c r="BF114" s="20">
        <v>0.66</v>
      </c>
      <c r="BG114" s="22">
        <v>401</v>
      </c>
      <c r="BH114" s="22">
        <v>181</v>
      </c>
      <c r="BI114" s="22">
        <v>388</v>
      </c>
      <c r="BJ114" s="22">
        <v>194</v>
      </c>
      <c r="BK114" s="22">
        <v>309</v>
      </c>
      <c r="BL114" s="22">
        <v>158</v>
      </c>
      <c r="BM114" s="22">
        <v>406</v>
      </c>
      <c r="BN114" s="22">
        <v>189</v>
      </c>
      <c r="BO114" s="20"/>
      <c r="BP114" s="20"/>
      <c r="BQ114" s="20"/>
      <c r="BR114" s="20"/>
      <c r="BS114" s="20"/>
      <c r="BT114" s="20"/>
      <c r="BU114" s="22">
        <v>0.12</v>
      </c>
      <c r="BV114" s="22">
        <v>0</v>
      </c>
      <c r="BW114" s="22">
        <v>0.02</v>
      </c>
      <c r="BX114" s="22">
        <v>0.14000000000000001</v>
      </c>
      <c r="BY114" s="22">
        <v>1.1399999999999999</v>
      </c>
      <c r="BZ114" s="22">
        <v>0</v>
      </c>
      <c r="CA114" s="22">
        <v>304</v>
      </c>
      <c r="CB114" s="22">
        <v>199</v>
      </c>
      <c r="CC114" s="22">
        <v>657</v>
      </c>
      <c r="CD114" s="22">
        <v>269</v>
      </c>
      <c r="CE114" s="22">
        <v>413</v>
      </c>
      <c r="CF114" s="22">
        <v>199</v>
      </c>
      <c r="CG114" s="22">
        <v>536</v>
      </c>
      <c r="CH114" s="22">
        <v>192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50</v>
      </c>
      <c r="B115" s="22">
        <v>0</v>
      </c>
      <c r="C115" s="22">
        <v>183656</v>
      </c>
      <c r="D115" s="22">
        <v>0</v>
      </c>
      <c r="E115" s="22">
        <v>0</v>
      </c>
      <c r="F115" s="22">
        <v>-3</v>
      </c>
      <c r="G115" s="22">
        <v>3</v>
      </c>
      <c r="H115" s="22">
        <v>0</v>
      </c>
      <c r="I115" s="22">
        <v>3</v>
      </c>
      <c r="J115" s="20">
        <v>-0.2</v>
      </c>
      <c r="K115" s="20">
        <v>0</v>
      </c>
      <c r="L115" s="22">
        <v>0</v>
      </c>
      <c r="M115" s="20" t="s">
        <v>1039</v>
      </c>
      <c r="N115" s="20">
        <v>0</v>
      </c>
      <c r="O115" s="22">
        <v>99</v>
      </c>
      <c r="P115" s="23" t="b">
        <v>0</v>
      </c>
      <c r="Q115" s="20" t="s">
        <v>3615</v>
      </c>
      <c r="R115" s="20" t="s">
        <v>2775</v>
      </c>
      <c r="S115" s="22">
        <v>47</v>
      </c>
      <c r="T115" s="20" t="s">
        <v>1040</v>
      </c>
      <c r="U115" s="20">
        <v>1</v>
      </c>
      <c r="V115" s="20" t="s">
        <v>501</v>
      </c>
      <c r="W115" s="20">
        <v>0</v>
      </c>
      <c r="X115" s="23" t="b">
        <v>0</v>
      </c>
      <c r="Y115" s="20"/>
      <c r="Z115" s="20" t="s">
        <v>937</v>
      </c>
      <c r="AA115" s="22">
        <v>4</v>
      </c>
      <c r="AB115" s="22">
        <v>94</v>
      </c>
      <c r="AC115" s="22">
        <v>1</v>
      </c>
      <c r="AD115" s="22">
        <v>812</v>
      </c>
      <c r="AE115" s="22">
        <v>7</v>
      </c>
      <c r="AF115" s="22">
        <v>10238</v>
      </c>
      <c r="AG115" s="22">
        <v>40</v>
      </c>
      <c r="AH115" s="20">
        <v>0</v>
      </c>
      <c r="AI115" s="20">
        <v>0.2</v>
      </c>
      <c r="AJ115" s="20" t="s">
        <v>501</v>
      </c>
      <c r="AK115" s="22">
        <v>9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3</v>
      </c>
      <c r="AX115" s="20">
        <v>0</v>
      </c>
      <c r="AY115" s="20">
        <v>0</v>
      </c>
      <c r="AZ115" s="20">
        <v>2</v>
      </c>
      <c r="BA115" s="20">
        <v>0.1</v>
      </c>
      <c r="BB115" s="22">
        <v>0</v>
      </c>
      <c r="BC115" s="20">
        <v>0</v>
      </c>
      <c r="BD115" s="20">
        <v>0</v>
      </c>
      <c r="BE115" s="20">
        <v>0</v>
      </c>
      <c r="BF115" s="20">
        <v>7.0000000000000007E-2</v>
      </c>
      <c r="BG115" s="22">
        <v>685</v>
      </c>
      <c r="BH115" s="22">
        <v>284</v>
      </c>
      <c r="BI115" s="22">
        <v>682</v>
      </c>
      <c r="BJ115" s="22">
        <v>285</v>
      </c>
      <c r="BK115" s="22">
        <v>403</v>
      </c>
      <c r="BL115" s="22">
        <v>203</v>
      </c>
      <c r="BM115" s="22">
        <v>458</v>
      </c>
      <c r="BN115" s="22">
        <v>218</v>
      </c>
      <c r="BO115" s="20"/>
      <c r="BP115" s="20"/>
      <c r="BQ115" s="20"/>
      <c r="BR115" s="20"/>
      <c r="BS115" s="22">
        <v>4</v>
      </c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0.7</v>
      </c>
      <c r="BZ115" s="22">
        <v>0</v>
      </c>
      <c r="CA115" s="22">
        <v>320</v>
      </c>
      <c r="CB115" s="22">
        <v>209</v>
      </c>
      <c r="CC115" s="22">
        <v>641</v>
      </c>
      <c r="CD115" s="22">
        <v>257</v>
      </c>
      <c r="CE115" s="22">
        <v>403</v>
      </c>
      <c r="CF115" s="22">
        <v>190</v>
      </c>
      <c r="CG115" s="22">
        <v>566</v>
      </c>
      <c r="CH115" s="22">
        <v>211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27.75" thickBot="1">
      <c r="A116" s="22">
        <v>0</v>
      </c>
      <c r="B116" s="22">
        <v>0</v>
      </c>
      <c r="C116" s="22">
        <v>434662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4</v>
      </c>
      <c r="J116" s="20">
        <v>0</v>
      </c>
      <c r="K116" s="20">
        <v>0</v>
      </c>
      <c r="L116" s="22">
        <v>0</v>
      </c>
      <c r="M116" s="20" t="s">
        <v>1071</v>
      </c>
      <c r="N116" s="20">
        <v>0</v>
      </c>
      <c r="O116" s="22">
        <v>100</v>
      </c>
      <c r="P116" s="23" t="b">
        <v>0</v>
      </c>
      <c r="Q116" s="20" t="s">
        <v>1933</v>
      </c>
      <c r="R116" s="20" t="s">
        <v>1934</v>
      </c>
      <c r="S116" s="22">
        <v>45</v>
      </c>
      <c r="T116" s="20" t="s">
        <v>1072</v>
      </c>
      <c r="U116" s="20">
        <v>0</v>
      </c>
      <c r="V116" s="20" t="s">
        <v>722</v>
      </c>
      <c r="W116" s="20">
        <v>0</v>
      </c>
      <c r="X116" s="23" t="b">
        <v>0</v>
      </c>
      <c r="Y116" s="20"/>
      <c r="Z116" s="20" t="s">
        <v>872</v>
      </c>
      <c r="AA116" s="22">
        <v>4</v>
      </c>
      <c r="AB116" s="22">
        <v>94</v>
      </c>
      <c r="AC116" s="22">
        <v>0</v>
      </c>
      <c r="AD116" s="22">
        <v>0</v>
      </c>
      <c r="AE116" s="22">
        <v>0</v>
      </c>
      <c r="AF116" s="22">
        <v>764</v>
      </c>
      <c r="AG116" s="22">
        <v>6</v>
      </c>
      <c r="AH116" s="20">
        <v>0</v>
      </c>
      <c r="AI116" s="20">
        <v>0</v>
      </c>
      <c r="AJ116" s="20" t="s">
        <v>722</v>
      </c>
      <c r="AK116" s="22">
        <v>0</v>
      </c>
      <c r="AL116" s="22">
        <v>0</v>
      </c>
      <c r="AM116" s="22">
        <v>0</v>
      </c>
      <c r="AN116" s="22">
        <v>0</v>
      </c>
      <c r="AO116" s="22">
        <v>0</v>
      </c>
      <c r="AP116" s="22">
        <v>0</v>
      </c>
      <c r="AQ116" s="22">
        <v>0</v>
      </c>
      <c r="AR116" s="22">
        <v>0</v>
      </c>
      <c r="AS116" s="22">
        <v>0</v>
      </c>
      <c r="AT116" s="22">
        <v>0</v>
      </c>
      <c r="AU116" s="22">
        <v>0</v>
      </c>
      <c r="AV116" s="22">
        <v>0</v>
      </c>
      <c r="AW116" s="22">
        <v>0</v>
      </c>
      <c r="AX116" s="20">
        <v>0</v>
      </c>
      <c r="AY116" s="20">
        <v>0</v>
      </c>
      <c r="AZ116" s="20">
        <v>0</v>
      </c>
      <c r="BA116" s="20">
        <v>0</v>
      </c>
      <c r="BB116" s="22">
        <v>0</v>
      </c>
      <c r="BC116" s="20">
        <v>0</v>
      </c>
      <c r="BD116" s="20">
        <v>0</v>
      </c>
      <c r="BE116" s="20">
        <v>0</v>
      </c>
      <c r="BF116" s="20">
        <v>0</v>
      </c>
      <c r="BG116" s="22">
        <v>635</v>
      </c>
      <c r="BH116" s="22">
        <v>65</v>
      </c>
      <c r="BI116" s="22">
        <v>631</v>
      </c>
      <c r="BJ116" s="22">
        <v>68</v>
      </c>
      <c r="BK116" s="22">
        <v>621</v>
      </c>
      <c r="BL116" s="22">
        <v>67</v>
      </c>
      <c r="BM116" s="22">
        <v>641</v>
      </c>
      <c r="BN116" s="22">
        <v>67</v>
      </c>
      <c r="BO116" s="20"/>
      <c r="BP116" s="20"/>
      <c r="BQ116" s="20"/>
      <c r="BR116" s="20"/>
      <c r="BS116" s="20"/>
      <c r="BT116" s="20"/>
      <c r="BU116" s="22">
        <v>0</v>
      </c>
      <c r="BV116" s="22">
        <v>0</v>
      </c>
      <c r="BW116" s="22">
        <v>0</v>
      </c>
      <c r="BX116" s="22">
        <v>0</v>
      </c>
      <c r="BY116" s="22">
        <v>0</v>
      </c>
      <c r="BZ116" s="22">
        <v>0</v>
      </c>
      <c r="CA116" s="22">
        <v>404</v>
      </c>
      <c r="CB116" s="22">
        <v>71</v>
      </c>
      <c r="CC116" s="22">
        <v>581</v>
      </c>
      <c r="CD116" s="22">
        <v>57</v>
      </c>
      <c r="CE116" s="22">
        <v>647</v>
      </c>
      <c r="CF116" s="22">
        <v>71</v>
      </c>
      <c r="CG116" s="22">
        <v>690</v>
      </c>
      <c r="CH116" s="22">
        <v>93</v>
      </c>
      <c r="CI116" s="22">
        <v>0</v>
      </c>
      <c r="CJ116" s="22">
        <v>0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100</v>
      </c>
      <c r="C117" s="22">
        <v>118342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1</v>
      </c>
      <c r="J117" s="20">
        <v>2.5</v>
      </c>
      <c r="K117" s="20">
        <v>2.5</v>
      </c>
      <c r="L117" s="22">
        <v>3</v>
      </c>
      <c r="M117" s="20" t="s">
        <v>1006</v>
      </c>
      <c r="N117" s="20">
        <v>3</v>
      </c>
      <c r="O117" s="22">
        <v>101</v>
      </c>
      <c r="P117" s="23" t="b">
        <v>0</v>
      </c>
      <c r="Q117" s="20"/>
      <c r="R117" s="20" t="s">
        <v>3499</v>
      </c>
      <c r="S117" s="22">
        <v>45</v>
      </c>
      <c r="T117" s="20" t="s">
        <v>1935</v>
      </c>
      <c r="U117" s="20">
        <v>3.1</v>
      </c>
      <c r="V117" s="20" t="s">
        <v>1936</v>
      </c>
      <c r="W117" s="20">
        <v>2.6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34</v>
      </c>
      <c r="AD117" s="22">
        <v>331211</v>
      </c>
      <c r="AE117" s="22">
        <v>6664</v>
      </c>
      <c r="AF117" s="22">
        <v>260752</v>
      </c>
      <c r="AG117" s="22">
        <v>4662</v>
      </c>
      <c r="AH117" s="20">
        <v>0.7</v>
      </c>
      <c r="AI117" s="20">
        <v>7.6</v>
      </c>
      <c r="AJ117" s="20" t="s">
        <v>1936</v>
      </c>
      <c r="AK117" s="22">
        <v>945</v>
      </c>
      <c r="AL117" s="22">
        <v>0</v>
      </c>
      <c r="AM117" s="22">
        <v>0</v>
      </c>
      <c r="AN117" s="22">
        <v>3</v>
      </c>
      <c r="AO117" s="22">
        <v>15</v>
      </c>
      <c r="AP117" s="22">
        <v>0</v>
      </c>
      <c r="AQ117" s="22">
        <v>0</v>
      </c>
      <c r="AR117" s="22">
        <v>0</v>
      </c>
      <c r="AS117" s="22">
        <v>1</v>
      </c>
      <c r="AT117" s="22">
        <v>0</v>
      </c>
      <c r="AU117" s="22">
        <v>28</v>
      </c>
      <c r="AV117" s="22">
        <v>1</v>
      </c>
      <c r="AW117" s="22">
        <v>199</v>
      </c>
      <c r="AX117" s="20">
        <v>226.4</v>
      </c>
      <c r="AY117" s="20">
        <v>0</v>
      </c>
      <c r="AZ117" s="20">
        <v>0</v>
      </c>
      <c r="BA117" s="20">
        <v>22.7</v>
      </c>
      <c r="BB117" s="22">
        <v>11</v>
      </c>
      <c r="BC117" s="20">
        <v>0</v>
      </c>
      <c r="BD117" s="20">
        <v>0.06</v>
      </c>
      <c r="BE117" s="20">
        <v>0.06</v>
      </c>
      <c r="BF117" s="20">
        <v>14.82</v>
      </c>
      <c r="BG117" s="22">
        <v>72</v>
      </c>
      <c r="BH117" s="22">
        <v>15</v>
      </c>
      <c r="BI117" s="22">
        <v>610</v>
      </c>
      <c r="BJ117" s="22">
        <v>74</v>
      </c>
      <c r="BK117" s="22">
        <v>598</v>
      </c>
      <c r="BL117" s="22">
        <v>70</v>
      </c>
      <c r="BM117" s="22">
        <v>219</v>
      </c>
      <c r="BN117" s="22">
        <v>15</v>
      </c>
      <c r="BO117" s="20"/>
      <c r="BP117" s="20"/>
      <c r="BQ117" s="20"/>
      <c r="BR117" s="20"/>
      <c r="BS117" s="20"/>
      <c r="BT117" s="20"/>
      <c r="BU117" s="22">
        <v>0</v>
      </c>
      <c r="BV117" s="22">
        <v>2.67</v>
      </c>
      <c r="BW117" s="22">
        <v>0.01</v>
      </c>
      <c r="BX117" s="22">
        <v>0.01</v>
      </c>
      <c r="BY117" s="22">
        <v>1.41</v>
      </c>
      <c r="BZ117" s="22">
        <v>1.43</v>
      </c>
      <c r="CA117" s="22">
        <v>364</v>
      </c>
      <c r="CB117" s="22">
        <v>19</v>
      </c>
      <c r="CC117" s="22">
        <v>92</v>
      </c>
      <c r="CD117" s="22">
        <v>10</v>
      </c>
      <c r="CE117" s="22">
        <v>125</v>
      </c>
      <c r="CF117" s="22">
        <v>13</v>
      </c>
      <c r="CG117" s="22">
        <v>112</v>
      </c>
      <c r="CH117" s="22">
        <v>15</v>
      </c>
      <c r="CI117" s="22">
        <v>1.05</v>
      </c>
      <c r="CJ117" s="22">
        <v>0.28999999999999998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213687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2</v>
      </c>
      <c r="J118" s="20">
        <v>-0.5</v>
      </c>
      <c r="K118" s="20">
        <v>-0.5</v>
      </c>
      <c r="L118" s="22">
        <v>0</v>
      </c>
      <c r="M118" s="20" t="s">
        <v>1062</v>
      </c>
      <c r="N118" s="20">
        <v>0</v>
      </c>
      <c r="O118" s="22">
        <v>102</v>
      </c>
      <c r="P118" s="23" t="b">
        <v>0</v>
      </c>
      <c r="Q118" s="20"/>
      <c r="R118" s="20"/>
      <c r="S118" s="22">
        <v>39</v>
      </c>
      <c r="T118" s="20" t="s">
        <v>1063</v>
      </c>
      <c r="U118" s="20">
        <v>0</v>
      </c>
      <c r="V118" s="20" t="s">
        <v>726</v>
      </c>
      <c r="W118" s="20">
        <v>0.2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0</v>
      </c>
      <c r="AD118" s="22">
        <v>12388</v>
      </c>
      <c r="AE118" s="22">
        <v>827</v>
      </c>
      <c r="AF118" s="22">
        <v>10591</v>
      </c>
      <c r="AG118" s="22">
        <v>545</v>
      </c>
      <c r="AH118" s="20">
        <v>0</v>
      </c>
      <c r="AI118" s="20">
        <v>0</v>
      </c>
      <c r="AJ118" s="20" t="s">
        <v>726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0</v>
      </c>
      <c r="AX118" s="20">
        <v>0</v>
      </c>
      <c r="AY118" s="20">
        <v>0</v>
      </c>
      <c r="AZ118" s="20">
        <v>0</v>
      </c>
      <c r="BA118" s="20">
        <v>0</v>
      </c>
      <c r="BB118" s="22">
        <v>0</v>
      </c>
      <c r="BC118" s="20">
        <v>0</v>
      </c>
      <c r="BD118" s="20">
        <v>0</v>
      </c>
      <c r="BE118" s="20">
        <v>0</v>
      </c>
      <c r="BF118" s="20">
        <v>0</v>
      </c>
      <c r="BG118" s="22">
        <v>469</v>
      </c>
      <c r="BH118" s="22">
        <v>164</v>
      </c>
      <c r="BI118" s="22">
        <v>452</v>
      </c>
      <c r="BJ118" s="22">
        <v>161</v>
      </c>
      <c r="BK118" s="22">
        <v>427</v>
      </c>
      <c r="BL118" s="22">
        <v>151</v>
      </c>
      <c r="BM118" s="22">
        <v>475</v>
      </c>
      <c r="BN118" s="22">
        <v>163</v>
      </c>
      <c r="BO118" s="20"/>
      <c r="BP118" s="20"/>
      <c r="BQ118" s="20"/>
      <c r="BR118" s="20"/>
      <c r="BS118" s="20"/>
      <c r="BT118" s="20"/>
      <c r="BU118" s="22">
        <v>0</v>
      </c>
      <c r="BV118" s="22">
        <v>0</v>
      </c>
      <c r="BW118" s="22">
        <v>0</v>
      </c>
      <c r="BX118" s="22">
        <v>0</v>
      </c>
      <c r="BY118" s="22">
        <v>0</v>
      </c>
      <c r="BZ118" s="22">
        <v>0</v>
      </c>
      <c r="CA118" s="22">
        <v>729</v>
      </c>
      <c r="CB118" s="22">
        <v>232</v>
      </c>
      <c r="CC118" s="22">
        <v>375</v>
      </c>
      <c r="CD118" s="22">
        <v>119</v>
      </c>
      <c r="CE118" s="22">
        <v>480</v>
      </c>
      <c r="CF118" s="22">
        <v>160</v>
      </c>
      <c r="CG118" s="22">
        <v>316</v>
      </c>
      <c r="CH118" s="22">
        <v>122</v>
      </c>
      <c r="CI118" s="22">
        <v>0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0</v>
      </c>
      <c r="B119" s="22">
        <v>0</v>
      </c>
      <c r="C119" s="22">
        <v>194010</v>
      </c>
      <c r="D119" s="22">
        <v>-1</v>
      </c>
      <c r="E119" s="22">
        <v>1</v>
      </c>
      <c r="F119" s="22">
        <v>-2</v>
      </c>
      <c r="G119" s="22">
        <v>2</v>
      </c>
      <c r="H119" s="22">
        <v>0</v>
      </c>
      <c r="I119" s="22">
        <v>2</v>
      </c>
      <c r="J119" s="20">
        <v>0</v>
      </c>
      <c r="K119" s="20">
        <v>0</v>
      </c>
      <c r="L119" s="22">
        <v>0</v>
      </c>
      <c r="M119" s="20" t="s">
        <v>1043</v>
      </c>
      <c r="N119" s="20">
        <v>0</v>
      </c>
      <c r="O119" s="22">
        <v>103</v>
      </c>
      <c r="P119" s="23" t="b">
        <v>0</v>
      </c>
      <c r="Q119" s="20" t="s">
        <v>3253</v>
      </c>
      <c r="R119" s="20" t="s">
        <v>3139</v>
      </c>
      <c r="S119" s="22">
        <v>43</v>
      </c>
      <c r="T119" s="20" t="s">
        <v>1044</v>
      </c>
      <c r="U119" s="20">
        <v>2.6</v>
      </c>
      <c r="V119" s="20" t="s">
        <v>486</v>
      </c>
      <c r="W119" s="20">
        <v>1.1000000000000001</v>
      </c>
      <c r="X119" s="23" t="b">
        <v>0</v>
      </c>
      <c r="Y119" s="20"/>
      <c r="Z119" s="20" t="s">
        <v>899</v>
      </c>
      <c r="AA119" s="22">
        <v>4</v>
      </c>
      <c r="AB119" s="22">
        <v>94</v>
      </c>
      <c r="AC119" s="22">
        <v>13</v>
      </c>
      <c r="AD119" s="22">
        <v>559794</v>
      </c>
      <c r="AE119" s="22">
        <v>30</v>
      </c>
      <c r="AF119" s="22">
        <v>704289</v>
      </c>
      <c r="AG119" s="22">
        <v>3942</v>
      </c>
      <c r="AH119" s="20">
        <v>0</v>
      </c>
      <c r="AI119" s="20">
        <v>3</v>
      </c>
      <c r="AJ119" s="20" t="s">
        <v>486</v>
      </c>
      <c r="AK119" s="22">
        <v>401</v>
      </c>
      <c r="AL119" s="22">
        <v>0</v>
      </c>
      <c r="AM119" s="22">
        <v>1</v>
      </c>
      <c r="AN119" s="22">
        <v>1</v>
      </c>
      <c r="AO119" s="22">
        <v>5</v>
      </c>
      <c r="AP119" s="22">
        <v>0</v>
      </c>
      <c r="AQ119" s="22">
        <v>0</v>
      </c>
      <c r="AR119" s="22">
        <v>0</v>
      </c>
      <c r="AS119" s="22">
        <v>1</v>
      </c>
      <c r="AT119" s="22">
        <v>0</v>
      </c>
      <c r="AU119" s="22">
        <v>0</v>
      </c>
      <c r="AV119" s="22">
        <v>0</v>
      </c>
      <c r="AW119" s="22">
        <v>74</v>
      </c>
      <c r="AX119" s="20">
        <v>72.8</v>
      </c>
      <c r="AY119" s="20">
        <v>67.900000000000006</v>
      </c>
      <c r="AZ119" s="20">
        <v>17</v>
      </c>
      <c r="BA119" s="20">
        <v>15.7</v>
      </c>
      <c r="BB119" s="22">
        <v>5</v>
      </c>
      <c r="BC119" s="20">
        <v>7.0000000000000007E-2</v>
      </c>
      <c r="BD119" s="20">
        <v>0.9</v>
      </c>
      <c r="BE119" s="20">
        <v>0.97</v>
      </c>
      <c r="BF119" s="20">
        <v>5.12</v>
      </c>
      <c r="BG119" s="22">
        <v>265</v>
      </c>
      <c r="BH119" s="22">
        <v>107</v>
      </c>
      <c r="BI119" s="22">
        <v>182</v>
      </c>
      <c r="BJ119" s="22">
        <v>48</v>
      </c>
      <c r="BK119" s="22">
        <v>304</v>
      </c>
      <c r="BL119" s="22">
        <v>99</v>
      </c>
      <c r="BM119" s="22">
        <v>277</v>
      </c>
      <c r="BN119" s="22">
        <v>94</v>
      </c>
      <c r="BO119" s="20"/>
      <c r="BP119" s="20"/>
      <c r="BQ119" s="20"/>
      <c r="BR119" s="20"/>
      <c r="BS119" s="20"/>
      <c r="BT119" s="20"/>
      <c r="BU119" s="22">
        <v>0.02</v>
      </c>
      <c r="BV119" s="22">
        <v>0</v>
      </c>
      <c r="BW119" s="22">
        <v>0.2</v>
      </c>
      <c r="BX119" s="22">
        <v>0.22</v>
      </c>
      <c r="BY119" s="22">
        <v>1.1499999999999999</v>
      </c>
      <c r="BZ119" s="22">
        <v>1.1200000000000001</v>
      </c>
      <c r="CA119" s="22">
        <v>582</v>
      </c>
      <c r="CB119" s="22">
        <v>141</v>
      </c>
      <c r="CC119" s="22">
        <v>492</v>
      </c>
      <c r="CD119" s="22">
        <v>194</v>
      </c>
      <c r="CE119" s="22">
        <v>172</v>
      </c>
      <c r="CF119" s="22">
        <v>57</v>
      </c>
      <c r="CG119" s="22">
        <v>165</v>
      </c>
      <c r="CH119" s="22">
        <v>65</v>
      </c>
      <c r="CI119" s="22">
        <v>1.1200000000000001</v>
      </c>
      <c r="CJ119" s="22">
        <v>0.22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472713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2</v>
      </c>
      <c r="J120" s="20">
        <v>0</v>
      </c>
      <c r="K120" s="20">
        <v>0</v>
      </c>
      <c r="L120" s="22">
        <v>0</v>
      </c>
      <c r="M120" s="20" t="s">
        <v>883</v>
      </c>
      <c r="N120" s="20">
        <v>2</v>
      </c>
      <c r="O120" s="22">
        <v>104</v>
      </c>
      <c r="P120" s="23" t="b">
        <v>0</v>
      </c>
      <c r="Q120" s="20" t="s">
        <v>3500</v>
      </c>
      <c r="R120" s="20" t="s">
        <v>3501</v>
      </c>
      <c r="S120" s="22">
        <v>45</v>
      </c>
      <c r="T120" s="20" t="s">
        <v>1067</v>
      </c>
      <c r="U120" s="20">
        <v>1.9</v>
      </c>
      <c r="V120" s="20" t="s">
        <v>625</v>
      </c>
      <c r="W120" s="20">
        <v>0.2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17</v>
      </c>
      <c r="AD120" s="22">
        <v>23148</v>
      </c>
      <c r="AE120" s="22">
        <v>25</v>
      </c>
      <c r="AF120" s="22">
        <v>36007</v>
      </c>
      <c r="AG120" s="22">
        <v>1738</v>
      </c>
      <c r="AH120" s="20">
        <v>0.4</v>
      </c>
      <c r="AI120" s="20">
        <v>3.8</v>
      </c>
      <c r="AJ120" s="20" t="s">
        <v>625</v>
      </c>
      <c r="AK120" s="22">
        <v>713</v>
      </c>
      <c r="AL120" s="22">
        <v>0</v>
      </c>
      <c r="AM120" s="22">
        <v>0</v>
      </c>
      <c r="AN120" s="22">
        <v>2</v>
      </c>
      <c r="AO120" s="22">
        <v>12</v>
      </c>
      <c r="AP120" s="22">
        <v>0</v>
      </c>
      <c r="AQ120" s="22">
        <v>0</v>
      </c>
      <c r="AR120" s="22">
        <v>0</v>
      </c>
      <c r="AS120" s="22">
        <v>5</v>
      </c>
      <c r="AT120" s="22">
        <v>0</v>
      </c>
      <c r="AU120" s="22">
        <v>0</v>
      </c>
      <c r="AV120" s="22">
        <v>0</v>
      </c>
      <c r="AW120" s="22">
        <v>87</v>
      </c>
      <c r="AX120" s="20">
        <v>66.599999999999994</v>
      </c>
      <c r="AY120" s="20">
        <v>28.4</v>
      </c>
      <c r="AZ120" s="20">
        <v>37</v>
      </c>
      <c r="BA120" s="20">
        <v>12.9</v>
      </c>
      <c r="BB120" s="22">
        <v>9</v>
      </c>
      <c r="BC120" s="20">
        <v>0.2</v>
      </c>
      <c r="BD120" s="20">
        <v>0.13</v>
      </c>
      <c r="BE120" s="20">
        <v>0.33</v>
      </c>
      <c r="BF120" s="20">
        <v>10.199999999999999</v>
      </c>
      <c r="BG120" s="22">
        <v>278</v>
      </c>
      <c r="BH120" s="22">
        <v>112</v>
      </c>
      <c r="BI120" s="22">
        <v>291</v>
      </c>
      <c r="BJ120" s="22">
        <v>95</v>
      </c>
      <c r="BK120" s="22">
        <v>235</v>
      </c>
      <c r="BL120" s="22">
        <v>68</v>
      </c>
      <c r="BM120" s="22">
        <v>305</v>
      </c>
      <c r="BN120" s="22">
        <v>109</v>
      </c>
      <c r="BO120" s="20"/>
      <c r="BP120" s="20"/>
      <c r="BQ120" s="20"/>
      <c r="BR120" s="20"/>
      <c r="BS120" s="20"/>
      <c r="BT120" s="20"/>
      <c r="BU120" s="22">
        <v>0.03</v>
      </c>
      <c r="BV120" s="22">
        <v>0</v>
      </c>
      <c r="BW120" s="22">
        <v>0.02</v>
      </c>
      <c r="BX120" s="22">
        <v>0.05</v>
      </c>
      <c r="BY120" s="22">
        <v>1.29</v>
      </c>
      <c r="BZ120" s="22">
        <v>1.51</v>
      </c>
      <c r="CA120" s="22">
        <v>423</v>
      </c>
      <c r="CB120" s="22">
        <v>84</v>
      </c>
      <c r="CC120" s="22">
        <v>152</v>
      </c>
      <c r="CD120" s="22">
        <v>54</v>
      </c>
      <c r="CE120" s="22">
        <v>255</v>
      </c>
      <c r="CF120" s="22">
        <v>85</v>
      </c>
      <c r="CG120" s="22">
        <v>308</v>
      </c>
      <c r="CH120" s="22">
        <v>120</v>
      </c>
      <c r="CI120" s="22">
        <v>1.1399999999999999</v>
      </c>
      <c r="CJ120" s="22">
        <v>0.25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0"/>
      <c r="B121" s="20"/>
      <c r="C121" s="22">
        <v>204580</v>
      </c>
      <c r="D121" s="22">
        <v>0</v>
      </c>
      <c r="E121" s="22">
        <v>0</v>
      </c>
      <c r="F121" s="22">
        <v>-2</v>
      </c>
      <c r="G121" s="22">
        <v>2</v>
      </c>
      <c r="H121" s="22">
        <v>0</v>
      </c>
      <c r="I121" s="22">
        <v>3</v>
      </c>
      <c r="J121" s="20">
        <v>1.5</v>
      </c>
      <c r="K121" s="20">
        <v>1.5</v>
      </c>
      <c r="L121" s="22">
        <v>1</v>
      </c>
      <c r="M121" s="20" t="s">
        <v>1045</v>
      </c>
      <c r="N121" s="20">
        <v>2</v>
      </c>
      <c r="O121" s="22">
        <v>105</v>
      </c>
      <c r="P121" s="23" t="b">
        <v>0</v>
      </c>
      <c r="Q121" s="20"/>
      <c r="R121" s="20"/>
      <c r="S121" s="22">
        <v>53</v>
      </c>
      <c r="T121" s="20" t="s">
        <v>1046</v>
      </c>
      <c r="U121" s="20">
        <v>2.2999999999999998</v>
      </c>
      <c r="V121" s="20" t="s">
        <v>509</v>
      </c>
      <c r="W121" s="20">
        <v>0.1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28</v>
      </c>
      <c r="AD121" s="22">
        <v>3833</v>
      </c>
      <c r="AE121" s="22">
        <v>159</v>
      </c>
      <c r="AF121" s="22">
        <v>7014</v>
      </c>
      <c r="AG121" s="22">
        <v>176</v>
      </c>
      <c r="AH121" s="20">
        <v>0.4</v>
      </c>
      <c r="AI121" s="20">
        <v>5.3</v>
      </c>
      <c r="AJ121" s="20" t="s">
        <v>509</v>
      </c>
      <c r="AK121" s="22">
        <v>929</v>
      </c>
      <c r="AL121" s="22">
        <v>0</v>
      </c>
      <c r="AM121" s="22">
        <v>1</v>
      </c>
      <c r="AN121" s="22">
        <v>4</v>
      </c>
      <c r="AO121" s="22">
        <v>10</v>
      </c>
      <c r="AP121" s="22">
        <v>0</v>
      </c>
      <c r="AQ121" s="22">
        <v>0</v>
      </c>
      <c r="AR121" s="22">
        <v>0</v>
      </c>
      <c r="AS121" s="22">
        <v>2</v>
      </c>
      <c r="AT121" s="22">
        <v>0</v>
      </c>
      <c r="AU121" s="22">
        <v>0</v>
      </c>
      <c r="AV121" s="22">
        <v>0</v>
      </c>
      <c r="AW121" s="22">
        <v>118</v>
      </c>
      <c r="AX121" s="20">
        <v>119</v>
      </c>
      <c r="AY121" s="20">
        <v>172.1</v>
      </c>
      <c r="AZ121" s="20">
        <v>105</v>
      </c>
      <c r="BA121" s="20">
        <v>39.5</v>
      </c>
      <c r="BB121" s="22">
        <v>12</v>
      </c>
      <c r="BC121" s="20">
        <v>0.61</v>
      </c>
      <c r="BD121" s="20">
        <v>0.72</v>
      </c>
      <c r="BE121" s="20">
        <v>1.33</v>
      </c>
      <c r="BF121" s="20">
        <v>12.17</v>
      </c>
      <c r="BG121" s="22">
        <v>192</v>
      </c>
      <c r="BH121" s="22">
        <v>76</v>
      </c>
      <c r="BI121" s="22">
        <v>58</v>
      </c>
      <c r="BJ121" s="22">
        <v>44</v>
      </c>
      <c r="BK121" s="22">
        <v>113</v>
      </c>
      <c r="BL121" s="22">
        <v>71</v>
      </c>
      <c r="BM121" s="22">
        <v>103</v>
      </c>
      <c r="BN121" s="22">
        <v>62</v>
      </c>
      <c r="BO121" s="20"/>
      <c r="BP121" s="20"/>
      <c r="BQ121" s="20"/>
      <c r="BR121" s="20"/>
      <c r="BS121" s="20"/>
      <c r="BT121" s="20"/>
      <c r="BU121" s="22">
        <v>0.06</v>
      </c>
      <c r="BV121" s="22">
        <v>0</v>
      </c>
      <c r="BW121" s="22">
        <v>7.0000000000000007E-2</v>
      </c>
      <c r="BX121" s="22">
        <v>0.13</v>
      </c>
      <c r="BY121" s="22">
        <v>1.18</v>
      </c>
      <c r="BZ121" s="22">
        <v>0.97</v>
      </c>
      <c r="CA121" s="22">
        <v>140</v>
      </c>
      <c r="CB121" s="22">
        <v>89</v>
      </c>
      <c r="CC121" s="22">
        <v>167</v>
      </c>
      <c r="CD121" s="22">
        <v>77</v>
      </c>
      <c r="CE121" s="22">
        <v>207</v>
      </c>
      <c r="CF121" s="22">
        <v>89</v>
      </c>
      <c r="CG121" s="22">
        <v>462</v>
      </c>
      <c r="CH121" s="22">
        <v>149</v>
      </c>
      <c r="CI121" s="22">
        <v>1.1599999999999999</v>
      </c>
      <c r="CJ121" s="22">
        <v>0.39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207283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3</v>
      </c>
      <c r="J122" s="20">
        <v>2.8</v>
      </c>
      <c r="K122" s="20">
        <v>2.8</v>
      </c>
      <c r="L122" s="22">
        <v>2</v>
      </c>
      <c r="M122" s="20" t="s">
        <v>1047</v>
      </c>
      <c r="N122" s="20">
        <v>3.3</v>
      </c>
      <c r="O122" s="22">
        <v>106</v>
      </c>
      <c r="P122" s="23" t="b">
        <v>0</v>
      </c>
      <c r="Q122" s="20"/>
      <c r="R122" s="20" t="s">
        <v>2490</v>
      </c>
      <c r="S122" s="22">
        <v>54</v>
      </c>
      <c r="T122" s="20" t="s">
        <v>1048</v>
      </c>
      <c r="U122" s="20">
        <v>4.8</v>
      </c>
      <c r="V122" s="20" t="s">
        <v>478</v>
      </c>
      <c r="W122" s="20">
        <v>2.7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58</v>
      </c>
      <c r="AD122" s="22">
        <v>426501</v>
      </c>
      <c r="AE122" s="22">
        <v>10722</v>
      </c>
      <c r="AF122" s="22">
        <v>252625</v>
      </c>
      <c r="AG122" s="22">
        <v>15974</v>
      </c>
      <c r="AH122" s="20">
        <v>0.6</v>
      </c>
      <c r="AI122" s="20">
        <v>10.7</v>
      </c>
      <c r="AJ122" s="20" t="s">
        <v>478</v>
      </c>
      <c r="AK122" s="22">
        <v>905</v>
      </c>
      <c r="AL122" s="22">
        <v>3</v>
      </c>
      <c r="AM122" s="22">
        <v>3</v>
      </c>
      <c r="AN122" s="22">
        <v>5</v>
      </c>
      <c r="AO122" s="22">
        <v>13</v>
      </c>
      <c r="AP122" s="22">
        <v>0</v>
      </c>
      <c r="AQ122" s="22">
        <v>0</v>
      </c>
      <c r="AR122" s="22">
        <v>0</v>
      </c>
      <c r="AS122" s="22">
        <v>2</v>
      </c>
      <c r="AT122" s="22">
        <v>0</v>
      </c>
      <c r="AU122" s="22">
        <v>0</v>
      </c>
      <c r="AV122" s="22">
        <v>8</v>
      </c>
      <c r="AW122" s="22">
        <v>217</v>
      </c>
      <c r="AX122" s="20">
        <v>259.39999999999998</v>
      </c>
      <c r="AY122" s="20">
        <v>306.7</v>
      </c>
      <c r="AZ122" s="20">
        <v>85</v>
      </c>
      <c r="BA122" s="20">
        <v>64.900000000000006</v>
      </c>
      <c r="BB122" s="22">
        <v>12</v>
      </c>
      <c r="BC122" s="20">
        <v>0.49</v>
      </c>
      <c r="BD122" s="20">
        <v>2.19</v>
      </c>
      <c r="BE122" s="20">
        <v>2.68</v>
      </c>
      <c r="BF122" s="20">
        <v>13.49</v>
      </c>
      <c r="BG122" s="22">
        <v>42</v>
      </c>
      <c r="BH122" s="22">
        <v>14</v>
      </c>
      <c r="BI122" s="22">
        <v>20</v>
      </c>
      <c r="BJ122" s="22">
        <v>15</v>
      </c>
      <c r="BK122" s="22">
        <v>137</v>
      </c>
      <c r="BL122" s="22">
        <v>84</v>
      </c>
      <c r="BM122" s="22">
        <v>39</v>
      </c>
      <c r="BN122" s="22">
        <v>28</v>
      </c>
      <c r="BO122" s="22">
        <v>2</v>
      </c>
      <c r="BP122" s="20"/>
      <c r="BQ122" s="22">
        <v>3</v>
      </c>
      <c r="BR122" s="20"/>
      <c r="BS122" s="20"/>
      <c r="BT122" s="20"/>
      <c r="BU122" s="22">
        <v>0.05</v>
      </c>
      <c r="BV122" s="22">
        <v>0</v>
      </c>
      <c r="BW122" s="22">
        <v>0.22</v>
      </c>
      <c r="BX122" s="22">
        <v>0.27</v>
      </c>
      <c r="BY122" s="22">
        <v>1.34</v>
      </c>
      <c r="BZ122" s="22">
        <v>1.29</v>
      </c>
      <c r="CA122" s="22">
        <v>122</v>
      </c>
      <c r="CB122" s="22">
        <v>77</v>
      </c>
      <c r="CC122" s="22">
        <v>78</v>
      </c>
      <c r="CD122" s="22">
        <v>42</v>
      </c>
      <c r="CE122" s="22">
        <v>27</v>
      </c>
      <c r="CF122" s="22">
        <v>17</v>
      </c>
      <c r="CG122" s="22">
        <v>111</v>
      </c>
      <c r="CH122" s="22">
        <v>31</v>
      </c>
      <c r="CI122" s="22">
        <v>1.19</v>
      </c>
      <c r="CJ122" s="22">
        <v>0.5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50</v>
      </c>
      <c r="B123" s="22">
        <v>0</v>
      </c>
      <c r="C123" s="22">
        <v>249231</v>
      </c>
      <c r="D123" s="22">
        <v>0</v>
      </c>
      <c r="E123" s="22">
        <v>0</v>
      </c>
      <c r="F123" s="22">
        <v>-3</v>
      </c>
      <c r="G123" s="22">
        <v>3</v>
      </c>
      <c r="H123" s="22">
        <v>0</v>
      </c>
      <c r="I123" s="22">
        <v>3</v>
      </c>
      <c r="J123" s="20">
        <v>-0.2</v>
      </c>
      <c r="K123" s="20">
        <v>0</v>
      </c>
      <c r="L123" s="22">
        <v>0</v>
      </c>
      <c r="M123" s="20" t="s">
        <v>693</v>
      </c>
      <c r="N123" s="20">
        <v>0</v>
      </c>
      <c r="O123" s="22">
        <v>107</v>
      </c>
      <c r="P123" s="23" t="b">
        <v>0</v>
      </c>
      <c r="Q123" s="20" t="s">
        <v>3616</v>
      </c>
      <c r="R123" s="20" t="s">
        <v>3353</v>
      </c>
      <c r="S123" s="22">
        <v>47</v>
      </c>
      <c r="T123" s="20" t="s">
        <v>1068</v>
      </c>
      <c r="U123" s="20">
        <v>1.3</v>
      </c>
      <c r="V123" s="20" t="s">
        <v>585</v>
      </c>
      <c r="W123" s="20">
        <v>0</v>
      </c>
      <c r="X123" s="23" t="b">
        <v>0</v>
      </c>
      <c r="Y123" s="20"/>
      <c r="Z123" s="20" t="s">
        <v>937</v>
      </c>
      <c r="AA123" s="22">
        <v>4</v>
      </c>
      <c r="AB123" s="22">
        <v>94</v>
      </c>
      <c r="AC123" s="22">
        <v>8</v>
      </c>
      <c r="AD123" s="22">
        <v>858</v>
      </c>
      <c r="AE123" s="22">
        <v>5</v>
      </c>
      <c r="AF123" s="22">
        <v>3176</v>
      </c>
      <c r="AG123" s="22">
        <v>54</v>
      </c>
      <c r="AH123" s="20">
        <v>0</v>
      </c>
      <c r="AI123" s="20">
        <v>1.7</v>
      </c>
      <c r="AJ123" s="20" t="s">
        <v>585</v>
      </c>
      <c r="AK123" s="22">
        <v>218</v>
      </c>
      <c r="AL123" s="22">
        <v>0</v>
      </c>
      <c r="AM123" s="22">
        <v>0</v>
      </c>
      <c r="AN123" s="22">
        <v>0</v>
      </c>
      <c r="AO123" s="22">
        <v>5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13</v>
      </c>
      <c r="AX123" s="20">
        <v>15.2</v>
      </c>
      <c r="AY123" s="20">
        <v>21.8</v>
      </c>
      <c r="AZ123" s="20">
        <v>58</v>
      </c>
      <c r="BA123" s="20">
        <v>9.3000000000000007</v>
      </c>
      <c r="BB123" s="22">
        <v>2</v>
      </c>
      <c r="BC123" s="20">
        <v>0.98</v>
      </c>
      <c r="BD123" s="20">
        <v>0.28000000000000003</v>
      </c>
      <c r="BE123" s="20">
        <v>1.25</v>
      </c>
      <c r="BF123" s="20">
        <v>3.21</v>
      </c>
      <c r="BG123" s="22">
        <v>387</v>
      </c>
      <c r="BH123" s="22">
        <v>173</v>
      </c>
      <c r="BI123" s="22">
        <v>321</v>
      </c>
      <c r="BJ123" s="22">
        <v>166</v>
      </c>
      <c r="BK123" s="22">
        <v>188</v>
      </c>
      <c r="BL123" s="22">
        <v>108</v>
      </c>
      <c r="BM123" s="22">
        <v>332</v>
      </c>
      <c r="BN123" s="22">
        <v>151</v>
      </c>
      <c r="BO123" s="20"/>
      <c r="BP123" s="20"/>
      <c r="BQ123" s="20"/>
      <c r="BR123" s="20"/>
      <c r="BS123" s="20"/>
      <c r="BT123" s="20"/>
      <c r="BU123" s="22">
        <v>0.4</v>
      </c>
      <c r="BV123" s="22">
        <v>0</v>
      </c>
      <c r="BW123" s="22">
        <v>0.12</v>
      </c>
      <c r="BX123" s="22">
        <v>0.52</v>
      </c>
      <c r="BY123" s="22">
        <v>1.33</v>
      </c>
      <c r="BZ123" s="22">
        <v>2.06</v>
      </c>
      <c r="CA123" s="22">
        <v>327</v>
      </c>
      <c r="CB123" s="22">
        <v>211</v>
      </c>
      <c r="CC123" s="22">
        <v>644</v>
      </c>
      <c r="CD123" s="22">
        <v>258</v>
      </c>
      <c r="CE123" s="22">
        <v>330</v>
      </c>
      <c r="CF123" s="22">
        <v>153</v>
      </c>
      <c r="CG123" s="22">
        <v>610</v>
      </c>
      <c r="CH123" s="22">
        <v>236</v>
      </c>
      <c r="CI123" s="22">
        <v>0.83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446008</v>
      </c>
      <c r="D124" s="22">
        <v>1</v>
      </c>
      <c r="E124" s="22">
        <v>-1</v>
      </c>
      <c r="F124" s="22">
        <v>4</v>
      </c>
      <c r="G124" s="22">
        <v>-4</v>
      </c>
      <c r="H124" s="22">
        <v>3</v>
      </c>
      <c r="I124" s="22">
        <v>3</v>
      </c>
      <c r="J124" s="20">
        <v>6.2</v>
      </c>
      <c r="K124" s="20">
        <v>6.2</v>
      </c>
      <c r="L124" s="22">
        <v>2</v>
      </c>
      <c r="M124" s="20" t="s">
        <v>133</v>
      </c>
      <c r="N124" s="20">
        <v>6.7</v>
      </c>
      <c r="O124" s="22">
        <v>108</v>
      </c>
      <c r="P124" s="23" t="b">
        <v>1</v>
      </c>
      <c r="Q124" s="20"/>
      <c r="R124" s="20" t="s">
        <v>2387</v>
      </c>
      <c r="S124" s="22">
        <v>69</v>
      </c>
      <c r="T124" s="20" t="s">
        <v>1061</v>
      </c>
      <c r="U124" s="20">
        <v>6.2</v>
      </c>
      <c r="V124" s="20" t="s">
        <v>508</v>
      </c>
      <c r="W124" s="20">
        <v>23.5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74</v>
      </c>
      <c r="AD124" s="22">
        <v>3530651</v>
      </c>
      <c r="AE124" s="22">
        <v>199438</v>
      </c>
      <c r="AF124" s="22">
        <v>2177028</v>
      </c>
      <c r="AG124" s="22">
        <v>52826</v>
      </c>
      <c r="AH124" s="20">
        <v>1</v>
      </c>
      <c r="AI124" s="20">
        <v>10.7</v>
      </c>
      <c r="AJ124" s="20" t="s">
        <v>508</v>
      </c>
      <c r="AK124" s="22">
        <v>1080</v>
      </c>
      <c r="AL124" s="22">
        <v>6</v>
      </c>
      <c r="AM124" s="22">
        <v>3</v>
      </c>
      <c r="AN124" s="22">
        <v>3</v>
      </c>
      <c r="AO124" s="22">
        <v>17</v>
      </c>
      <c r="AP124" s="22">
        <v>0</v>
      </c>
      <c r="AQ124" s="22">
        <v>0</v>
      </c>
      <c r="AR124" s="22">
        <v>0</v>
      </c>
      <c r="AS124" s="22">
        <v>1</v>
      </c>
      <c r="AT124" s="22">
        <v>0</v>
      </c>
      <c r="AU124" s="22">
        <v>0</v>
      </c>
      <c r="AV124" s="22">
        <v>9</v>
      </c>
      <c r="AW124" s="22">
        <v>212</v>
      </c>
      <c r="AX124" s="20">
        <v>329.6</v>
      </c>
      <c r="AY124" s="20">
        <v>350.8</v>
      </c>
      <c r="AZ124" s="20">
        <v>394</v>
      </c>
      <c r="BA124" s="20">
        <v>107.4</v>
      </c>
      <c r="BB124" s="22">
        <v>12</v>
      </c>
      <c r="BC124" s="20">
        <v>7.08</v>
      </c>
      <c r="BD124" s="20">
        <v>3.64</v>
      </c>
      <c r="BE124" s="20">
        <v>10.72</v>
      </c>
      <c r="BF124" s="20">
        <v>16.5</v>
      </c>
      <c r="BG124" s="22">
        <v>19</v>
      </c>
      <c r="BH124" s="22">
        <v>8</v>
      </c>
      <c r="BI124" s="22">
        <v>13</v>
      </c>
      <c r="BJ124" s="22">
        <v>9</v>
      </c>
      <c r="BK124" s="22">
        <v>9</v>
      </c>
      <c r="BL124" s="22">
        <v>4</v>
      </c>
      <c r="BM124" s="22">
        <v>7</v>
      </c>
      <c r="BN124" s="22">
        <v>5</v>
      </c>
      <c r="BO124" s="22">
        <v>1</v>
      </c>
      <c r="BP124" s="20"/>
      <c r="BQ124" s="22">
        <v>2</v>
      </c>
      <c r="BR124" s="20"/>
      <c r="BS124" s="22">
        <v>2</v>
      </c>
      <c r="BT124" s="20"/>
      <c r="BU124" s="22">
        <v>0.59</v>
      </c>
      <c r="BV124" s="22">
        <v>0</v>
      </c>
      <c r="BW124" s="22">
        <v>0.3</v>
      </c>
      <c r="BX124" s="22">
        <v>0.89</v>
      </c>
      <c r="BY124" s="22">
        <v>1.38</v>
      </c>
      <c r="BZ124" s="22">
        <v>1.42</v>
      </c>
      <c r="CA124" s="22">
        <v>35</v>
      </c>
      <c r="CB124" s="22">
        <v>20</v>
      </c>
      <c r="CC124" s="22">
        <v>14</v>
      </c>
      <c r="CD124" s="22">
        <v>8</v>
      </c>
      <c r="CE124" s="22">
        <v>6</v>
      </c>
      <c r="CF124" s="22">
        <v>4</v>
      </c>
      <c r="CG124" s="22">
        <v>14</v>
      </c>
      <c r="CH124" s="22">
        <v>6</v>
      </c>
      <c r="CI124" s="22">
        <v>1</v>
      </c>
      <c r="CJ124" s="22">
        <v>0.25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51927</v>
      </c>
      <c r="D125" s="22">
        <v>0</v>
      </c>
      <c r="E125" s="22">
        <v>0</v>
      </c>
      <c r="F125" s="22">
        <v>-2</v>
      </c>
      <c r="G125" s="22">
        <v>2</v>
      </c>
      <c r="H125" s="22">
        <v>0</v>
      </c>
      <c r="I125" s="22">
        <v>2</v>
      </c>
      <c r="J125" s="20">
        <v>0.2</v>
      </c>
      <c r="K125" s="20">
        <v>0.2</v>
      </c>
      <c r="L125" s="22">
        <v>1</v>
      </c>
      <c r="M125" s="20" t="s">
        <v>999</v>
      </c>
      <c r="N125" s="20">
        <v>0.7</v>
      </c>
      <c r="O125" s="22">
        <v>109</v>
      </c>
      <c r="P125" s="23" t="b">
        <v>0</v>
      </c>
      <c r="Q125" s="20"/>
      <c r="R125" s="20" t="s">
        <v>3140</v>
      </c>
      <c r="S125" s="22">
        <v>48</v>
      </c>
      <c r="T125" s="20" t="s">
        <v>1070</v>
      </c>
      <c r="U125" s="20">
        <v>1.2</v>
      </c>
      <c r="V125" s="20" t="s">
        <v>418</v>
      </c>
      <c r="W125" s="20">
        <v>1.3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5</v>
      </c>
      <c r="AD125" s="22">
        <v>34964</v>
      </c>
      <c r="AE125" s="22">
        <v>2974</v>
      </c>
      <c r="AF125" s="22">
        <v>489434</v>
      </c>
      <c r="AG125" s="22">
        <v>2400</v>
      </c>
      <c r="AH125" s="20">
        <v>0.1</v>
      </c>
      <c r="AI125" s="20">
        <v>1</v>
      </c>
      <c r="AJ125" s="20" t="s">
        <v>418</v>
      </c>
      <c r="AK125" s="22">
        <v>242</v>
      </c>
      <c r="AL125" s="22">
        <v>0</v>
      </c>
      <c r="AM125" s="22">
        <v>0</v>
      </c>
      <c r="AN125" s="22">
        <v>0</v>
      </c>
      <c r="AO125" s="22">
        <v>6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0</v>
      </c>
      <c r="AW125" s="22">
        <v>43</v>
      </c>
      <c r="AX125" s="20">
        <v>44.8</v>
      </c>
      <c r="AY125" s="20">
        <v>25.6</v>
      </c>
      <c r="AZ125" s="20">
        <v>13</v>
      </c>
      <c r="BA125" s="20">
        <v>8.3000000000000007</v>
      </c>
      <c r="BB125" s="22">
        <v>3</v>
      </c>
      <c r="BC125" s="20">
        <v>0.06</v>
      </c>
      <c r="BD125" s="20">
        <v>0.4</v>
      </c>
      <c r="BE125" s="20">
        <v>0.46</v>
      </c>
      <c r="BF125" s="20">
        <v>5</v>
      </c>
      <c r="BG125" s="22">
        <v>311</v>
      </c>
      <c r="BH125" s="22">
        <v>118</v>
      </c>
      <c r="BI125" s="22">
        <v>308</v>
      </c>
      <c r="BJ125" s="22">
        <v>106</v>
      </c>
      <c r="BK125" s="22">
        <v>334</v>
      </c>
      <c r="BL125" s="22">
        <v>116</v>
      </c>
      <c r="BM125" s="22">
        <v>347</v>
      </c>
      <c r="BN125" s="22">
        <v>125</v>
      </c>
      <c r="BO125" s="20"/>
      <c r="BP125" s="20"/>
      <c r="BQ125" s="20"/>
      <c r="BR125" s="20"/>
      <c r="BS125" s="20"/>
      <c r="BT125" s="20"/>
      <c r="BU125" s="22">
        <v>0.02</v>
      </c>
      <c r="BV125" s="22">
        <v>0</v>
      </c>
      <c r="BW125" s="22">
        <v>0.15</v>
      </c>
      <c r="BX125" s="22">
        <v>0.17</v>
      </c>
      <c r="BY125" s="22">
        <v>1.86</v>
      </c>
      <c r="BZ125" s="22">
        <v>2.23</v>
      </c>
      <c r="CA125" s="22">
        <v>277</v>
      </c>
      <c r="CB125" s="22">
        <v>33</v>
      </c>
      <c r="CC125" s="22">
        <v>292</v>
      </c>
      <c r="CD125" s="22">
        <v>99</v>
      </c>
      <c r="CE125" s="22">
        <v>349</v>
      </c>
      <c r="CF125" s="22">
        <v>118</v>
      </c>
      <c r="CG125" s="22">
        <v>156</v>
      </c>
      <c r="CH125" s="22">
        <v>63</v>
      </c>
      <c r="CI125" s="22">
        <v>1.1200000000000001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128295</v>
      </c>
      <c r="D126" s="22">
        <v>-1</v>
      </c>
      <c r="E126" s="22">
        <v>1</v>
      </c>
      <c r="F126" s="22">
        <v>-1</v>
      </c>
      <c r="G126" s="22">
        <v>1</v>
      </c>
      <c r="H126" s="22">
        <v>0</v>
      </c>
      <c r="I126" s="22">
        <v>3</v>
      </c>
      <c r="J126" s="20">
        <v>1.2</v>
      </c>
      <c r="K126" s="20">
        <v>1.2</v>
      </c>
      <c r="L126" s="22">
        <v>1</v>
      </c>
      <c r="M126" s="20" t="s">
        <v>1025</v>
      </c>
      <c r="N126" s="20">
        <v>1.7</v>
      </c>
      <c r="O126" s="22">
        <v>110</v>
      </c>
      <c r="P126" s="23" t="b">
        <v>0</v>
      </c>
      <c r="Q126" s="20"/>
      <c r="R126" s="20"/>
      <c r="S126" s="22">
        <v>54</v>
      </c>
      <c r="T126" s="20" t="s">
        <v>1031</v>
      </c>
      <c r="U126" s="20">
        <v>2.8</v>
      </c>
      <c r="V126" s="20" t="s">
        <v>449</v>
      </c>
      <c r="W126" s="20">
        <v>0.2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33</v>
      </c>
      <c r="AD126" s="22">
        <v>14156</v>
      </c>
      <c r="AE126" s="22">
        <v>276</v>
      </c>
      <c r="AF126" s="22">
        <v>16930</v>
      </c>
      <c r="AG126" s="22">
        <v>598</v>
      </c>
      <c r="AH126" s="20">
        <v>0.3</v>
      </c>
      <c r="AI126" s="20">
        <v>6.1</v>
      </c>
      <c r="AJ126" s="20" t="s">
        <v>449</v>
      </c>
      <c r="AK126" s="22">
        <v>1030</v>
      </c>
      <c r="AL126" s="22">
        <v>1</v>
      </c>
      <c r="AM126" s="22">
        <v>1</v>
      </c>
      <c r="AN126" s="22">
        <v>3</v>
      </c>
      <c r="AO126" s="22">
        <v>17</v>
      </c>
      <c r="AP126" s="22">
        <v>0</v>
      </c>
      <c r="AQ126" s="22">
        <v>0</v>
      </c>
      <c r="AR126" s="22">
        <v>0</v>
      </c>
      <c r="AS126" s="22">
        <v>4</v>
      </c>
      <c r="AT126" s="22">
        <v>0</v>
      </c>
      <c r="AU126" s="22">
        <v>0</v>
      </c>
      <c r="AV126" s="22">
        <v>2</v>
      </c>
      <c r="AW126" s="22">
        <v>174</v>
      </c>
      <c r="AX126" s="20">
        <v>208</v>
      </c>
      <c r="AY126" s="20">
        <v>171.6</v>
      </c>
      <c r="AZ126" s="20">
        <v>172</v>
      </c>
      <c r="BA126" s="20">
        <v>55.3</v>
      </c>
      <c r="BB126" s="22">
        <v>12</v>
      </c>
      <c r="BC126" s="20">
        <v>1.85</v>
      </c>
      <c r="BD126" s="20">
        <v>1.06</v>
      </c>
      <c r="BE126" s="20">
        <v>2.91</v>
      </c>
      <c r="BF126" s="20">
        <v>16.16</v>
      </c>
      <c r="BG126" s="22">
        <v>91</v>
      </c>
      <c r="BH126" s="22">
        <v>34</v>
      </c>
      <c r="BI126" s="22">
        <v>60</v>
      </c>
      <c r="BJ126" s="22">
        <v>45</v>
      </c>
      <c r="BK126" s="22">
        <v>55</v>
      </c>
      <c r="BL126" s="22">
        <v>35</v>
      </c>
      <c r="BM126" s="22">
        <v>54</v>
      </c>
      <c r="BN126" s="22">
        <v>37</v>
      </c>
      <c r="BO126" s="20"/>
      <c r="BP126" s="20"/>
      <c r="BQ126" s="20"/>
      <c r="BR126" s="20"/>
      <c r="BS126" s="20"/>
      <c r="BT126" s="20"/>
      <c r="BU126" s="22">
        <v>0.16</v>
      </c>
      <c r="BV126" s="22">
        <v>0</v>
      </c>
      <c r="BW126" s="22">
        <v>0.09</v>
      </c>
      <c r="BX126" s="22">
        <v>0.25</v>
      </c>
      <c r="BY126" s="22">
        <v>1.41</v>
      </c>
      <c r="BZ126" s="22">
        <v>1.49</v>
      </c>
      <c r="CA126" s="22">
        <v>114</v>
      </c>
      <c r="CB126" s="22">
        <v>71</v>
      </c>
      <c r="CC126" s="22">
        <v>200</v>
      </c>
      <c r="CD126" s="22">
        <v>92</v>
      </c>
      <c r="CE126" s="22">
        <v>159</v>
      </c>
      <c r="CF126" s="22">
        <v>70</v>
      </c>
      <c r="CG126" s="22">
        <v>347</v>
      </c>
      <c r="CH126" s="22">
        <v>106</v>
      </c>
      <c r="CI126" s="22">
        <v>1.05</v>
      </c>
      <c r="CJ126" s="22">
        <v>0.26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428580</v>
      </c>
      <c r="D127" s="22">
        <v>0</v>
      </c>
      <c r="E127" s="22">
        <v>0</v>
      </c>
      <c r="F127" s="22">
        <v>-1</v>
      </c>
      <c r="G127" s="22">
        <v>1</v>
      </c>
      <c r="H127" s="22">
        <v>0</v>
      </c>
      <c r="I127" s="22">
        <v>3</v>
      </c>
      <c r="J127" s="20">
        <v>1.5</v>
      </c>
      <c r="K127" s="20">
        <v>1.5</v>
      </c>
      <c r="L127" s="22">
        <v>1</v>
      </c>
      <c r="M127" s="20" t="s">
        <v>1057</v>
      </c>
      <c r="N127" s="20">
        <v>2</v>
      </c>
      <c r="O127" s="22">
        <v>111</v>
      </c>
      <c r="P127" s="23" t="b">
        <v>0</v>
      </c>
      <c r="Q127" s="20"/>
      <c r="R127" s="20" t="s">
        <v>2388</v>
      </c>
      <c r="S127" s="22">
        <v>49</v>
      </c>
      <c r="T127" s="20" t="s">
        <v>1058</v>
      </c>
      <c r="U127" s="20">
        <v>1.3</v>
      </c>
      <c r="V127" s="20" t="s">
        <v>612</v>
      </c>
      <c r="W127" s="20">
        <v>0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13</v>
      </c>
      <c r="AD127" s="22">
        <v>1209</v>
      </c>
      <c r="AE127" s="22">
        <v>71</v>
      </c>
      <c r="AF127" s="22">
        <v>1253</v>
      </c>
      <c r="AG127" s="22">
        <v>64</v>
      </c>
      <c r="AH127" s="20">
        <v>0.4</v>
      </c>
      <c r="AI127" s="20">
        <v>2.7</v>
      </c>
      <c r="AJ127" s="20" t="s">
        <v>612</v>
      </c>
      <c r="AK127" s="22">
        <v>368</v>
      </c>
      <c r="AL127" s="22">
        <v>0</v>
      </c>
      <c r="AM127" s="22">
        <v>1</v>
      </c>
      <c r="AN127" s="22">
        <v>1</v>
      </c>
      <c r="AO127" s="22">
        <v>10</v>
      </c>
      <c r="AP127" s="22">
        <v>0</v>
      </c>
      <c r="AQ127" s="22">
        <v>0</v>
      </c>
      <c r="AR127" s="22">
        <v>0</v>
      </c>
      <c r="AS127" s="22">
        <v>3</v>
      </c>
      <c r="AT127" s="22">
        <v>0</v>
      </c>
      <c r="AU127" s="22">
        <v>0</v>
      </c>
      <c r="AV127" s="22">
        <v>0</v>
      </c>
      <c r="AW127" s="22">
        <v>54</v>
      </c>
      <c r="AX127" s="20">
        <v>85.8</v>
      </c>
      <c r="AY127" s="20">
        <v>100.2</v>
      </c>
      <c r="AZ127" s="20">
        <v>79</v>
      </c>
      <c r="BA127" s="20">
        <v>26.4</v>
      </c>
      <c r="BB127" s="22">
        <v>2</v>
      </c>
      <c r="BC127" s="20">
        <v>0.7</v>
      </c>
      <c r="BD127" s="20">
        <v>1.05</v>
      </c>
      <c r="BE127" s="20">
        <v>1.75</v>
      </c>
      <c r="BF127" s="20">
        <v>7.74</v>
      </c>
      <c r="BG127" s="22">
        <v>244</v>
      </c>
      <c r="BH127" s="22">
        <v>97</v>
      </c>
      <c r="BI127" s="22">
        <v>129</v>
      </c>
      <c r="BJ127" s="22">
        <v>90</v>
      </c>
      <c r="BK127" s="22">
        <v>144</v>
      </c>
      <c r="BL127" s="22">
        <v>89</v>
      </c>
      <c r="BM127" s="22">
        <v>197</v>
      </c>
      <c r="BN127" s="22">
        <v>97</v>
      </c>
      <c r="BO127" s="20"/>
      <c r="BP127" s="20"/>
      <c r="BQ127" s="20"/>
      <c r="BR127" s="20"/>
      <c r="BS127" s="20"/>
      <c r="BT127" s="20"/>
      <c r="BU127" s="22">
        <v>0.17</v>
      </c>
      <c r="BV127" s="22">
        <v>0</v>
      </c>
      <c r="BW127" s="22">
        <v>0.26</v>
      </c>
      <c r="BX127" s="22">
        <v>0.43</v>
      </c>
      <c r="BY127" s="22">
        <v>1.89</v>
      </c>
      <c r="BZ127" s="22">
        <v>2.4500000000000002</v>
      </c>
      <c r="CA127" s="22">
        <v>261</v>
      </c>
      <c r="CB127" s="22">
        <v>166</v>
      </c>
      <c r="CC127" s="22">
        <v>159</v>
      </c>
      <c r="CD127" s="22">
        <v>71</v>
      </c>
      <c r="CE127" s="22">
        <v>334</v>
      </c>
      <c r="CF127" s="22">
        <v>156</v>
      </c>
      <c r="CG127" s="22">
        <v>626</v>
      </c>
      <c r="CH127" s="22">
        <v>247</v>
      </c>
      <c r="CI127" s="22">
        <v>0.49</v>
      </c>
      <c r="CJ127" s="22">
        <v>0.24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231065</v>
      </c>
      <c r="D128" s="22">
        <v>1</v>
      </c>
      <c r="E128" s="22">
        <v>-1</v>
      </c>
      <c r="F128" s="22">
        <v>1</v>
      </c>
      <c r="G128" s="22">
        <v>-1</v>
      </c>
      <c r="H128" s="22">
        <v>1</v>
      </c>
      <c r="I128" s="22">
        <v>2</v>
      </c>
      <c r="J128" s="20">
        <v>5.2</v>
      </c>
      <c r="K128" s="20">
        <v>5.2</v>
      </c>
      <c r="L128" s="22">
        <v>1</v>
      </c>
      <c r="M128" s="20" t="s">
        <v>918</v>
      </c>
      <c r="N128" s="20">
        <v>5.7</v>
      </c>
      <c r="O128" s="22">
        <v>112</v>
      </c>
      <c r="P128" s="23" t="b">
        <v>0</v>
      </c>
      <c r="Q128" s="20"/>
      <c r="R128" s="20" t="s">
        <v>3391</v>
      </c>
      <c r="S128" s="22">
        <v>46</v>
      </c>
      <c r="T128" s="20" t="s">
        <v>1056</v>
      </c>
      <c r="U128" s="20">
        <v>3.4</v>
      </c>
      <c r="V128" s="20" t="s">
        <v>432</v>
      </c>
      <c r="W128" s="20">
        <v>3.4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41</v>
      </c>
      <c r="AD128" s="22">
        <v>326576</v>
      </c>
      <c r="AE128" s="22">
        <v>30360</v>
      </c>
      <c r="AF128" s="22">
        <v>189513</v>
      </c>
      <c r="AG128" s="22">
        <v>11453</v>
      </c>
      <c r="AH128" s="20">
        <v>1.2</v>
      </c>
      <c r="AI128" s="20">
        <v>8.9</v>
      </c>
      <c r="AJ128" s="20" t="s">
        <v>432</v>
      </c>
      <c r="AK128" s="22">
        <v>1080</v>
      </c>
      <c r="AL128" s="22">
        <v>1</v>
      </c>
      <c r="AM128" s="22">
        <v>0</v>
      </c>
      <c r="AN128" s="22">
        <v>3</v>
      </c>
      <c r="AO128" s="22">
        <v>17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5</v>
      </c>
      <c r="AW128" s="22">
        <v>231</v>
      </c>
      <c r="AX128" s="20">
        <v>312.60000000000002</v>
      </c>
      <c r="AY128" s="20">
        <v>40.700000000000003</v>
      </c>
      <c r="AZ128" s="20">
        <v>147</v>
      </c>
      <c r="BA128" s="20">
        <v>50.3</v>
      </c>
      <c r="BB128" s="22">
        <v>12</v>
      </c>
      <c r="BC128" s="20">
        <v>1.28</v>
      </c>
      <c r="BD128" s="20">
        <v>0.36</v>
      </c>
      <c r="BE128" s="20">
        <v>1.64</v>
      </c>
      <c r="BF128" s="20">
        <v>16.5</v>
      </c>
      <c r="BG128" s="22">
        <v>24</v>
      </c>
      <c r="BH128" s="22">
        <v>3</v>
      </c>
      <c r="BI128" s="22">
        <v>258</v>
      </c>
      <c r="BJ128" s="22">
        <v>77</v>
      </c>
      <c r="BK128" s="22">
        <v>66</v>
      </c>
      <c r="BL128" s="22">
        <v>2</v>
      </c>
      <c r="BM128" s="22">
        <v>68</v>
      </c>
      <c r="BN128" s="22">
        <v>11</v>
      </c>
      <c r="BO128" s="20"/>
      <c r="BP128" s="20"/>
      <c r="BQ128" s="20"/>
      <c r="BR128" s="20"/>
      <c r="BS128" s="20"/>
      <c r="BT128" s="20"/>
      <c r="BU128" s="22">
        <v>0.11</v>
      </c>
      <c r="BV128" s="22">
        <v>0</v>
      </c>
      <c r="BW128" s="22">
        <v>0.03</v>
      </c>
      <c r="BX128" s="22">
        <v>0.14000000000000001</v>
      </c>
      <c r="BY128" s="22">
        <v>1.38</v>
      </c>
      <c r="BZ128" s="22">
        <v>1.42</v>
      </c>
      <c r="CA128" s="22">
        <v>344</v>
      </c>
      <c r="CB128" s="22">
        <v>46</v>
      </c>
      <c r="CC128" s="22">
        <v>23</v>
      </c>
      <c r="CD128" s="22">
        <v>8</v>
      </c>
      <c r="CE128" s="22">
        <v>103</v>
      </c>
      <c r="CF128" s="22">
        <v>32</v>
      </c>
      <c r="CG128" s="22">
        <v>98</v>
      </c>
      <c r="CH128" s="22">
        <v>41</v>
      </c>
      <c r="CI128" s="22">
        <v>1</v>
      </c>
      <c r="CJ128" s="22">
        <v>0.25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0"/>
      <c r="B129" s="20"/>
      <c r="C129" s="22">
        <v>226956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2</v>
      </c>
      <c r="J129" s="20">
        <v>2.2000000000000002</v>
      </c>
      <c r="K129" s="20">
        <v>2.2000000000000002</v>
      </c>
      <c r="L129" s="22">
        <v>1</v>
      </c>
      <c r="M129" s="20" t="s">
        <v>1051</v>
      </c>
      <c r="N129" s="20">
        <v>2.7</v>
      </c>
      <c r="O129" s="22">
        <v>114</v>
      </c>
      <c r="P129" s="23" t="b">
        <v>0</v>
      </c>
      <c r="Q129" s="20"/>
      <c r="R129" s="20"/>
      <c r="S129" s="22">
        <v>44</v>
      </c>
      <c r="T129" s="20" t="s">
        <v>1052</v>
      </c>
      <c r="U129" s="20">
        <v>1.6</v>
      </c>
      <c r="V129" s="20" t="s">
        <v>1053</v>
      </c>
      <c r="W129" s="20">
        <v>0.1</v>
      </c>
      <c r="X129" s="23" t="b">
        <v>0</v>
      </c>
      <c r="Y129" s="20"/>
      <c r="Z129" s="20" t="s">
        <v>858</v>
      </c>
      <c r="AA129" s="22">
        <v>4</v>
      </c>
      <c r="AB129" s="22">
        <v>94</v>
      </c>
      <c r="AC129" s="22">
        <v>16</v>
      </c>
      <c r="AD129" s="22">
        <v>5279</v>
      </c>
      <c r="AE129" s="22">
        <v>210</v>
      </c>
      <c r="AF129" s="22">
        <v>5899</v>
      </c>
      <c r="AG129" s="22">
        <v>206</v>
      </c>
      <c r="AH129" s="20">
        <v>0.6</v>
      </c>
      <c r="AI129" s="20">
        <v>3.6</v>
      </c>
      <c r="AJ129" s="20" t="s">
        <v>469</v>
      </c>
      <c r="AK129" s="22">
        <v>416</v>
      </c>
      <c r="AL129" s="22">
        <v>0</v>
      </c>
      <c r="AM129" s="22">
        <v>0</v>
      </c>
      <c r="AN129" s="22">
        <v>1</v>
      </c>
      <c r="AO129" s="22">
        <v>6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78</v>
      </c>
      <c r="AX129" s="20">
        <v>83.8</v>
      </c>
      <c r="AY129" s="20">
        <v>84.9</v>
      </c>
      <c r="AZ129" s="20">
        <v>11</v>
      </c>
      <c r="BA129" s="20">
        <v>18</v>
      </c>
      <c r="BB129" s="22">
        <v>4</v>
      </c>
      <c r="BC129" s="20">
        <v>0.06</v>
      </c>
      <c r="BD129" s="20">
        <v>0.32</v>
      </c>
      <c r="BE129" s="20">
        <v>0.38</v>
      </c>
      <c r="BF129" s="20">
        <v>7.48</v>
      </c>
      <c r="BG129" s="22">
        <v>247</v>
      </c>
      <c r="BH129" s="22">
        <v>100</v>
      </c>
      <c r="BI129" s="22">
        <v>156</v>
      </c>
      <c r="BJ129" s="22">
        <v>37</v>
      </c>
      <c r="BK129" s="22">
        <v>343</v>
      </c>
      <c r="BL129" s="22">
        <v>119</v>
      </c>
      <c r="BM129" s="22">
        <v>263</v>
      </c>
      <c r="BN129" s="22">
        <v>90</v>
      </c>
      <c r="BO129" s="20"/>
      <c r="BP129" s="20"/>
      <c r="BQ129" s="20"/>
      <c r="BR129" s="20"/>
      <c r="BS129" s="20"/>
      <c r="BT129" s="20"/>
      <c r="BU129" s="22">
        <v>0.01</v>
      </c>
      <c r="BV129" s="22">
        <v>0</v>
      </c>
      <c r="BW129" s="22">
        <v>7.0000000000000007E-2</v>
      </c>
      <c r="BX129" s="22">
        <v>0.08</v>
      </c>
      <c r="BY129" s="22">
        <v>1.62</v>
      </c>
      <c r="BZ129" s="22">
        <v>1.3</v>
      </c>
      <c r="CA129" s="22">
        <v>520</v>
      </c>
      <c r="CB129" s="22">
        <v>115</v>
      </c>
      <c r="CC129" s="22">
        <v>111</v>
      </c>
      <c r="CD129" s="22">
        <v>32</v>
      </c>
      <c r="CE129" s="22">
        <v>292</v>
      </c>
      <c r="CF129" s="22">
        <v>95</v>
      </c>
      <c r="CG129" s="22">
        <v>448</v>
      </c>
      <c r="CH129" s="22">
        <v>175</v>
      </c>
      <c r="CI129" s="22">
        <v>0.87</v>
      </c>
      <c r="CJ129" s="22">
        <v>0.22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513418</v>
      </c>
      <c r="D130" s="22">
        <v>0</v>
      </c>
      <c r="E130" s="22">
        <v>0</v>
      </c>
      <c r="F130" s="22">
        <v>-2</v>
      </c>
      <c r="G130" s="22">
        <v>2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1082</v>
      </c>
      <c r="N130" s="20">
        <v>0</v>
      </c>
      <c r="O130" s="22">
        <v>115</v>
      </c>
      <c r="P130" s="23" t="b">
        <v>0</v>
      </c>
      <c r="Q130" s="20" t="s">
        <v>3617</v>
      </c>
      <c r="R130" s="20" t="s">
        <v>3254</v>
      </c>
      <c r="S130" s="22">
        <v>53</v>
      </c>
      <c r="T130" s="20" t="s">
        <v>1083</v>
      </c>
      <c r="U130" s="20">
        <v>3.8</v>
      </c>
      <c r="V130" s="20" t="s">
        <v>1084</v>
      </c>
      <c r="W130" s="20">
        <v>0.1</v>
      </c>
      <c r="X130" s="23" t="b">
        <v>0</v>
      </c>
      <c r="Y130" s="20"/>
      <c r="Z130" s="20" t="s">
        <v>899</v>
      </c>
      <c r="AA130" s="22">
        <v>4</v>
      </c>
      <c r="AB130" s="22">
        <v>94</v>
      </c>
      <c r="AC130" s="22">
        <v>19</v>
      </c>
      <c r="AD130" s="22">
        <v>18538</v>
      </c>
      <c r="AE130" s="22">
        <v>19</v>
      </c>
      <c r="AF130" s="22">
        <v>25241</v>
      </c>
      <c r="AG130" s="22">
        <v>205</v>
      </c>
      <c r="AH130" s="20">
        <v>0</v>
      </c>
      <c r="AI130" s="20">
        <v>3.6</v>
      </c>
      <c r="AJ130" s="20" t="s">
        <v>1084</v>
      </c>
      <c r="AK130" s="22">
        <v>255</v>
      </c>
      <c r="AL130" s="22">
        <v>1</v>
      </c>
      <c r="AM130" s="22">
        <v>1</v>
      </c>
      <c r="AN130" s="22">
        <v>1</v>
      </c>
      <c r="AO130" s="22">
        <v>2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2</v>
      </c>
      <c r="AW130" s="22">
        <v>40</v>
      </c>
      <c r="AX130" s="20">
        <v>48.2</v>
      </c>
      <c r="AY130" s="20">
        <v>42</v>
      </c>
      <c r="AZ130" s="20">
        <v>62</v>
      </c>
      <c r="BA130" s="20">
        <v>15.1</v>
      </c>
      <c r="BB130" s="22">
        <v>3</v>
      </c>
      <c r="BC130" s="20">
        <v>0.8</v>
      </c>
      <c r="BD130" s="20">
        <v>0.35</v>
      </c>
      <c r="BE130" s="20">
        <v>1.1499999999999999</v>
      </c>
      <c r="BF130" s="20">
        <v>2.36</v>
      </c>
      <c r="BG130" s="22">
        <v>307</v>
      </c>
      <c r="BH130" s="22">
        <v>133</v>
      </c>
      <c r="BI130" s="22">
        <v>252</v>
      </c>
      <c r="BJ130" s="22">
        <v>138</v>
      </c>
      <c r="BK130" s="22">
        <v>174</v>
      </c>
      <c r="BL130" s="22">
        <v>100</v>
      </c>
      <c r="BM130" s="22">
        <v>288</v>
      </c>
      <c r="BN130" s="22">
        <v>131</v>
      </c>
      <c r="BO130" s="20"/>
      <c r="BP130" s="20"/>
      <c r="BQ130" s="20"/>
      <c r="BR130" s="20"/>
      <c r="BS130" s="20"/>
      <c r="BT130" s="20"/>
      <c r="BU130" s="22">
        <v>0.28000000000000003</v>
      </c>
      <c r="BV130" s="22">
        <v>0</v>
      </c>
      <c r="BW130" s="22">
        <v>0.12</v>
      </c>
      <c r="BX130" s="22">
        <v>0.4</v>
      </c>
      <c r="BY130" s="22">
        <v>0.83</v>
      </c>
      <c r="BZ130" s="22">
        <v>0.71</v>
      </c>
      <c r="CA130" s="22">
        <v>150</v>
      </c>
      <c r="CB130" s="22">
        <v>94</v>
      </c>
      <c r="CC130" s="22">
        <v>708</v>
      </c>
      <c r="CD130" s="22">
        <v>306</v>
      </c>
      <c r="CE130" s="22">
        <v>79</v>
      </c>
      <c r="CF130" s="22">
        <v>38</v>
      </c>
      <c r="CG130" s="22">
        <v>477</v>
      </c>
      <c r="CH130" s="22">
        <v>159</v>
      </c>
      <c r="CI130" s="22">
        <v>1.06</v>
      </c>
      <c r="CJ130" s="22">
        <v>0.35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100</v>
      </c>
      <c r="C131" s="22">
        <v>140200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1</v>
      </c>
      <c r="J131" s="20">
        <v>-0.2</v>
      </c>
      <c r="K131" s="20">
        <v>-0.2</v>
      </c>
      <c r="L131" s="22">
        <v>0</v>
      </c>
      <c r="M131" s="20" t="s">
        <v>558</v>
      </c>
      <c r="N131" s="20">
        <v>0.3</v>
      </c>
      <c r="O131" s="22">
        <v>116</v>
      </c>
      <c r="P131" s="23" t="b">
        <v>0</v>
      </c>
      <c r="Q131" s="20"/>
      <c r="R131" s="20" t="s">
        <v>2860</v>
      </c>
      <c r="S131" s="22">
        <v>39</v>
      </c>
      <c r="T131" s="20" t="s">
        <v>1069</v>
      </c>
      <c r="U131" s="20">
        <v>2</v>
      </c>
      <c r="V131" s="20" t="s">
        <v>725</v>
      </c>
      <c r="W131" s="20">
        <v>2.4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</v>
      </c>
      <c r="AD131" s="22">
        <v>233576</v>
      </c>
      <c r="AE131" s="22">
        <v>16536</v>
      </c>
      <c r="AF131" s="22">
        <v>51036</v>
      </c>
      <c r="AG131" s="22">
        <v>4351</v>
      </c>
      <c r="AH131" s="20">
        <v>0.1</v>
      </c>
      <c r="AI131" s="20">
        <v>1</v>
      </c>
      <c r="AJ131" s="20" t="s">
        <v>725</v>
      </c>
      <c r="AK131" s="22">
        <v>135</v>
      </c>
      <c r="AL131" s="22">
        <v>0</v>
      </c>
      <c r="AM131" s="22">
        <v>0</v>
      </c>
      <c r="AN131" s="22">
        <v>0</v>
      </c>
      <c r="AO131" s="22">
        <v>2</v>
      </c>
      <c r="AP131" s="22">
        <v>0</v>
      </c>
      <c r="AQ131" s="22">
        <v>0</v>
      </c>
      <c r="AR131" s="22">
        <v>0</v>
      </c>
      <c r="AS131" s="22">
        <v>0</v>
      </c>
      <c r="AT131" s="22">
        <v>0</v>
      </c>
      <c r="AU131" s="22">
        <v>6</v>
      </c>
      <c r="AV131" s="22">
        <v>0</v>
      </c>
      <c r="AW131" s="22">
        <v>24</v>
      </c>
      <c r="AX131" s="20">
        <v>42.8</v>
      </c>
      <c r="AY131" s="20">
        <v>0</v>
      </c>
      <c r="AZ131" s="20">
        <v>0</v>
      </c>
      <c r="BA131" s="20">
        <v>4.3</v>
      </c>
      <c r="BB131" s="22">
        <v>1</v>
      </c>
      <c r="BC131" s="20">
        <v>0</v>
      </c>
      <c r="BD131" s="20">
        <v>0.01</v>
      </c>
      <c r="BE131" s="20">
        <v>0.01</v>
      </c>
      <c r="BF131" s="20">
        <v>1.68</v>
      </c>
      <c r="BG131" s="22">
        <v>321</v>
      </c>
      <c r="BH131" s="22">
        <v>24</v>
      </c>
      <c r="BI131" s="22">
        <v>446</v>
      </c>
      <c r="BJ131" s="22">
        <v>17</v>
      </c>
      <c r="BK131" s="22">
        <v>421</v>
      </c>
      <c r="BL131" s="22">
        <v>10</v>
      </c>
      <c r="BM131" s="22">
        <v>385</v>
      </c>
      <c r="BN131" s="22">
        <v>24</v>
      </c>
      <c r="BO131" s="20"/>
      <c r="BP131" s="20"/>
      <c r="BQ131" s="20"/>
      <c r="BR131" s="20"/>
      <c r="BS131" s="20"/>
      <c r="BT131" s="20"/>
      <c r="BU131" s="22">
        <v>0</v>
      </c>
      <c r="BV131" s="22">
        <v>4</v>
      </c>
      <c r="BW131" s="22">
        <v>0.01</v>
      </c>
      <c r="BX131" s="22">
        <v>0.01</v>
      </c>
      <c r="BY131" s="22">
        <v>1.1200000000000001</v>
      </c>
      <c r="BZ131" s="22">
        <v>1.33</v>
      </c>
      <c r="CA131" s="22">
        <v>721</v>
      </c>
      <c r="CB131" s="22">
        <v>75</v>
      </c>
      <c r="CC131" s="22">
        <v>313</v>
      </c>
      <c r="CD131" s="22">
        <v>24</v>
      </c>
      <c r="CE131" s="22">
        <v>232</v>
      </c>
      <c r="CF131" s="22">
        <v>24</v>
      </c>
      <c r="CG131" s="22">
        <v>121</v>
      </c>
      <c r="CH131" s="22">
        <v>17</v>
      </c>
      <c r="CI131" s="22">
        <v>0.67</v>
      </c>
      <c r="CJ131" s="22">
        <v>0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0</v>
      </c>
      <c r="B132" s="22">
        <v>0</v>
      </c>
      <c r="C132" s="22">
        <v>144485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4</v>
      </c>
      <c r="J132" s="20">
        <v>0</v>
      </c>
      <c r="K132" s="20">
        <v>0</v>
      </c>
      <c r="L132" s="22">
        <v>0</v>
      </c>
      <c r="M132" s="20" t="s">
        <v>1032</v>
      </c>
      <c r="N132" s="20">
        <v>0</v>
      </c>
      <c r="O132" s="22">
        <v>117</v>
      </c>
      <c r="P132" s="23" t="b">
        <v>0</v>
      </c>
      <c r="Q132" s="20" t="s">
        <v>3448</v>
      </c>
      <c r="R132" s="20" t="s">
        <v>1937</v>
      </c>
      <c r="S132" s="22">
        <v>79</v>
      </c>
      <c r="T132" s="20" t="s">
        <v>1033</v>
      </c>
      <c r="U132" s="20">
        <v>0</v>
      </c>
      <c r="V132" s="20" t="s">
        <v>394</v>
      </c>
      <c r="W132" s="20">
        <v>0.1</v>
      </c>
      <c r="X132" s="23" t="b">
        <v>0</v>
      </c>
      <c r="Y132" s="20"/>
      <c r="Z132" s="20" t="s">
        <v>1804</v>
      </c>
      <c r="AA132" s="22">
        <v>4</v>
      </c>
      <c r="AB132" s="22">
        <v>94</v>
      </c>
      <c r="AC132" s="22">
        <v>0</v>
      </c>
      <c r="AD132" s="22">
        <v>4296</v>
      </c>
      <c r="AE132" s="22">
        <v>245</v>
      </c>
      <c r="AF132" s="22">
        <v>11311</v>
      </c>
      <c r="AG132" s="22">
        <v>256</v>
      </c>
      <c r="AH132" s="20">
        <v>0</v>
      </c>
      <c r="AI132" s="20">
        <v>0</v>
      </c>
      <c r="AJ132" s="20" t="s">
        <v>394</v>
      </c>
      <c r="AK132" s="22">
        <v>0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0</v>
      </c>
      <c r="AX132" s="20">
        <v>0</v>
      </c>
      <c r="AY132" s="20">
        <v>0</v>
      </c>
      <c r="AZ132" s="20">
        <v>0</v>
      </c>
      <c r="BA132" s="20">
        <v>0</v>
      </c>
      <c r="BB132" s="22">
        <v>0</v>
      </c>
      <c r="BC132" s="20">
        <v>0</v>
      </c>
      <c r="BD132" s="20">
        <v>0</v>
      </c>
      <c r="BE132" s="20">
        <v>0</v>
      </c>
      <c r="BF132" s="20">
        <v>0</v>
      </c>
      <c r="BG132" s="22">
        <v>742</v>
      </c>
      <c r="BH132" s="22">
        <v>95</v>
      </c>
      <c r="BI132" s="22">
        <v>742</v>
      </c>
      <c r="BJ132" s="22">
        <v>95</v>
      </c>
      <c r="BK132" s="22">
        <v>742</v>
      </c>
      <c r="BL132" s="22">
        <v>95</v>
      </c>
      <c r="BM132" s="22">
        <v>742</v>
      </c>
      <c r="BN132" s="22">
        <v>95</v>
      </c>
      <c r="BO132" s="20"/>
      <c r="BP132" s="20"/>
      <c r="BQ132" s="22">
        <v>1</v>
      </c>
      <c r="BR132" s="20"/>
      <c r="BS132" s="22">
        <v>1</v>
      </c>
      <c r="BT132" s="20"/>
      <c r="BU132" s="22">
        <v>0</v>
      </c>
      <c r="BV132" s="22">
        <v>0</v>
      </c>
      <c r="BW132" s="22">
        <v>0</v>
      </c>
      <c r="BX132" s="22">
        <v>0</v>
      </c>
      <c r="BY132" s="22">
        <v>0</v>
      </c>
      <c r="BZ132" s="22">
        <v>0</v>
      </c>
      <c r="CA132" s="22">
        <v>12</v>
      </c>
      <c r="CB132" s="22">
        <v>5</v>
      </c>
      <c r="CC132" s="22">
        <v>738</v>
      </c>
      <c r="CD132" s="22">
        <v>95</v>
      </c>
      <c r="CE132" s="22">
        <v>741</v>
      </c>
      <c r="CF132" s="22">
        <v>95</v>
      </c>
      <c r="CG132" s="22">
        <v>457</v>
      </c>
      <c r="CH132" s="22">
        <v>67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0</v>
      </c>
      <c r="B133" s="22">
        <v>0</v>
      </c>
      <c r="C133" s="22">
        <v>591357</v>
      </c>
      <c r="D133" s="22">
        <v>0</v>
      </c>
      <c r="E133" s="22">
        <v>0</v>
      </c>
      <c r="F133" s="22">
        <v>0</v>
      </c>
      <c r="G133" s="22">
        <v>0</v>
      </c>
      <c r="H133" s="22">
        <v>0</v>
      </c>
      <c r="I133" s="22">
        <v>3</v>
      </c>
      <c r="J133" s="20">
        <v>0</v>
      </c>
      <c r="K133" s="20">
        <v>0</v>
      </c>
      <c r="L133" s="22">
        <v>0</v>
      </c>
      <c r="M133" s="20" t="s">
        <v>983</v>
      </c>
      <c r="N133" s="20">
        <v>0</v>
      </c>
      <c r="O133" s="22">
        <v>118</v>
      </c>
      <c r="P133" s="23" t="b">
        <v>0</v>
      </c>
      <c r="Q133" s="20" t="s">
        <v>2491</v>
      </c>
      <c r="R133" s="20" t="s">
        <v>2492</v>
      </c>
      <c r="S133" s="22">
        <v>45</v>
      </c>
      <c r="T133" s="20" t="s">
        <v>1077</v>
      </c>
      <c r="U133" s="20">
        <v>0</v>
      </c>
      <c r="V133" s="20" t="s">
        <v>1078</v>
      </c>
      <c r="W133" s="20">
        <v>0</v>
      </c>
      <c r="X133" s="23" t="b">
        <v>0</v>
      </c>
      <c r="Y133" s="20"/>
      <c r="Z133" s="20" t="s">
        <v>872</v>
      </c>
      <c r="AA133" s="22">
        <v>4</v>
      </c>
      <c r="AB133" s="22">
        <v>94</v>
      </c>
      <c r="AC133" s="22">
        <v>0</v>
      </c>
      <c r="AD133" s="22">
        <v>236</v>
      </c>
      <c r="AE133" s="22">
        <v>0</v>
      </c>
      <c r="AF133" s="22">
        <v>1805</v>
      </c>
      <c r="AG133" s="22">
        <v>18</v>
      </c>
      <c r="AH133" s="20">
        <v>0</v>
      </c>
      <c r="AI133" s="20">
        <v>0</v>
      </c>
      <c r="AJ133" s="20" t="s">
        <v>1078</v>
      </c>
      <c r="AK133" s="22">
        <v>0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0</v>
      </c>
      <c r="AX133" s="20">
        <v>0</v>
      </c>
      <c r="AY133" s="20">
        <v>0</v>
      </c>
      <c r="AZ133" s="20">
        <v>0</v>
      </c>
      <c r="BA133" s="20">
        <v>0</v>
      </c>
      <c r="BB133" s="22">
        <v>0</v>
      </c>
      <c r="BC133" s="20">
        <v>0</v>
      </c>
      <c r="BD133" s="20">
        <v>0</v>
      </c>
      <c r="BE133" s="20">
        <v>0</v>
      </c>
      <c r="BF133" s="20">
        <v>0</v>
      </c>
      <c r="BG133" s="22">
        <v>680</v>
      </c>
      <c r="BH133" s="22">
        <v>280</v>
      </c>
      <c r="BI133" s="22">
        <v>676</v>
      </c>
      <c r="BJ133" s="22">
        <v>281</v>
      </c>
      <c r="BK133" s="22">
        <v>669</v>
      </c>
      <c r="BL133" s="22">
        <v>278</v>
      </c>
      <c r="BM133" s="22">
        <v>686</v>
      </c>
      <c r="BN133" s="22">
        <v>284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0</v>
      </c>
      <c r="BX133" s="22">
        <v>0</v>
      </c>
      <c r="BY133" s="22">
        <v>0</v>
      </c>
      <c r="BZ133" s="22">
        <v>0</v>
      </c>
      <c r="CA133" s="22">
        <v>465</v>
      </c>
      <c r="CB133" s="22">
        <v>272</v>
      </c>
      <c r="CC133" s="22">
        <v>633</v>
      </c>
      <c r="CD133" s="22">
        <v>253</v>
      </c>
      <c r="CE133" s="22">
        <v>687</v>
      </c>
      <c r="CF133" s="22">
        <v>285</v>
      </c>
      <c r="CG133" s="22">
        <v>649</v>
      </c>
      <c r="CH133" s="22">
        <v>260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0"/>
      <c r="B134" s="20"/>
      <c r="C134" s="22">
        <v>216646</v>
      </c>
      <c r="D134" s="22">
        <v>0</v>
      </c>
      <c r="E134" s="22">
        <v>0</v>
      </c>
      <c r="F134" s="22">
        <v>-1</v>
      </c>
      <c r="G134" s="22">
        <v>1</v>
      </c>
      <c r="H134" s="22">
        <v>2</v>
      </c>
      <c r="I134" s="22">
        <v>4</v>
      </c>
      <c r="J134" s="20">
        <v>1.5</v>
      </c>
      <c r="K134" s="20">
        <v>1.5</v>
      </c>
      <c r="L134" s="22">
        <v>2</v>
      </c>
      <c r="M134" s="20" t="s">
        <v>1049</v>
      </c>
      <c r="N134" s="20">
        <v>2</v>
      </c>
      <c r="O134" s="22">
        <v>119</v>
      </c>
      <c r="P134" s="23" t="b">
        <v>0</v>
      </c>
      <c r="Q134" s="20"/>
      <c r="R134" s="20"/>
      <c r="S134" s="22">
        <v>59</v>
      </c>
      <c r="T134" s="20" t="s">
        <v>1050</v>
      </c>
      <c r="U134" s="20">
        <v>4</v>
      </c>
      <c r="V134" s="20" t="s">
        <v>438</v>
      </c>
      <c r="W134" s="20">
        <v>8.6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48</v>
      </c>
      <c r="AD134" s="22">
        <v>1798046</v>
      </c>
      <c r="AE134" s="22">
        <v>18496</v>
      </c>
      <c r="AF134" s="22">
        <v>1585914</v>
      </c>
      <c r="AG134" s="22">
        <v>42506</v>
      </c>
      <c r="AH134" s="20">
        <v>0.3</v>
      </c>
      <c r="AI134" s="20">
        <v>8.1</v>
      </c>
      <c r="AJ134" s="20" t="s">
        <v>438</v>
      </c>
      <c r="AK134" s="22">
        <v>992</v>
      </c>
      <c r="AL134" s="22">
        <v>3</v>
      </c>
      <c r="AM134" s="22">
        <v>2</v>
      </c>
      <c r="AN134" s="22">
        <v>4</v>
      </c>
      <c r="AO134" s="22">
        <v>14</v>
      </c>
      <c r="AP134" s="22">
        <v>0</v>
      </c>
      <c r="AQ134" s="22">
        <v>0</v>
      </c>
      <c r="AR134" s="22">
        <v>0</v>
      </c>
      <c r="AS134" s="22">
        <v>1</v>
      </c>
      <c r="AT134" s="22">
        <v>0</v>
      </c>
      <c r="AU134" s="22">
        <v>0</v>
      </c>
      <c r="AV134" s="22">
        <v>7</v>
      </c>
      <c r="AW134" s="22">
        <v>160</v>
      </c>
      <c r="AX134" s="20">
        <v>181.2</v>
      </c>
      <c r="AY134" s="20">
        <v>123</v>
      </c>
      <c r="AZ134" s="20">
        <v>327</v>
      </c>
      <c r="BA134" s="20">
        <v>62.4</v>
      </c>
      <c r="BB134" s="22">
        <v>12</v>
      </c>
      <c r="BC134" s="20">
        <v>4.68</v>
      </c>
      <c r="BD134" s="20">
        <v>0.25</v>
      </c>
      <c r="BE134" s="20">
        <v>4.93</v>
      </c>
      <c r="BF134" s="20">
        <v>14.21</v>
      </c>
      <c r="BG134" s="22">
        <v>120</v>
      </c>
      <c r="BH134" s="22">
        <v>13</v>
      </c>
      <c r="BI134" s="22">
        <v>100</v>
      </c>
      <c r="BJ134" s="22">
        <v>8</v>
      </c>
      <c r="BK134" s="22">
        <v>17</v>
      </c>
      <c r="BL134" s="22">
        <v>7</v>
      </c>
      <c r="BM134" s="22">
        <v>45</v>
      </c>
      <c r="BN134" s="22">
        <v>9</v>
      </c>
      <c r="BO134" s="20"/>
      <c r="BP134" s="20"/>
      <c r="BQ134" s="20"/>
      <c r="BR134" s="20"/>
      <c r="BS134" s="20"/>
      <c r="BT134" s="20"/>
      <c r="BU134" s="22">
        <v>0.42</v>
      </c>
      <c r="BV134" s="22">
        <v>0</v>
      </c>
      <c r="BW134" s="22">
        <v>0.02</v>
      </c>
      <c r="BX134" s="22">
        <v>0.44</v>
      </c>
      <c r="BY134" s="22">
        <v>1.29</v>
      </c>
      <c r="BZ134" s="22">
        <v>1.27</v>
      </c>
      <c r="CA134" s="22">
        <v>68</v>
      </c>
      <c r="CB134" s="22">
        <v>22</v>
      </c>
      <c r="CC134" s="22">
        <v>171</v>
      </c>
      <c r="CD134" s="22">
        <v>21</v>
      </c>
      <c r="CE134" s="22">
        <v>65</v>
      </c>
      <c r="CF134" s="22">
        <v>12</v>
      </c>
      <c r="CG134" s="22">
        <v>43</v>
      </c>
      <c r="CH134" s="22">
        <v>8</v>
      </c>
      <c r="CI134" s="22">
        <v>1.0900000000000001</v>
      </c>
      <c r="CJ134" s="22">
        <v>0.36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508395</v>
      </c>
      <c r="D135" s="22">
        <v>0</v>
      </c>
      <c r="E135" s="22">
        <v>0</v>
      </c>
      <c r="F135" s="22">
        <v>-1</v>
      </c>
      <c r="G135" s="22">
        <v>1</v>
      </c>
      <c r="H135" s="22">
        <v>0</v>
      </c>
      <c r="I135" s="22">
        <v>3</v>
      </c>
      <c r="J135" s="20">
        <v>0.5</v>
      </c>
      <c r="K135" s="20">
        <v>0.5</v>
      </c>
      <c r="L135" s="22">
        <v>1</v>
      </c>
      <c r="M135" s="20" t="s">
        <v>1081</v>
      </c>
      <c r="N135" s="20">
        <v>1</v>
      </c>
      <c r="O135" s="22">
        <v>120</v>
      </c>
      <c r="P135" s="23" t="b">
        <v>0</v>
      </c>
      <c r="Q135" s="20"/>
      <c r="R135" s="20"/>
      <c r="S135" s="22">
        <v>44</v>
      </c>
      <c r="T135" s="20" t="s">
        <v>1938</v>
      </c>
      <c r="U135" s="20">
        <v>1</v>
      </c>
      <c r="V135" s="20" t="s">
        <v>3618</v>
      </c>
      <c r="W135" s="20">
        <v>0.6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4</v>
      </c>
      <c r="AD135" s="22">
        <v>41470</v>
      </c>
      <c r="AE135" s="22">
        <v>681</v>
      </c>
      <c r="AF135" s="22">
        <v>63705</v>
      </c>
      <c r="AG135" s="22">
        <v>1547</v>
      </c>
      <c r="AH135" s="20">
        <v>0.2</v>
      </c>
      <c r="AI135" s="20">
        <v>0.9</v>
      </c>
      <c r="AJ135" s="20" t="s">
        <v>3618</v>
      </c>
      <c r="AK135" s="22">
        <v>58</v>
      </c>
      <c r="AL135" s="22">
        <v>0</v>
      </c>
      <c r="AM135" s="22">
        <v>0</v>
      </c>
      <c r="AN135" s="22">
        <v>0</v>
      </c>
      <c r="AO135" s="22">
        <v>1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8</v>
      </c>
      <c r="AX135" s="20">
        <v>11.8</v>
      </c>
      <c r="AY135" s="20">
        <v>2.2999999999999998</v>
      </c>
      <c r="AZ135" s="20">
        <v>34</v>
      </c>
      <c r="BA135" s="20">
        <v>4.8</v>
      </c>
      <c r="BB135" s="22">
        <v>0</v>
      </c>
      <c r="BC135" s="20">
        <v>0.61</v>
      </c>
      <c r="BD135" s="20">
        <v>0.01</v>
      </c>
      <c r="BE135" s="20">
        <v>0.62</v>
      </c>
      <c r="BF135" s="20">
        <v>1.25</v>
      </c>
      <c r="BG135" s="22">
        <v>395</v>
      </c>
      <c r="BH135" s="22">
        <v>179</v>
      </c>
      <c r="BI135" s="22">
        <v>394</v>
      </c>
      <c r="BJ135" s="22">
        <v>196</v>
      </c>
      <c r="BK135" s="22">
        <v>245</v>
      </c>
      <c r="BL135" s="22">
        <v>130</v>
      </c>
      <c r="BM135" s="22">
        <v>380</v>
      </c>
      <c r="BN135" s="22">
        <v>174</v>
      </c>
      <c r="BO135" s="20"/>
      <c r="BP135" s="20"/>
      <c r="BQ135" s="20"/>
      <c r="BR135" s="20"/>
      <c r="BS135" s="20"/>
      <c r="BT135" s="20"/>
      <c r="BU135" s="22">
        <v>0.95</v>
      </c>
      <c r="BV135" s="22">
        <v>0</v>
      </c>
      <c r="BW135" s="22">
        <v>0.02</v>
      </c>
      <c r="BX135" s="22">
        <v>0.97</v>
      </c>
      <c r="BY135" s="22">
        <v>1.94</v>
      </c>
      <c r="BZ135" s="22">
        <v>1.55</v>
      </c>
      <c r="CA135" s="22">
        <v>557</v>
      </c>
      <c r="CB135" s="22">
        <v>312</v>
      </c>
      <c r="CC135" s="22">
        <v>242</v>
      </c>
      <c r="CD135" s="22">
        <v>113</v>
      </c>
      <c r="CE135" s="22">
        <v>385</v>
      </c>
      <c r="CF135" s="22">
        <v>179</v>
      </c>
      <c r="CG135" s="22">
        <v>214</v>
      </c>
      <c r="CH135" s="22">
        <v>69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48760</v>
      </c>
      <c r="D136" s="22">
        <v>0</v>
      </c>
      <c r="E136" s="22">
        <v>0</v>
      </c>
      <c r="F136" s="22">
        <v>-2</v>
      </c>
      <c r="G136" s="22">
        <v>2</v>
      </c>
      <c r="H136" s="22">
        <v>0</v>
      </c>
      <c r="I136" s="22">
        <v>2</v>
      </c>
      <c r="J136" s="20">
        <v>-0.5</v>
      </c>
      <c r="K136" s="20">
        <v>-0.5</v>
      </c>
      <c r="L136" s="22">
        <v>0</v>
      </c>
      <c r="M136" s="20" t="s">
        <v>1047</v>
      </c>
      <c r="N136" s="20">
        <v>0</v>
      </c>
      <c r="O136" s="22">
        <v>121</v>
      </c>
      <c r="P136" s="23" t="b">
        <v>0</v>
      </c>
      <c r="Q136" s="20"/>
      <c r="R136" s="20"/>
      <c r="S136" s="22">
        <v>43</v>
      </c>
      <c r="T136" s="20" t="s">
        <v>1075</v>
      </c>
      <c r="U136" s="20">
        <v>1</v>
      </c>
      <c r="V136" s="20" t="s">
        <v>1076</v>
      </c>
      <c r="W136" s="20">
        <v>0.1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1</v>
      </c>
      <c r="AD136" s="22">
        <v>1472</v>
      </c>
      <c r="AE136" s="22">
        <v>70</v>
      </c>
      <c r="AF136" s="22">
        <v>5059</v>
      </c>
      <c r="AG136" s="22">
        <v>83</v>
      </c>
      <c r="AH136" s="20">
        <v>0</v>
      </c>
      <c r="AI136" s="20">
        <v>0.2</v>
      </c>
      <c r="AJ136" s="20" t="s">
        <v>614</v>
      </c>
      <c r="AK136" s="22">
        <v>6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8</v>
      </c>
      <c r="AX136" s="20">
        <v>9.8000000000000007</v>
      </c>
      <c r="AY136" s="20">
        <v>17.100000000000001</v>
      </c>
      <c r="AZ136" s="20">
        <v>0</v>
      </c>
      <c r="BA136" s="20">
        <v>2.7</v>
      </c>
      <c r="BB136" s="22">
        <v>0</v>
      </c>
      <c r="BC136" s="20">
        <v>0</v>
      </c>
      <c r="BD136" s="20">
        <v>0.11</v>
      </c>
      <c r="BE136" s="20">
        <v>0.11</v>
      </c>
      <c r="BF136" s="20">
        <v>0.12</v>
      </c>
      <c r="BG136" s="22">
        <v>403</v>
      </c>
      <c r="BH136" s="22">
        <v>149</v>
      </c>
      <c r="BI136" s="22">
        <v>334</v>
      </c>
      <c r="BJ136" s="22">
        <v>115</v>
      </c>
      <c r="BK136" s="22">
        <v>525</v>
      </c>
      <c r="BL136" s="22">
        <v>209</v>
      </c>
      <c r="BM136" s="22">
        <v>411</v>
      </c>
      <c r="BN136" s="22">
        <v>145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1.65</v>
      </c>
      <c r="BX136" s="22">
        <v>1.65</v>
      </c>
      <c r="BY136" s="22">
        <v>1.8</v>
      </c>
      <c r="BZ136" s="22">
        <v>0</v>
      </c>
      <c r="CA136" s="22">
        <v>563</v>
      </c>
      <c r="CB136" s="22">
        <v>127</v>
      </c>
      <c r="CC136" s="22">
        <v>479</v>
      </c>
      <c r="CD136" s="22">
        <v>184</v>
      </c>
      <c r="CE136" s="22">
        <v>366</v>
      </c>
      <c r="CF136" s="22">
        <v>125</v>
      </c>
      <c r="CG136" s="22">
        <v>460</v>
      </c>
      <c r="CH136" s="22">
        <v>180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100</v>
      </c>
      <c r="B137" s="22">
        <v>100</v>
      </c>
      <c r="C137" s="22">
        <v>115382</v>
      </c>
      <c r="D137" s="22">
        <v>0</v>
      </c>
      <c r="E137" s="22">
        <v>0</v>
      </c>
      <c r="F137" s="22">
        <v>-1</v>
      </c>
      <c r="G137" s="22">
        <v>1</v>
      </c>
      <c r="H137" s="22">
        <v>0</v>
      </c>
      <c r="I137" s="22">
        <v>4</v>
      </c>
      <c r="J137" s="20">
        <v>3.5</v>
      </c>
      <c r="K137" s="20">
        <v>3.5</v>
      </c>
      <c r="L137" s="22">
        <v>1</v>
      </c>
      <c r="M137" s="20" t="s">
        <v>1242</v>
      </c>
      <c r="N137" s="20">
        <v>4</v>
      </c>
      <c r="O137" s="22">
        <v>258</v>
      </c>
      <c r="P137" s="23" t="b">
        <v>0</v>
      </c>
      <c r="Q137" s="20"/>
      <c r="R137" s="20" t="s">
        <v>3255</v>
      </c>
      <c r="S137" s="22">
        <v>49</v>
      </c>
      <c r="T137" s="20" t="s">
        <v>1243</v>
      </c>
      <c r="U137" s="20">
        <v>2.4</v>
      </c>
      <c r="V137" s="20" t="s">
        <v>640</v>
      </c>
      <c r="W137" s="20">
        <v>1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22</v>
      </c>
      <c r="AD137" s="22">
        <v>98168</v>
      </c>
      <c r="AE137" s="22">
        <v>11203</v>
      </c>
      <c r="AF137" s="22">
        <v>115629</v>
      </c>
      <c r="AG137" s="22">
        <v>5780</v>
      </c>
      <c r="AH137" s="20">
        <v>0.8</v>
      </c>
      <c r="AI137" s="20">
        <v>4.5</v>
      </c>
      <c r="AJ137" s="20" t="s">
        <v>640</v>
      </c>
      <c r="AK137" s="22">
        <v>372</v>
      </c>
      <c r="AL137" s="22">
        <v>1</v>
      </c>
      <c r="AM137" s="22">
        <v>2</v>
      </c>
      <c r="AN137" s="22">
        <v>2</v>
      </c>
      <c r="AO137" s="22">
        <v>7</v>
      </c>
      <c r="AP137" s="22">
        <v>0</v>
      </c>
      <c r="AQ137" s="22">
        <v>0</v>
      </c>
      <c r="AR137" s="22">
        <v>0</v>
      </c>
      <c r="AS137" s="22">
        <v>2</v>
      </c>
      <c r="AT137" s="22">
        <v>0</v>
      </c>
      <c r="AU137" s="22">
        <v>0</v>
      </c>
      <c r="AV137" s="22">
        <v>2</v>
      </c>
      <c r="AW137" s="22">
        <v>61</v>
      </c>
      <c r="AX137" s="20">
        <v>95</v>
      </c>
      <c r="AY137" s="20">
        <v>69.3</v>
      </c>
      <c r="AZ137" s="20">
        <v>229</v>
      </c>
      <c r="BA137" s="20">
        <v>39.4</v>
      </c>
      <c r="BB137" s="22">
        <v>3</v>
      </c>
      <c r="BC137" s="20">
        <v>3.14</v>
      </c>
      <c r="BD137" s="20">
        <v>0.49</v>
      </c>
      <c r="BE137" s="20">
        <v>3.63</v>
      </c>
      <c r="BF137" s="20">
        <v>6.73</v>
      </c>
      <c r="BG137" s="22">
        <v>236</v>
      </c>
      <c r="BH137" s="22">
        <v>27</v>
      </c>
      <c r="BI137" s="22">
        <v>178</v>
      </c>
      <c r="BJ137" s="22">
        <v>23</v>
      </c>
      <c r="BK137" s="22">
        <v>35</v>
      </c>
      <c r="BL137" s="22">
        <v>14</v>
      </c>
      <c r="BM137" s="22">
        <v>104</v>
      </c>
      <c r="BN137" s="22">
        <v>17</v>
      </c>
      <c r="BO137" s="20"/>
      <c r="BP137" s="20"/>
      <c r="BQ137" s="20"/>
      <c r="BR137" s="20"/>
      <c r="BS137" s="20"/>
      <c r="BT137" s="20"/>
      <c r="BU137" s="22">
        <v>0.76</v>
      </c>
      <c r="BV137" s="22">
        <v>0</v>
      </c>
      <c r="BW137" s="22">
        <v>0.12</v>
      </c>
      <c r="BX137" s="22">
        <v>0.88</v>
      </c>
      <c r="BY137" s="22">
        <v>1.63</v>
      </c>
      <c r="BZ137" s="22">
        <v>1.69</v>
      </c>
      <c r="CA137" s="22">
        <v>231</v>
      </c>
      <c r="CB137" s="22">
        <v>49</v>
      </c>
      <c r="CC137" s="22">
        <v>58</v>
      </c>
      <c r="CD137" s="22">
        <v>10</v>
      </c>
      <c r="CE137" s="22">
        <v>198</v>
      </c>
      <c r="CF137" s="22">
        <v>26</v>
      </c>
      <c r="CG137" s="22">
        <v>174</v>
      </c>
      <c r="CH137" s="22">
        <v>27</v>
      </c>
      <c r="CI137" s="22">
        <v>0.73</v>
      </c>
      <c r="CJ137" s="22">
        <v>0.48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501284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3</v>
      </c>
      <c r="J138" s="20">
        <v>-0.5</v>
      </c>
      <c r="K138" s="20">
        <v>-0.5</v>
      </c>
      <c r="L138" s="22">
        <v>0</v>
      </c>
      <c r="M138" s="20" t="s">
        <v>1027</v>
      </c>
      <c r="N138" s="20">
        <v>0</v>
      </c>
      <c r="O138" s="22">
        <v>620</v>
      </c>
      <c r="P138" s="23" t="b">
        <v>0</v>
      </c>
      <c r="Q138" s="20"/>
      <c r="R138" s="20"/>
      <c r="S138" s="22">
        <v>45</v>
      </c>
      <c r="T138" s="20" t="s">
        <v>2493</v>
      </c>
      <c r="U138" s="20">
        <v>1</v>
      </c>
      <c r="V138" s="20" t="s">
        <v>2494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4</v>
      </c>
      <c r="AD138" s="22">
        <v>2728</v>
      </c>
      <c r="AE138" s="22">
        <v>74</v>
      </c>
      <c r="AF138" s="22">
        <v>2382</v>
      </c>
      <c r="AG138" s="22">
        <v>82</v>
      </c>
      <c r="AH138" s="20">
        <v>0</v>
      </c>
      <c r="AI138" s="20">
        <v>0.9</v>
      </c>
      <c r="AJ138" s="20" t="s">
        <v>2494</v>
      </c>
      <c r="AK138" s="22">
        <v>12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7</v>
      </c>
      <c r="AX138" s="20">
        <v>0.6</v>
      </c>
      <c r="AY138" s="20">
        <v>1.9</v>
      </c>
      <c r="AZ138" s="20">
        <v>20</v>
      </c>
      <c r="BA138" s="20">
        <v>2.2000000000000002</v>
      </c>
      <c r="BB138" s="22">
        <v>0</v>
      </c>
      <c r="BC138" s="20">
        <v>0.12</v>
      </c>
      <c r="BD138" s="20">
        <v>0.01</v>
      </c>
      <c r="BE138" s="20">
        <v>0.13</v>
      </c>
      <c r="BF138" s="20">
        <v>0.26</v>
      </c>
      <c r="BG138" s="22">
        <v>446</v>
      </c>
      <c r="BH138" s="22">
        <v>210</v>
      </c>
      <c r="BI138" s="22">
        <v>397</v>
      </c>
      <c r="BJ138" s="22">
        <v>199</v>
      </c>
      <c r="BK138" s="22">
        <v>289</v>
      </c>
      <c r="BL138" s="22">
        <v>147</v>
      </c>
      <c r="BM138" s="22">
        <v>420</v>
      </c>
      <c r="BN138" s="22">
        <v>194</v>
      </c>
      <c r="BO138" s="20"/>
      <c r="BP138" s="20"/>
      <c r="BQ138" s="20"/>
      <c r="BR138" s="20"/>
      <c r="BS138" s="20"/>
      <c r="BT138" s="20"/>
      <c r="BU138" s="22">
        <v>0.9</v>
      </c>
      <c r="BV138" s="22">
        <v>0</v>
      </c>
      <c r="BW138" s="22">
        <v>0.08</v>
      </c>
      <c r="BX138" s="22">
        <v>0.98</v>
      </c>
      <c r="BY138" s="22">
        <v>1.95</v>
      </c>
      <c r="BZ138" s="22">
        <v>0</v>
      </c>
      <c r="CA138" s="22">
        <v>437</v>
      </c>
      <c r="CB138" s="22">
        <v>253</v>
      </c>
      <c r="CC138" s="22">
        <v>610</v>
      </c>
      <c r="CD138" s="22">
        <v>237</v>
      </c>
      <c r="CE138" s="22">
        <v>392</v>
      </c>
      <c r="CF138" s="22">
        <v>183</v>
      </c>
      <c r="CG138" s="22">
        <v>576</v>
      </c>
      <c r="CH138" s="22">
        <v>214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494041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-0.5</v>
      </c>
      <c r="K139" s="20">
        <v>-0.5</v>
      </c>
      <c r="L139" s="22">
        <v>0</v>
      </c>
      <c r="M139" s="20" t="s">
        <v>918</v>
      </c>
      <c r="N139" s="20">
        <v>0</v>
      </c>
      <c r="O139" s="22">
        <v>684</v>
      </c>
      <c r="P139" s="23" t="b">
        <v>0</v>
      </c>
      <c r="Q139" s="20"/>
      <c r="R139" s="20"/>
      <c r="S139" s="22">
        <v>45</v>
      </c>
      <c r="T139" s="20" t="s">
        <v>2861</v>
      </c>
      <c r="U139" s="20">
        <v>0</v>
      </c>
      <c r="V139" s="20" t="s">
        <v>2862</v>
      </c>
      <c r="W139" s="20">
        <v>0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0</v>
      </c>
      <c r="AD139" s="22">
        <v>1372</v>
      </c>
      <c r="AE139" s="22">
        <v>45</v>
      </c>
      <c r="AF139" s="22">
        <v>859</v>
      </c>
      <c r="AG139" s="22">
        <v>59</v>
      </c>
      <c r="AH139" s="20">
        <v>0</v>
      </c>
      <c r="AI139" s="20">
        <v>0</v>
      </c>
      <c r="AJ139" s="20" t="s">
        <v>2862</v>
      </c>
      <c r="AK139" s="22">
        <v>0</v>
      </c>
      <c r="AL139" s="22">
        <v>0</v>
      </c>
      <c r="AM139" s="22">
        <v>0</v>
      </c>
      <c r="AN139" s="22">
        <v>0</v>
      </c>
      <c r="AO139" s="22">
        <v>0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0</v>
      </c>
      <c r="AX139" s="20">
        <v>0</v>
      </c>
      <c r="AY139" s="20">
        <v>0</v>
      </c>
      <c r="AZ139" s="20">
        <v>0</v>
      </c>
      <c r="BA139" s="20">
        <v>0</v>
      </c>
      <c r="BB139" s="22">
        <v>0</v>
      </c>
      <c r="BC139" s="20">
        <v>0</v>
      </c>
      <c r="BD139" s="20">
        <v>0</v>
      </c>
      <c r="BE139" s="20">
        <v>0</v>
      </c>
      <c r="BF139" s="20">
        <v>0</v>
      </c>
      <c r="BG139" s="22">
        <v>661</v>
      </c>
      <c r="BH139" s="22">
        <v>267</v>
      </c>
      <c r="BI139" s="22">
        <v>656</v>
      </c>
      <c r="BJ139" s="22">
        <v>268</v>
      </c>
      <c r="BK139" s="22">
        <v>647</v>
      </c>
      <c r="BL139" s="22">
        <v>263</v>
      </c>
      <c r="BM139" s="22">
        <v>667</v>
      </c>
      <c r="BN139" s="22">
        <v>271</v>
      </c>
      <c r="BO139" s="20"/>
      <c r="BP139" s="20"/>
      <c r="BQ139" s="20"/>
      <c r="BR139" s="20"/>
      <c r="BS139" s="20"/>
      <c r="BT139" s="20"/>
      <c r="BU139" s="22">
        <v>0</v>
      </c>
      <c r="BV139" s="22">
        <v>0</v>
      </c>
      <c r="BW139" s="22">
        <v>0</v>
      </c>
      <c r="BX139" s="22">
        <v>0</v>
      </c>
      <c r="BY139" s="22">
        <v>0</v>
      </c>
      <c r="BZ139" s="22">
        <v>0</v>
      </c>
      <c r="CA139" s="22">
        <v>436</v>
      </c>
      <c r="CB139" s="22">
        <v>252</v>
      </c>
      <c r="CC139" s="22">
        <v>609</v>
      </c>
      <c r="CD139" s="22">
        <v>236</v>
      </c>
      <c r="CE139" s="22">
        <v>670</v>
      </c>
      <c r="CF139" s="22">
        <v>274</v>
      </c>
      <c r="CG139" s="22">
        <v>665</v>
      </c>
      <c r="CH139" s="22">
        <v>268</v>
      </c>
      <c r="CI139" s="22">
        <v>0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75</v>
      </c>
      <c r="B140" s="20"/>
      <c r="C140" s="22">
        <v>205836</v>
      </c>
      <c r="D140" s="22">
        <v>0</v>
      </c>
      <c r="E140" s="22">
        <v>0</v>
      </c>
      <c r="F140" s="22">
        <v>0</v>
      </c>
      <c r="G140" s="22">
        <v>0</v>
      </c>
      <c r="H140" s="22">
        <v>0</v>
      </c>
      <c r="I140" s="22">
        <v>3</v>
      </c>
      <c r="J140" s="20">
        <v>0.1</v>
      </c>
      <c r="K140" s="20">
        <v>0.2</v>
      </c>
      <c r="L140" s="22">
        <v>1</v>
      </c>
      <c r="M140" s="20" t="s">
        <v>2978</v>
      </c>
      <c r="N140" s="20">
        <v>0.7</v>
      </c>
      <c r="O140" s="22">
        <v>701</v>
      </c>
      <c r="P140" s="23" t="b">
        <v>0</v>
      </c>
      <c r="Q140" s="20" t="s">
        <v>2386</v>
      </c>
      <c r="R140" s="20" t="s">
        <v>3619</v>
      </c>
      <c r="S140" s="22">
        <v>45</v>
      </c>
      <c r="T140" s="20" t="s">
        <v>2979</v>
      </c>
      <c r="U140" s="20">
        <v>1.3</v>
      </c>
      <c r="V140" s="20" t="s">
        <v>2980</v>
      </c>
      <c r="W140" s="20">
        <v>0.1</v>
      </c>
      <c r="X140" s="23" t="b">
        <v>0</v>
      </c>
      <c r="Y140" s="20"/>
      <c r="Z140" s="20" t="s">
        <v>937</v>
      </c>
      <c r="AA140" s="22">
        <v>4</v>
      </c>
      <c r="AB140" s="22">
        <v>94</v>
      </c>
      <c r="AC140" s="22">
        <v>9</v>
      </c>
      <c r="AD140" s="22">
        <v>8121</v>
      </c>
      <c r="AE140" s="22">
        <v>590</v>
      </c>
      <c r="AF140" s="22">
        <v>2930</v>
      </c>
      <c r="AG140" s="22">
        <v>494</v>
      </c>
      <c r="AH140" s="20">
        <v>0.2</v>
      </c>
      <c r="AI140" s="20">
        <v>2</v>
      </c>
      <c r="AJ140" s="20" t="s">
        <v>2980</v>
      </c>
      <c r="AK140" s="22">
        <v>76</v>
      </c>
      <c r="AL140" s="22">
        <v>1</v>
      </c>
      <c r="AM140" s="22">
        <v>0</v>
      </c>
      <c r="AN140" s="22">
        <v>0</v>
      </c>
      <c r="AO140" s="22">
        <v>3</v>
      </c>
      <c r="AP140" s="22">
        <v>0</v>
      </c>
      <c r="AQ140" s="22">
        <v>0</v>
      </c>
      <c r="AR140" s="22">
        <v>0</v>
      </c>
      <c r="AS140" s="22">
        <v>3</v>
      </c>
      <c r="AT140" s="22">
        <v>0</v>
      </c>
      <c r="AU140" s="22">
        <v>0</v>
      </c>
      <c r="AV140" s="22">
        <v>0</v>
      </c>
      <c r="AW140" s="22">
        <v>35</v>
      </c>
      <c r="AX140" s="20">
        <v>49</v>
      </c>
      <c r="AY140" s="20">
        <v>62.3</v>
      </c>
      <c r="AZ140" s="20">
        <v>9</v>
      </c>
      <c r="BA140" s="20">
        <v>12.1</v>
      </c>
      <c r="BB140" s="22">
        <v>0</v>
      </c>
      <c r="BC140" s="20">
        <v>0.12</v>
      </c>
      <c r="BD140" s="20">
        <v>0.43</v>
      </c>
      <c r="BE140" s="20">
        <v>0.55000000000000004</v>
      </c>
      <c r="BF140" s="20">
        <v>2.11</v>
      </c>
      <c r="BG140" s="22">
        <v>305</v>
      </c>
      <c r="BH140" s="22">
        <v>131</v>
      </c>
      <c r="BI140" s="22">
        <v>196</v>
      </c>
      <c r="BJ140" s="22">
        <v>114</v>
      </c>
      <c r="BK140" s="22">
        <v>354</v>
      </c>
      <c r="BL140" s="22">
        <v>180</v>
      </c>
      <c r="BM140" s="22">
        <v>312</v>
      </c>
      <c r="BN140" s="22">
        <v>140</v>
      </c>
      <c r="BO140" s="22">
        <v>3</v>
      </c>
      <c r="BP140" s="20"/>
      <c r="BQ140" s="20"/>
      <c r="BR140" s="20"/>
      <c r="BS140" s="20"/>
      <c r="BT140" s="20"/>
      <c r="BU140" s="22">
        <v>0.14000000000000001</v>
      </c>
      <c r="BV140" s="22">
        <v>0</v>
      </c>
      <c r="BW140" s="22">
        <v>0.51</v>
      </c>
      <c r="BX140" s="22">
        <v>0.65</v>
      </c>
      <c r="BY140" s="22">
        <v>2.5</v>
      </c>
      <c r="BZ140" s="22">
        <v>3.55</v>
      </c>
      <c r="CA140" s="22">
        <v>381</v>
      </c>
      <c r="CB140" s="22">
        <v>227</v>
      </c>
      <c r="CC140" s="22">
        <v>284</v>
      </c>
      <c r="CD140" s="22">
        <v>132</v>
      </c>
      <c r="CE140" s="22">
        <v>328</v>
      </c>
      <c r="CF140" s="22">
        <v>151</v>
      </c>
      <c r="CG140" s="22">
        <v>492</v>
      </c>
      <c r="CH140" s="22">
        <v>168</v>
      </c>
      <c r="CI140" s="22">
        <v>0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0"/>
      <c r="B141" s="20"/>
      <c r="C141" s="22">
        <v>570241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2</v>
      </c>
      <c r="J141" s="20">
        <v>-0.5</v>
      </c>
      <c r="K141" s="20">
        <v>-0.5</v>
      </c>
      <c r="L141" s="22">
        <v>0</v>
      </c>
      <c r="M141" s="20" t="s">
        <v>3354</v>
      </c>
      <c r="N141" s="20">
        <v>0</v>
      </c>
      <c r="O141" s="22">
        <v>725</v>
      </c>
      <c r="P141" s="23" t="b">
        <v>0</v>
      </c>
      <c r="Q141" s="20"/>
      <c r="R141" s="20"/>
      <c r="S141" s="22">
        <v>40</v>
      </c>
      <c r="T141" s="20" t="s">
        <v>3355</v>
      </c>
      <c r="U141" s="20">
        <v>0</v>
      </c>
      <c r="V141" s="20" t="s">
        <v>3356</v>
      </c>
      <c r="W141" s="20">
        <v>0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0</v>
      </c>
      <c r="AD141" s="22">
        <v>1871</v>
      </c>
      <c r="AE141" s="22">
        <v>181</v>
      </c>
      <c r="AF141" s="22">
        <v>744</v>
      </c>
      <c r="AG141" s="22">
        <v>122</v>
      </c>
      <c r="AH141" s="20">
        <v>0</v>
      </c>
      <c r="AI141" s="20">
        <v>0</v>
      </c>
      <c r="AJ141" s="20" t="s">
        <v>3357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556</v>
      </c>
      <c r="BH141" s="22">
        <v>215</v>
      </c>
      <c r="BI141" s="22">
        <v>540</v>
      </c>
      <c r="BJ141" s="22">
        <v>212</v>
      </c>
      <c r="BK141" s="22">
        <v>518</v>
      </c>
      <c r="BL141" s="22">
        <v>205</v>
      </c>
      <c r="BM141" s="22">
        <v>562</v>
      </c>
      <c r="BN141" s="22">
        <v>214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706</v>
      </c>
      <c r="CB141" s="22">
        <v>223</v>
      </c>
      <c r="CC141" s="22">
        <v>472</v>
      </c>
      <c r="CD141" s="22">
        <v>179</v>
      </c>
      <c r="CE141" s="22">
        <v>567</v>
      </c>
      <c r="CF141" s="22">
        <v>211</v>
      </c>
      <c r="CG141" s="22">
        <v>607</v>
      </c>
      <c r="CH141" s="22">
        <v>213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516432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2</v>
      </c>
      <c r="J142" s="20">
        <v>-0.5</v>
      </c>
      <c r="K142" s="20">
        <v>-0.5</v>
      </c>
      <c r="L142" s="22">
        <v>0</v>
      </c>
      <c r="M142" s="20" t="s">
        <v>3502</v>
      </c>
      <c r="N142" s="20">
        <v>0</v>
      </c>
      <c r="O142" s="22">
        <v>733</v>
      </c>
      <c r="P142" s="23" t="b">
        <v>0</v>
      </c>
      <c r="Q142" s="20"/>
      <c r="R142" s="20"/>
      <c r="S142" s="22">
        <v>40</v>
      </c>
      <c r="T142" s="20" t="s">
        <v>3503</v>
      </c>
      <c r="U142" s="20">
        <v>0</v>
      </c>
      <c r="V142" s="20" t="s">
        <v>3504</v>
      </c>
      <c r="W142" s="20">
        <v>0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0</v>
      </c>
      <c r="AD142" s="22">
        <v>732</v>
      </c>
      <c r="AE142" s="22">
        <v>306</v>
      </c>
      <c r="AF142" s="22">
        <v>108</v>
      </c>
      <c r="AG142" s="22">
        <v>64</v>
      </c>
      <c r="AH142" s="20">
        <v>0</v>
      </c>
      <c r="AI142" s="20">
        <v>0</v>
      </c>
      <c r="AJ142" s="20" t="s">
        <v>3504</v>
      </c>
      <c r="AK142" s="22">
        <v>0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0</v>
      </c>
      <c r="AX142" s="20">
        <v>0</v>
      </c>
      <c r="AY142" s="20">
        <v>0</v>
      </c>
      <c r="AZ142" s="20">
        <v>0</v>
      </c>
      <c r="BA142" s="20">
        <v>0</v>
      </c>
      <c r="BB142" s="22">
        <v>0</v>
      </c>
      <c r="BC142" s="20">
        <v>0</v>
      </c>
      <c r="BD142" s="20">
        <v>0</v>
      </c>
      <c r="BE142" s="20">
        <v>0</v>
      </c>
      <c r="BF142" s="20">
        <v>0</v>
      </c>
      <c r="BG142" s="22">
        <v>548</v>
      </c>
      <c r="BH142" s="22">
        <v>207</v>
      </c>
      <c r="BI142" s="22">
        <v>532</v>
      </c>
      <c r="BJ142" s="22">
        <v>204</v>
      </c>
      <c r="BK142" s="22">
        <v>510</v>
      </c>
      <c r="BL142" s="22">
        <v>197</v>
      </c>
      <c r="BM142" s="22">
        <v>554</v>
      </c>
      <c r="BN142" s="22">
        <v>206</v>
      </c>
      <c r="BO142" s="20"/>
      <c r="BP142" s="20"/>
      <c r="BQ142" s="20"/>
      <c r="BR142" s="20"/>
      <c r="BS142" s="20"/>
      <c r="BT142" s="20"/>
      <c r="BU142" s="22">
        <v>0</v>
      </c>
      <c r="BV142" s="22">
        <v>0</v>
      </c>
      <c r="BW142" s="22">
        <v>0</v>
      </c>
      <c r="BX142" s="22">
        <v>0</v>
      </c>
      <c r="BY142" s="22">
        <v>0</v>
      </c>
      <c r="BZ142" s="22">
        <v>0</v>
      </c>
      <c r="CA142" s="22">
        <v>698</v>
      </c>
      <c r="CB142" s="22">
        <v>215</v>
      </c>
      <c r="CC142" s="22">
        <v>464</v>
      </c>
      <c r="CD142" s="22">
        <v>171</v>
      </c>
      <c r="CE142" s="22">
        <v>559</v>
      </c>
      <c r="CF142" s="22">
        <v>203</v>
      </c>
      <c r="CG142" s="22">
        <v>679</v>
      </c>
      <c r="CH142" s="22">
        <v>230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450539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3</v>
      </c>
      <c r="J143" s="20">
        <v>0.7</v>
      </c>
      <c r="K143" s="20">
        <v>0.7</v>
      </c>
      <c r="L143" s="22">
        <v>0</v>
      </c>
      <c r="M143" s="20" t="s">
        <v>3620</v>
      </c>
      <c r="N143" s="20">
        <v>0</v>
      </c>
      <c r="O143" s="22">
        <v>744</v>
      </c>
      <c r="P143" s="23" t="b">
        <v>0</v>
      </c>
      <c r="Q143" s="20"/>
      <c r="R143" s="20"/>
      <c r="S143" s="22">
        <v>45</v>
      </c>
      <c r="T143" s="20" t="s">
        <v>3621</v>
      </c>
      <c r="U143" s="20">
        <v>0</v>
      </c>
      <c r="V143" s="20" t="s">
        <v>3622</v>
      </c>
      <c r="W143" s="20">
        <v>0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0</v>
      </c>
      <c r="AD143" s="22">
        <v>17</v>
      </c>
      <c r="AE143" s="22">
        <v>17</v>
      </c>
      <c r="AF143" s="22">
        <v>1</v>
      </c>
      <c r="AG143" s="22">
        <v>1</v>
      </c>
      <c r="AH143" s="20">
        <v>0</v>
      </c>
      <c r="AI143" s="20">
        <v>0</v>
      </c>
      <c r="AJ143" s="20" t="s">
        <v>3622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640</v>
      </c>
      <c r="BH143" s="22">
        <v>255</v>
      </c>
      <c r="BI143" s="22">
        <v>636</v>
      </c>
      <c r="BJ143" s="22">
        <v>256</v>
      </c>
      <c r="BK143" s="22">
        <v>626</v>
      </c>
      <c r="BL143" s="22">
        <v>251</v>
      </c>
      <c r="BM143" s="22">
        <v>646</v>
      </c>
      <c r="BN143" s="22">
        <v>259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411</v>
      </c>
      <c r="CB143" s="22">
        <v>237</v>
      </c>
      <c r="CC143" s="22">
        <v>586</v>
      </c>
      <c r="CD143" s="22">
        <v>222</v>
      </c>
      <c r="CE143" s="22">
        <v>652</v>
      </c>
      <c r="CF143" s="22">
        <v>263</v>
      </c>
      <c r="CG143" s="22">
        <v>742</v>
      </c>
      <c r="CH143" s="22">
        <v>320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535818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3</v>
      </c>
      <c r="J144" s="20">
        <v>4.3</v>
      </c>
      <c r="K144" s="20">
        <v>4.8</v>
      </c>
      <c r="L144" s="22">
        <v>9</v>
      </c>
      <c r="M144" s="20" t="s">
        <v>1939</v>
      </c>
      <c r="N144" s="20">
        <v>4.3</v>
      </c>
      <c r="O144" s="22">
        <v>122</v>
      </c>
      <c r="P144" s="23" t="b">
        <v>0</v>
      </c>
      <c r="Q144" s="20"/>
      <c r="R144" s="20"/>
      <c r="S144" s="22">
        <v>50</v>
      </c>
      <c r="T144" s="20" t="s">
        <v>1940</v>
      </c>
      <c r="U144" s="20">
        <v>3.5</v>
      </c>
      <c r="V144" s="20" t="s">
        <v>1941</v>
      </c>
      <c r="W144" s="20">
        <v>1.2</v>
      </c>
      <c r="X144" s="23" t="b">
        <v>0</v>
      </c>
      <c r="Y144" s="20"/>
      <c r="Z144" s="20" t="s">
        <v>858</v>
      </c>
      <c r="AA144" s="22">
        <v>5</v>
      </c>
      <c r="AB144" s="22">
        <v>36</v>
      </c>
      <c r="AC144" s="22">
        <v>38</v>
      </c>
      <c r="AD144" s="22">
        <v>161537</v>
      </c>
      <c r="AE144" s="22">
        <v>21617</v>
      </c>
      <c r="AF144" s="22">
        <v>70275</v>
      </c>
      <c r="AG144" s="22">
        <v>4098</v>
      </c>
      <c r="AH144" s="20">
        <v>0.9</v>
      </c>
      <c r="AI144" s="20">
        <v>7.6</v>
      </c>
      <c r="AJ144" s="20" t="s">
        <v>1941</v>
      </c>
      <c r="AK144" s="22">
        <v>663</v>
      </c>
      <c r="AL144" s="22">
        <v>3</v>
      </c>
      <c r="AM144" s="22">
        <v>1</v>
      </c>
      <c r="AN144" s="22">
        <v>0</v>
      </c>
      <c r="AO144" s="22">
        <v>14</v>
      </c>
      <c r="AP144" s="22">
        <v>0</v>
      </c>
      <c r="AQ144" s="22">
        <v>0</v>
      </c>
      <c r="AR144" s="22">
        <v>0</v>
      </c>
      <c r="AS144" s="22">
        <v>1</v>
      </c>
      <c r="AT144" s="22">
        <v>0</v>
      </c>
      <c r="AU144" s="22">
        <v>0</v>
      </c>
      <c r="AV144" s="22">
        <v>3</v>
      </c>
      <c r="AW144" s="22">
        <v>123</v>
      </c>
      <c r="AX144" s="20">
        <v>188.6</v>
      </c>
      <c r="AY144" s="20">
        <v>109.4</v>
      </c>
      <c r="AZ144" s="20">
        <v>173</v>
      </c>
      <c r="BA144" s="20">
        <v>47</v>
      </c>
      <c r="BB144" s="22">
        <v>7</v>
      </c>
      <c r="BC144" s="20">
        <v>1.36</v>
      </c>
      <c r="BD144" s="20">
        <v>0.67</v>
      </c>
      <c r="BE144" s="20">
        <v>2.0299999999999998</v>
      </c>
      <c r="BF144" s="20">
        <v>10.32</v>
      </c>
      <c r="BG144" s="22">
        <v>111</v>
      </c>
      <c r="BH144" s="22">
        <v>41</v>
      </c>
      <c r="BI144" s="22">
        <v>119</v>
      </c>
      <c r="BJ144" s="22">
        <v>85</v>
      </c>
      <c r="BK144" s="22">
        <v>53</v>
      </c>
      <c r="BL144" s="22">
        <v>33</v>
      </c>
      <c r="BM144" s="22">
        <v>78</v>
      </c>
      <c r="BN144" s="22">
        <v>50</v>
      </c>
      <c r="BO144" s="20"/>
      <c r="BP144" s="20"/>
      <c r="BQ144" s="20"/>
      <c r="BR144" s="20"/>
      <c r="BS144" s="20"/>
      <c r="BT144" s="20"/>
      <c r="BU144" s="22">
        <v>0.18</v>
      </c>
      <c r="BV144" s="22">
        <v>0</v>
      </c>
      <c r="BW144" s="22">
        <v>0.09</v>
      </c>
      <c r="BX144" s="22">
        <v>0.27</v>
      </c>
      <c r="BY144" s="22">
        <v>1.4</v>
      </c>
      <c r="BZ144" s="22">
        <v>1.9</v>
      </c>
      <c r="CA144" s="22">
        <v>215</v>
      </c>
      <c r="CB144" s="22">
        <v>134</v>
      </c>
      <c r="CC144" s="22">
        <v>45</v>
      </c>
      <c r="CD144" s="22">
        <v>22</v>
      </c>
      <c r="CE144" s="22">
        <v>99</v>
      </c>
      <c r="CF144" s="22">
        <v>44</v>
      </c>
      <c r="CG144" s="22">
        <v>160</v>
      </c>
      <c r="CH144" s="22">
        <v>52</v>
      </c>
      <c r="CI144" s="22">
        <v>0.95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0</v>
      </c>
      <c r="B145" s="22">
        <v>0</v>
      </c>
      <c r="C145" s="22">
        <v>235382</v>
      </c>
      <c r="D145" s="22">
        <v>0</v>
      </c>
      <c r="E145" s="22">
        <v>0</v>
      </c>
      <c r="F145" s="22">
        <v>-1</v>
      </c>
      <c r="G145" s="22">
        <v>1</v>
      </c>
      <c r="H145" s="22">
        <v>0</v>
      </c>
      <c r="I145" s="22">
        <v>3</v>
      </c>
      <c r="J145" s="20">
        <v>0</v>
      </c>
      <c r="K145" s="20">
        <v>0</v>
      </c>
      <c r="L145" s="22">
        <v>0</v>
      </c>
      <c r="M145" s="20" t="s">
        <v>1102</v>
      </c>
      <c r="N145" s="20">
        <v>0</v>
      </c>
      <c r="O145" s="22">
        <v>123</v>
      </c>
      <c r="P145" s="23" t="b">
        <v>0</v>
      </c>
      <c r="Q145" s="20" t="s">
        <v>3141</v>
      </c>
      <c r="R145" s="20" t="s">
        <v>3142</v>
      </c>
      <c r="S145" s="22">
        <v>44</v>
      </c>
      <c r="T145" s="20" t="s">
        <v>1103</v>
      </c>
      <c r="U145" s="20">
        <v>0</v>
      </c>
      <c r="V145" s="20" t="s">
        <v>654</v>
      </c>
      <c r="W145" s="20">
        <v>0.1</v>
      </c>
      <c r="X145" s="23" t="b">
        <v>0</v>
      </c>
      <c r="Y145" s="20"/>
      <c r="Z145" s="20" t="s">
        <v>872</v>
      </c>
      <c r="AA145" s="22">
        <v>5</v>
      </c>
      <c r="AB145" s="22">
        <v>36</v>
      </c>
      <c r="AC145" s="22">
        <v>0</v>
      </c>
      <c r="AD145" s="22">
        <v>2752</v>
      </c>
      <c r="AE145" s="22">
        <v>0</v>
      </c>
      <c r="AF145" s="22">
        <v>12387</v>
      </c>
      <c r="AG145" s="22">
        <v>119</v>
      </c>
      <c r="AH145" s="20">
        <v>0</v>
      </c>
      <c r="AI145" s="20">
        <v>0</v>
      </c>
      <c r="AJ145" s="20" t="s">
        <v>654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0">
        <v>0</v>
      </c>
      <c r="AY145" s="20">
        <v>0</v>
      </c>
      <c r="AZ145" s="20">
        <v>0</v>
      </c>
      <c r="BA145" s="20">
        <v>0</v>
      </c>
      <c r="BB145" s="22">
        <v>0</v>
      </c>
      <c r="BC145" s="20">
        <v>0</v>
      </c>
      <c r="BD145" s="20">
        <v>0</v>
      </c>
      <c r="BE145" s="20">
        <v>0</v>
      </c>
      <c r="BF145" s="20">
        <v>0</v>
      </c>
      <c r="BG145" s="22">
        <v>594</v>
      </c>
      <c r="BH145" s="22">
        <v>226</v>
      </c>
      <c r="BI145" s="22">
        <v>585</v>
      </c>
      <c r="BJ145" s="22">
        <v>227</v>
      </c>
      <c r="BK145" s="22">
        <v>571</v>
      </c>
      <c r="BL145" s="22">
        <v>221</v>
      </c>
      <c r="BM145" s="22">
        <v>601</v>
      </c>
      <c r="BN145" s="22">
        <v>231</v>
      </c>
      <c r="BO145" s="20"/>
      <c r="BP145" s="20"/>
      <c r="BQ145" s="20"/>
      <c r="BR145" s="20"/>
      <c r="BS145" s="20"/>
      <c r="BT145" s="20"/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524</v>
      </c>
      <c r="CB145" s="22">
        <v>290</v>
      </c>
      <c r="CC145" s="22">
        <v>536</v>
      </c>
      <c r="CD145" s="22">
        <v>192</v>
      </c>
      <c r="CE145" s="22">
        <v>607</v>
      </c>
      <c r="CF145" s="22">
        <v>235</v>
      </c>
      <c r="CG145" s="22">
        <v>491</v>
      </c>
      <c r="CH145" s="22">
        <v>167</v>
      </c>
      <c r="CI145" s="22">
        <v>0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509416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1745</v>
      </c>
      <c r="N146" s="20">
        <v>0</v>
      </c>
      <c r="O146" s="22">
        <v>124</v>
      </c>
      <c r="P146" s="23" t="b">
        <v>0</v>
      </c>
      <c r="Q146" s="20" t="s">
        <v>2863</v>
      </c>
      <c r="R146" s="20" t="s">
        <v>2864</v>
      </c>
      <c r="S146" s="22">
        <v>45</v>
      </c>
      <c r="T146" s="20" t="s">
        <v>1746</v>
      </c>
      <c r="U146" s="20">
        <v>0</v>
      </c>
      <c r="V146" s="20" t="s">
        <v>1747</v>
      </c>
      <c r="W146" s="20">
        <v>0</v>
      </c>
      <c r="X146" s="23" t="b">
        <v>0</v>
      </c>
      <c r="Y146" s="20"/>
      <c r="Z146" s="20" t="s">
        <v>872</v>
      </c>
      <c r="AA146" s="22">
        <v>5</v>
      </c>
      <c r="AB146" s="22">
        <v>36</v>
      </c>
      <c r="AC146" s="22">
        <v>0</v>
      </c>
      <c r="AD146" s="22">
        <v>483</v>
      </c>
      <c r="AE146" s="22">
        <v>0</v>
      </c>
      <c r="AF146" s="22">
        <v>4786</v>
      </c>
      <c r="AG146" s="22">
        <v>31</v>
      </c>
      <c r="AH146" s="20">
        <v>0</v>
      </c>
      <c r="AI146" s="20">
        <v>0</v>
      </c>
      <c r="AJ146" s="20" t="s">
        <v>1747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0">
        <v>0</v>
      </c>
      <c r="AY146" s="20">
        <v>0</v>
      </c>
      <c r="AZ146" s="20">
        <v>0</v>
      </c>
      <c r="BA146" s="20">
        <v>0</v>
      </c>
      <c r="BB146" s="22">
        <v>0</v>
      </c>
      <c r="BC146" s="20">
        <v>0</v>
      </c>
      <c r="BD146" s="20">
        <v>0</v>
      </c>
      <c r="BE146" s="20">
        <v>0</v>
      </c>
      <c r="BF146" s="20">
        <v>0</v>
      </c>
      <c r="BG146" s="22">
        <v>663</v>
      </c>
      <c r="BH146" s="22">
        <v>269</v>
      </c>
      <c r="BI146" s="22">
        <v>658</v>
      </c>
      <c r="BJ146" s="22">
        <v>270</v>
      </c>
      <c r="BK146" s="22">
        <v>649</v>
      </c>
      <c r="BL146" s="22">
        <v>265</v>
      </c>
      <c r="BM146" s="22">
        <v>669</v>
      </c>
      <c r="BN146" s="22">
        <v>273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439</v>
      </c>
      <c r="CB146" s="22">
        <v>255</v>
      </c>
      <c r="CC146" s="22">
        <v>612</v>
      </c>
      <c r="CD146" s="22">
        <v>239</v>
      </c>
      <c r="CE146" s="22">
        <v>672</v>
      </c>
      <c r="CF146" s="22">
        <v>276</v>
      </c>
      <c r="CG146" s="22">
        <v>613</v>
      </c>
      <c r="CH146" s="22">
        <v>238</v>
      </c>
      <c r="CI146" s="22">
        <v>0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0"/>
      <c r="B147" s="20"/>
      <c r="C147" s="22">
        <v>536916</v>
      </c>
      <c r="D147" s="22">
        <v>0</v>
      </c>
      <c r="E147" s="22">
        <v>0</v>
      </c>
      <c r="F147" s="22">
        <v>-3</v>
      </c>
      <c r="G147" s="22">
        <v>3</v>
      </c>
      <c r="H147" s="22">
        <v>0</v>
      </c>
      <c r="I147" s="22">
        <v>3</v>
      </c>
      <c r="J147" s="20">
        <v>1.7</v>
      </c>
      <c r="K147" s="20">
        <v>2.2000000000000002</v>
      </c>
      <c r="L147" s="22">
        <v>3</v>
      </c>
      <c r="M147" s="20" t="s">
        <v>1137</v>
      </c>
      <c r="N147" s="20">
        <v>1.7</v>
      </c>
      <c r="O147" s="22">
        <v>125</v>
      </c>
      <c r="P147" s="23" t="b">
        <v>0</v>
      </c>
      <c r="Q147" s="20"/>
      <c r="R147" s="20"/>
      <c r="S147" s="22">
        <v>47</v>
      </c>
      <c r="T147" s="20" t="s">
        <v>1138</v>
      </c>
      <c r="U147" s="20">
        <v>1.5</v>
      </c>
      <c r="V147" s="20" t="s">
        <v>1139</v>
      </c>
      <c r="W147" s="20">
        <v>0</v>
      </c>
      <c r="X147" s="23" t="b">
        <v>0</v>
      </c>
      <c r="Y147" s="20"/>
      <c r="Z147" s="20" t="s">
        <v>858</v>
      </c>
      <c r="AA147" s="22">
        <v>5</v>
      </c>
      <c r="AB147" s="22">
        <v>36</v>
      </c>
      <c r="AC147" s="22">
        <v>6</v>
      </c>
      <c r="AD147" s="22">
        <v>1615</v>
      </c>
      <c r="AE147" s="22">
        <v>127</v>
      </c>
      <c r="AF147" s="22">
        <v>4659</v>
      </c>
      <c r="AG147" s="22">
        <v>75</v>
      </c>
      <c r="AH147" s="20">
        <v>0.4</v>
      </c>
      <c r="AI147" s="20">
        <v>1.3</v>
      </c>
      <c r="AJ147" s="20" t="s">
        <v>1139</v>
      </c>
      <c r="AK147" s="22">
        <v>120</v>
      </c>
      <c r="AL147" s="22">
        <v>0</v>
      </c>
      <c r="AM147" s="22">
        <v>1</v>
      </c>
      <c r="AN147" s="22">
        <v>0</v>
      </c>
      <c r="AO147" s="22">
        <v>1</v>
      </c>
      <c r="AP147" s="22">
        <v>0</v>
      </c>
      <c r="AQ147" s="22">
        <v>0</v>
      </c>
      <c r="AR147" s="22">
        <v>0</v>
      </c>
      <c r="AS147" s="22">
        <v>1</v>
      </c>
      <c r="AT147" s="22">
        <v>0</v>
      </c>
      <c r="AU147" s="22">
        <v>0</v>
      </c>
      <c r="AV147" s="22">
        <v>0</v>
      </c>
      <c r="AW147" s="22">
        <v>11</v>
      </c>
      <c r="AX147" s="20">
        <v>22.2</v>
      </c>
      <c r="AY147" s="20">
        <v>28.5</v>
      </c>
      <c r="AZ147" s="20">
        <v>23</v>
      </c>
      <c r="BA147" s="20">
        <v>7.4</v>
      </c>
      <c r="BB147" s="22">
        <v>2</v>
      </c>
      <c r="BC147" s="20">
        <v>0.27</v>
      </c>
      <c r="BD147" s="20">
        <v>0.22</v>
      </c>
      <c r="BE147" s="20">
        <v>0.49</v>
      </c>
      <c r="BF147" s="20">
        <v>1.93</v>
      </c>
      <c r="BG147" s="22">
        <v>373</v>
      </c>
      <c r="BH147" s="22">
        <v>166</v>
      </c>
      <c r="BI147" s="22">
        <v>290</v>
      </c>
      <c r="BJ147" s="22">
        <v>154</v>
      </c>
      <c r="BK147" s="22">
        <v>278</v>
      </c>
      <c r="BL147" s="22">
        <v>142</v>
      </c>
      <c r="BM147" s="22">
        <v>356</v>
      </c>
      <c r="BN147" s="22">
        <v>161</v>
      </c>
      <c r="BO147" s="20"/>
      <c r="BP147" s="20"/>
      <c r="BQ147" s="20"/>
      <c r="BR147" s="20"/>
      <c r="BS147" s="20"/>
      <c r="BT147" s="20"/>
      <c r="BU147" s="22">
        <v>0.2</v>
      </c>
      <c r="BV147" s="22">
        <v>0</v>
      </c>
      <c r="BW147" s="22">
        <v>0.16</v>
      </c>
      <c r="BX147" s="22">
        <v>0.36</v>
      </c>
      <c r="BY147" s="22">
        <v>1.45</v>
      </c>
      <c r="BZ147" s="22">
        <v>0.75</v>
      </c>
      <c r="CA147" s="22">
        <v>335</v>
      </c>
      <c r="CB147" s="22">
        <v>219</v>
      </c>
      <c r="CC147" s="22">
        <v>186</v>
      </c>
      <c r="CD147" s="22">
        <v>82</v>
      </c>
      <c r="CE147" s="22">
        <v>304</v>
      </c>
      <c r="CF147" s="22">
        <v>139</v>
      </c>
      <c r="CG147" s="22">
        <v>545</v>
      </c>
      <c r="CH147" s="22">
        <v>197</v>
      </c>
      <c r="CI147" s="22">
        <v>1.5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0</v>
      </c>
      <c r="B148" s="22">
        <v>0</v>
      </c>
      <c r="C148" s="22">
        <v>233425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4</v>
      </c>
      <c r="J148" s="20">
        <v>0</v>
      </c>
      <c r="K148" s="20">
        <v>0</v>
      </c>
      <c r="L148" s="22">
        <v>0</v>
      </c>
      <c r="M148" s="20" t="s">
        <v>883</v>
      </c>
      <c r="N148" s="20">
        <v>0</v>
      </c>
      <c r="O148" s="22">
        <v>127</v>
      </c>
      <c r="P148" s="23" t="b">
        <v>0</v>
      </c>
      <c r="Q148" s="20" t="s">
        <v>2389</v>
      </c>
      <c r="R148" s="20" t="s">
        <v>2390</v>
      </c>
      <c r="S148" s="22">
        <v>45</v>
      </c>
      <c r="T148" s="20" t="s">
        <v>1942</v>
      </c>
      <c r="U148" s="20">
        <v>0</v>
      </c>
      <c r="V148" s="20" t="s">
        <v>1943</v>
      </c>
      <c r="W148" s="20">
        <v>0</v>
      </c>
      <c r="X148" s="23" t="b">
        <v>0</v>
      </c>
      <c r="Y148" s="20"/>
      <c r="Z148" s="20" t="s">
        <v>872</v>
      </c>
      <c r="AA148" s="22">
        <v>5</v>
      </c>
      <c r="AB148" s="22">
        <v>36</v>
      </c>
      <c r="AC148" s="22">
        <v>0</v>
      </c>
      <c r="AD148" s="22">
        <v>0</v>
      </c>
      <c r="AE148" s="22">
        <v>0</v>
      </c>
      <c r="AF148" s="22">
        <v>3642</v>
      </c>
      <c r="AG148" s="22">
        <v>37</v>
      </c>
      <c r="AH148" s="20">
        <v>0</v>
      </c>
      <c r="AI148" s="20">
        <v>0</v>
      </c>
      <c r="AJ148" s="20" t="s">
        <v>1943</v>
      </c>
      <c r="AK148" s="22">
        <v>0</v>
      </c>
      <c r="AL148" s="22">
        <v>0</v>
      </c>
      <c r="AM148" s="22">
        <v>0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0">
        <v>0</v>
      </c>
      <c r="AY148" s="20">
        <v>0</v>
      </c>
      <c r="AZ148" s="20">
        <v>0</v>
      </c>
      <c r="BA148" s="20">
        <v>0</v>
      </c>
      <c r="BB148" s="22">
        <v>0</v>
      </c>
      <c r="BC148" s="20">
        <v>0</v>
      </c>
      <c r="BD148" s="20">
        <v>0</v>
      </c>
      <c r="BE148" s="20">
        <v>0</v>
      </c>
      <c r="BF148" s="20">
        <v>0</v>
      </c>
      <c r="BG148" s="22">
        <v>628</v>
      </c>
      <c r="BH148" s="22">
        <v>62</v>
      </c>
      <c r="BI148" s="22">
        <v>624</v>
      </c>
      <c r="BJ148" s="22">
        <v>65</v>
      </c>
      <c r="BK148" s="22">
        <v>613</v>
      </c>
      <c r="BL148" s="22">
        <v>64</v>
      </c>
      <c r="BM148" s="22">
        <v>634</v>
      </c>
      <c r="BN148" s="22">
        <v>64</v>
      </c>
      <c r="BO148" s="20"/>
      <c r="BP148" s="20"/>
      <c r="BQ148" s="20"/>
      <c r="BR148" s="20"/>
      <c r="BS148" s="20"/>
      <c r="BT148" s="20"/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393</v>
      </c>
      <c r="CB148" s="22">
        <v>68</v>
      </c>
      <c r="CC148" s="22">
        <v>574</v>
      </c>
      <c r="CD148" s="22">
        <v>54</v>
      </c>
      <c r="CE148" s="22">
        <v>640</v>
      </c>
      <c r="CF148" s="22">
        <v>68</v>
      </c>
      <c r="CG148" s="22">
        <v>608</v>
      </c>
      <c r="CH148" s="22">
        <v>84</v>
      </c>
      <c r="CI148" s="22">
        <v>0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0"/>
      <c r="C149" s="22">
        <v>168090</v>
      </c>
      <c r="D149" s="22">
        <v>0</v>
      </c>
      <c r="E149" s="22">
        <v>0</v>
      </c>
      <c r="F149" s="22">
        <v>-2</v>
      </c>
      <c r="G149" s="22">
        <v>2</v>
      </c>
      <c r="H149" s="22">
        <v>0</v>
      </c>
      <c r="I149" s="22">
        <v>3</v>
      </c>
      <c r="J149" s="20">
        <v>0</v>
      </c>
      <c r="K149" s="20">
        <v>1.2</v>
      </c>
      <c r="L149" s="22">
        <v>-1</v>
      </c>
      <c r="M149" s="20" t="s">
        <v>1944</v>
      </c>
      <c r="N149" s="20">
        <v>0.7</v>
      </c>
      <c r="O149" s="22">
        <v>128</v>
      </c>
      <c r="P149" s="23" t="b">
        <v>0</v>
      </c>
      <c r="Q149" s="20" t="s">
        <v>3589</v>
      </c>
      <c r="R149" s="20" t="s">
        <v>3623</v>
      </c>
      <c r="S149" s="22">
        <v>48</v>
      </c>
      <c r="T149" s="20" t="s">
        <v>1945</v>
      </c>
      <c r="U149" s="20">
        <v>1.6</v>
      </c>
      <c r="V149" s="20" t="s">
        <v>1946</v>
      </c>
      <c r="W149" s="20">
        <v>0.1</v>
      </c>
      <c r="X149" s="23" t="b">
        <v>0</v>
      </c>
      <c r="Y149" s="20"/>
      <c r="Z149" s="20" t="s">
        <v>1804</v>
      </c>
      <c r="AA149" s="22">
        <v>5</v>
      </c>
      <c r="AB149" s="22">
        <v>36</v>
      </c>
      <c r="AC149" s="22">
        <v>13</v>
      </c>
      <c r="AD149" s="22">
        <v>8182</v>
      </c>
      <c r="AE149" s="22">
        <v>63</v>
      </c>
      <c r="AF149" s="22">
        <v>16666</v>
      </c>
      <c r="AG149" s="22">
        <v>804</v>
      </c>
      <c r="AH149" s="20">
        <v>0.1</v>
      </c>
      <c r="AI149" s="20">
        <v>2.7</v>
      </c>
      <c r="AJ149" s="20" t="s">
        <v>1946</v>
      </c>
      <c r="AK149" s="22">
        <v>404</v>
      </c>
      <c r="AL149" s="22">
        <v>0</v>
      </c>
      <c r="AM149" s="22">
        <v>1</v>
      </c>
      <c r="AN149" s="22">
        <v>1</v>
      </c>
      <c r="AO149" s="22">
        <v>5</v>
      </c>
      <c r="AP149" s="22">
        <v>0</v>
      </c>
      <c r="AQ149" s="22">
        <v>0</v>
      </c>
      <c r="AR149" s="22">
        <v>0</v>
      </c>
      <c r="AS149" s="22">
        <v>1</v>
      </c>
      <c r="AT149" s="22">
        <v>1</v>
      </c>
      <c r="AU149" s="22">
        <v>0</v>
      </c>
      <c r="AV149" s="22">
        <v>0</v>
      </c>
      <c r="AW149" s="22">
        <v>68</v>
      </c>
      <c r="AX149" s="20">
        <v>70.400000000000006</v>
      </c>
      <c r="AY149" s="20">
        <v>126.4</v>
      </c>
      <c r="AZ149" s="20">
        <v>22</v>
      </c>
      <c r="BA149" s="20">
        <v>21.7</v>
      </c>
      <c r="BB149" s="22">
        <v>5</v>
      </c>
      <c r="BC149" s="20">
        <v>0.14000000000000001</v>
      </c>
      <c r="BD149" s="20">
        <v>0.53</v>
      </c>
      <c r="BE149" s="20">
        <v>0.67</v>
      </c>
      <c r="BF149" s="20">
        <v>4.88</v>
      </c>
      <c r="BG149" s="22">
        <v>268</v>
      </c>
      <c r="BH149" s="22">
        <v>108</v>
      </c>
      <c r="BI149" s="22">
        <v>97</v>
      </c>
      <c r="BJ149" s="22">
        <v>71</v>
      </c>
      <c r="BK149" s="22">
        <v>280</v>
      </c>
      <c r="BL149" s="22">
        <v>143</v>
      </c>
      <c r="BM149" s="22">
        <v>228</v>
      </c>
      <c r="BN149" s="22">
        <v>111</v>
      </c>
      <c r="BO149" s="20"/>
      <c r="BP149" s="20"/>
      <c r="BQ149" s="20"/>
      <c r="BR149" s="20"/>
      <c r="BS149" s="20"/>
      <c r="BT149" s="20"/>
      <c r="BU149" s="22">
        <v>0.03</v>
      </c>
      <c r="BV149" s="22">
        <v>0</v>
      </c>
      <c r="BW149" s="22">
        <v>0.12</v>
      </c>
      <c r="BX149" s="22">
        <v>0.15</v>
      </c>
      <c r="BY149" s="22">
        <v>1.0900000000000001</v>
      </c>
      <c r="BZ149" s="22">
        <v>1.1100000000000001</v>
      </c>
      <c r="CA149" s="22">
        <v>292</v>
      </c>
      <c r="CB149" s="22">
        <v>192</v>
      </c>
      <c r="CC149" s="22">
        <v>295</v>
      </c>
      <c r="CD149" s="22">
        <v>141</v>
      </c>
      <c r="CE149" s="22">
        <v>296</v>
      </c>
      <c r="CF149" s="22">
        <v>136</v>
      </c>
      <c r="CG149" s="22">
        <v>433</v>
      </c>
      <c r="CH149" s="22">
        <v>140</v>
      </c>
      <c r="CI149" s="22">
        <v>1.1100000000000001</v>
      </c>
      <c r="CJ149" s="22">
        <v>0.22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25</v>
      </c>
      <c r="B150" s="22">
        <v>25</v>
      </c>
      <c r="C150" s="22">
        <v>83299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2</v>
      </c>
      <c r="J150" s="20">
        <v>0.2</v>
      </c>
      <c r="K150" s="20">
        <v>0.4</v>
      </c>
      <c r="L150" s="22">
        <v>0</v>
      </c>
      <c r="M150" s="20" t="s">
        <v>505</v>
      </c>
      <c r="N150" s="20">
        <v>1</v>
      </c>
      <c r="O150" s="22">
        <v>129</v>
      </c>
      <c r="P150" s="23" t="b">
        <v>0</v>
      </c>
      <c r="Q150" s="20" t="s">
        <v>3449</v>
      </c>
      <c r="R150" s="20" t="s">
        <v>3624</v>
      </c>
      <c r="S150" s="22">
        <v>50</v>
      </c>
      <c r="T150" s="20" t="s">
        <v>1092</v>
      </c>
      <c r="U150" s="20">
        <v>1.8</v>
      </c>
      <c r="V150" s="20" t="s">
        <v>487</v>
      </c>
      <c r="W150" s="20">
        <v>3.6</v>
      </c>
      <c r="X150" s="23" t="b">
        <v>0</v>
      </c>
      <c r="Y150" s="20"/>
      <c r="Z150" s="20" t="s">
        <v>937</v>
      </c>
      <c r="AA150" s="22">
        <v>5</v>
      </c>
      <c r="AB150" s="22">
        <v>36</v>
      </c>
      <c r="AC150" s="22">
        <v>20</v>
      </c>
      <c r="AD150" s="22">
        <v>291652</v>
      </c>
      <c r="AE150" s="22">
        <v>756</v>
      </c>
      <c r="AF150" s="22">
        <v>376638</v>
      </c>
      <c r="AG150" s="22">
        <v>49288</v>
      </c>
      <c r="AH150" s="20">
        <v>0.2</v>
      </c>
      <c r="AI150" s="20">
        <v>4</v>
      </c>
      <c r="AJ150" s="20" t="s">
        <v>487</v>
      </c>
      <c r="AK150" s="22">
        <v>990</v>
      </c>
      <c r="AL150" s="22">
        <v>1</v>
      </c>
      <c r="AM150" s="22">
        <v>0</v>
      </c>
      <c r="AN150" s="22">
        <v>0</v>
      </c>
      <c r="AO150" s="22">
        <v>20</v>
      </c>
      <c r="AP150" s="22">
        <v>0</v>
      </c>
      <c r="AQ150" s="22">
        <v>0</v>
      </c>
      <c r="AR150" s="22">
        <v>0</v>
      </c>
      <c r="AS150" s="22">
        <v>3</v>
      </c>
      <c r="AT150" s="22">
        <v>0</v>
      </c>
      <c r="AU150" s="22">
        <v>0</v>
      </c>
      <c r="AV150" s="22">
        <v>1</v>
      </c>
      <c r="AW150" s="22">
        <v>165</v>
      </c>
      <c r="AX150" s="20">
        <v>253.4</v>
      </c>
      <c r="AY150" s="20">
        <v>60.5</v>
      </c>
      <c r="AZ150" s="20">
        <v>129</v>
      </c>
      <c r="BA150" s="20">
        <v>44.3</v>
      </c>
      <c r="BB150" s="22">
        <v>11</v>
      </c>
      <c r="BC150" s="20">
        <v>1.59</v>
      </c>
      <c r="BD150" s="20">
        <v>1.01</v>
      </c>
      <c r="BE150" s="20">
        <v>2.6</v>
      </c>
      <c r="BF150" s="20">
        <v>16.71</v>
      </c>
      <c r="BG150" s="22">
        <v>44</v>
      </c>
      <c r="BH150" s="22">
        <v>12</v>
      </c>
      <c r="BI150" s="22">
        <v>203</v>
      </c>
      <c r="BJ150" s="22">
        <v>55</v>
      </c>
      <c r="BK150" s="22">
        <v>92</v>
      </c>
      <c r="BL150" s="22">
        <v>6</v>
      </c>
      <c r="BM150" s="22">
        <v>88</v>
      </c>
      <c r="BN150" s="22">
        <v>18</v>
      </c>
      <c r="BO150" s="20"/>
      <c r="BP150" s="20"/>
      <c r="BQ150" s="22">
        <v>1</v>
      </c>
      <c r="BR150" s="20"/>
      <c r="BS150" s="20"/>
      <c r="BT150" s="20"/>
      <c r="BU150" s="22">
        <v>0.14000000000000001</v>
      </c>
      <c r="BV150" s="22">
        <v>0</v>
      </c>
      <c r="BW150" s="22">
        <v>0.09</v>
      </c>
      <c r="BX150" s="22">
        <v>0.23</v>
      </c>
      <c r="BY150" s="22">
        <v>1.52</v>
      </c>
      <c r="BZ150" s="22">
        <v>1.82</v>
      </c>
      <c r="CA150" s="22">
        <v>170</v>
      </c>
      <c r="CB150" s="22">
        <v>19</v>
      </c>
      <c r="CC150" s="22">
        <v>255</v>
      </c>
      <c r="CD150" s="22">
        <v>86</v>
      </c>
      <c r="CE150" s="22">
        <v>273</v>
      </c>
      <c r="CF150" s="22">
        <v>90</v>
      </c>
      <c r="CG150" s="22">
        <v>95</v>
      </c>
      <c r="CH150" s="22">
        <v>39</v>
      </c>
      <c r="CI150" s="22">
        <v>1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474120</v>
      </c>
      <c r="D151" s="22">
        <v>0</v>
      </c>
      <c r="E151" s="22">
        <v>0</v>
      </c>
      <c r="F151" s="22">
        <v>-4</v>
      </c>
      <c r="G151" s="22">
        <v>4</v>
      </c>
      <c r="H151" s="22">
        <v>0</v>
      </c>
      <c r="I151" s="22">
        <v>3</v>
      </c>
      <c r="J151" s="20">
        <v>0</v>
      </c>
      <c r="K151" s="20">
        <v>0</v>
      </c>
      <c r="L151" s="22">
        <v>0</v>
      </c>
      <c r="M151" s="20" t="s">
        <v>1119</v>
      </c>
      <c r="N151" s="20">
        <v>0</v>
      </c>
      <c r="O151" s="22">
        <v>130</v>
      </c>
      <c r="P151" s="23" t="b">
        <v>0</v>
      </c>
      <c r="Q151" s="20" t="s">
        <v>910</v>
      </c>
      <c r="R151" s="20" t="s">
        <v>2865</v>
      </c>
      <c r="S151" s="22">
        <v>51</v>
      </c>
      <c r="T151" s="20" t="s">
        <v>1120</v>
      </c>
      <c r="U151" s="20">
        <v>4</v>
      </c>
      <c r="V151" s="20" t="s">
        <v>650</v>
      </c>
      <c r="W151" s="20">
        <v>0.5</v>
      </c>
      <c r="X151" s="23" t="b">
        <v>0</v>
      </c>
      <c r="Y151" s="20"/>
      <c r="Z151" s="20" t="s">
        <v>899</v>
      </c>
      <c r="AA151" s="22">
        <v>5</v>
      </c>
      <c r="AB151" s="22">
        <v>36</v>
      </c>
      <c r="AC151" s="22">
        <v>8</v>
      </c>
      <c r="AD151" s="22">
        <v>46453</v>
      </c>
      <c r="AE151" s="22">
        <v>26</v>
      </c>
      <c r="AF151" s="22">
        <v>381051</v>
      </c>
      <c r="AG151" s="22">
        <v>1050</v>
      </c>
      <c r="AH151" s="20">
        <v>0</v>
      </c>
      <c r="AI151" s="20">
        <v>1.6</v>
      </c>
      <c r="AJ151" s="20" t="s">
        <v>650</v>
      </c>
      <c r="AK151" s="22">
        <v>68</v>
      </c>
      <c r="AL151" s="22">
        <v>0</v>
      </c>
      <c r="AM151" s="22">
        <v>2</v>
      </c>
      <c r="AN151" s="22">
        <v>0</v>
      </c>
      <c r="AO151" s="22">
        <v>1</v>
      </c>
      <c r="AP151" s="22">
        <v>0</v>
      </c>
      <c r="AQ151" s="22">
        <v>0</v>
      </c>
      <c r="AR151" s="22">
        <v>0</v>
      </c>
      <c r="AS151" s="22">
        <v>1</v>
      </c>
      <c r="AT151" s="22">
        <v>0</v>
      </c>
      <c r="AU151" s="22">
        <v>0</v>
      </c>
      <c r="AV151" s="22">
        <v>0</v>
      </c>
      <c r="AW151" s="22">
        <v>30</v>
      </c>
      <c r="AX151" s="20">
        <v>39</v>
      </c>
      <c r="AY151" s="20">
        <v>25</v>
      </c>
      <c r="AZ151" s="20">
        <v>30</v>
      </c>
      <c r="BA151" s="20">
        <v>9.4</v>
      </c>
      <c r="BB151" s="22">
        <v>1</v>
      </c>
      <c r="BC151" s="20">
        <v>0.2</v>
      </c>
      <c r="BD151" s="20">
        <v>0.57999999999999996</v>
      </c>
      <c r="BE151" s="20">
        <v>0.78</v>
      </c>
      <c r="BF151" s="20">
        <v>2.02</v>
      </c>
      <c r="BG151" s="22">
        <v>329</v>
      </c>
      <c r="BH151" s="22">
        <v>144</v>
      </c>
      <c r="BI151" s="22">
        <v>314</v>
      </c>
      <c r="BJ151" s="22">
        <v>162</v>
      </c>
      <c r="BK151" s="22">
        <v>258</v>
      </c>
      <c r="BL151" s="22">
        <v>135</v>
      </c>
      <c r="BM151" s="22">
        <v>330</v>
      </c>
      <c r="BN151" s="22">
        <v>150</v>
      </c>
      <c r="BO151" s="20"/>
      <c r="BP151" s="20"/>
      <c r="BQ151" s="20"/>
      <c r="BR151" s="20"/>
      <c r="BS151" s="20"/>
      <c r="BT151" s="20"/>
      <c r="BU151" s="22">
        <v>0.26</v>
      </c>
      <c r="BV151" s="22">
        <v>0</v>
      </c>
      <c r="BW151" s="22">
        <v>0.77</v>
      </c>
      <c r="BX151" s="22">
        <v>1.03</v>
      </c>
      <c r="BY151" s="22">
        <v>2.67</v>
      </c>
      <c r="BZ151" s="22">
        <v>1.32</v>
      </c>
      <c r="CA151" s="22">
        <v>166</v>
      </c>
      <c r="CB151" s="22">
        <v>103</v>
      </c>
      <c r="CC151" s="22">
        <v>698</v>
      </c>
      <c r="CD151" s="22">
        <v>299</v>
      </c>
      <c r="CE151" s="22">
        <v>64</v>
      </c>
      <c r="CF151" s="22">
        <v>34</v>
      </c>
      <c r="CG151" s="22">
        <v>234</v>
      </c>
      <c r="CH151" s="22">
        <v>74</v>
      </c>
      <c r="CI151" s="22">
        <v>1.32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25</v>
      </c>
      <c r="B152" s="22">
        <v>25</v>
      </c>
      <c r="C152" s="22">
        <v>204214</v>
      </c>
      <c r="D152" s="22">
        <v>0</v>
      </c>
      <c r="E152" s="22">
        <v>0</v>
      </c>
      <c r="F152" s="22">
        <v>0</v>
      </c>
      <c r="G152" s="22">
        <v>0</v>
      </c>
      <c r="H152" s="22">
        <v>1</v>
      </c>
      <c r="I152" s="22">
        <v>2</v>
      </c>
      <c r="J152" s="20">
        <v>0</v>
      </c>
      <c r="K152" s="20">
        <v>0.1</v>
      </c>
      <c r="L152" s="22">
        <v>0</v>
      </c>
      <c r="M152" s="20" t="s">
        <v>1132</v>
      </c>
      <c r="N152" s="20">
        <v>0</v>
      </c>
      <c r="O152" s="22">
        <v>131</v>
      </c>
      <c r="P152" s="23" t="b">
        <v>0</v>
      </c>
      <c r="Q152" s="20" t="s">
        <v>3449</v>
      </c>
      <c r="R152" s="20" t="s">
        <v>3625</v>
      </c>
      <c r="S152" s="22">
        <v>50</v>
      </c>
      <c r="T152" s="20" t="s">
        <v>1133</v>
      </c>
      <c r="U152" s="20">
        <v>4.2</v>
      </c>
      <c r="V152" s="20" t="s">
        <v>446</v>
      </c>
      <c r="W152" s="20">
        <v>18.2</v>
      </c>
      <c r="X152" s="23" t="b">
        <v>0</v>
      </c>
      <c r="Y152" s="20"/>
      <c r="Z152" s="20" t="s">
        <v>937</v>
      </c>
      <c r="AA152" s="22">
        <v>5</v>
      </c>
      <c r="AB152" s="22">
        <v>36</v>
      </c>
      <c r="AC152" s="22">
        <v>25</v>
      </c>
      <c r="AD152" s="22">
        <v>1856643</v>
      </c>
      <c r="AE152" s="22">
        <v>3000</v>
      </c>
      <c r="AF152" s="22">
        <v>5153372</v>
      </c>
      <c r="AG152" s="22">
        <v>87941</v>
      </c>
      <c r="AH152" s="20">
        <v>0</v>
      </c>
      <c r="AI152" s="20">
        <v>5</v>
      </c>
      <c r="AJ152" s="20" t="s">
        <v>1947</v>
      </c>
      <c r="AK152" s="22">
        <v>495</v>
      </c>
      <c r="AL152" s="22">
        <v>1</v>
      </c>
      <c r="AM152" s="22">
        <v>3</v>
      </c>
      <c r="AN152" s="22">
        <v>0</v>
      </c>
      <c r="AO152" s="22">
        <v>10</v>
      </c>
      <c r="AP152" s="22">
        <v>1</v>
      </c>
      <c r="AQ152" s="22">
        <v>0</v>
      </c>
      <c r="AR152" s="22">
        <v>0</v>
      </c>
      <c r="AS152" s="22">
        <v>2</v>
      </c>
      <c r="AT152" s="22">
        <v>0</v>
      </c>
      <c r="AU152" s="22">
        <v>0</v>
      </c>
      <c r="AV152" s="22">
        <v>5</v>
      </c>
      <c r="AW152" s="22">
        <v>112</v>
      </c>
      <c r="AX152" s="20">
        <v>162.80000000000001</v>
      </c>
      <c r="AY152" s="20">
        <v>177.9</v>
      </c>
      <c r="AZ152" s="20">
        <v>110</v>
      </c>
      <c r="BA152" s="20">
        <v>45</v>
      </c>
      <c r="BB152" s="22">
        <v>6</v>
      </c>
      <c r="BC152" s="20">
        <v>0.9</v>
      </c>
      <c r="BD152" s="20">
        <v>1.47</v>
      </c>
      <c r="BE152" s="20">
        <v>2.37</v>
      </c>
      <c r="BF152" s="20">
        <v>10.66</v>
      </c>
      <c r="BG152" s="22">
        <v>131</v>
      </c>
      <c r="BH152" s="22">
        <v>45</v>
      </c>
      <c r="BI152" s="22">
        <v>55</v>
      </c>
      <c r="BJ152" s="22">
        <v>10</v>
      </c>
      <c r="BK152" s="22">
        <v>107</v>
      </c>
      <c r="BL152" s="22">
        <v>10</v>
      </c>
      <c r="BM152" s="22">
        <v>83</v>
      </c>
      <c r="BN152" s="22">
        <v>14</v>
      </c>
      <c r="BO152" s="20"/>
      <c r="BP152" s="20"/>
      <c r="BQ152" s="20"/>
      <c r="BR152" s="20"/>
      <c r="BS152" s="20"/>
      <c r="BT152" s="20"/>
      <c r="BU152" s="22">
        <v>0.16</v>
      </c>
      <c r="BV152" s="22">
        <v>0</v>
      </c>
      <c r="BW152" s="22">
        <v>0.27</v>
      </c>
      <c r="BX152" s="22">
        <v>0.43</v>
      </c>
      <c r="BY152" s="22">
        <v>1.94</v>
      </c>
      <c r="BZ152" s="22">
        <v>1.82</v>
      </c>
      <c r="CA152" s="22">
        <v>191</v>
      </c>
      <c r="CB152" s="22">
        <v>23</v>
      </c>
      <c r="CC152" s="22">
        <v>687</v>
      </c>
      <c r="CD152" s="22">
        <v>234</v>
      </c>
      <c r="CE152" s="22">
        <v>49</v>
      </c>
      <c r="CF152" s="22">
        <v>10</v>
      </c>
      <c r="CG152" s="22">
        <v>15</v>
      </c>
      <c r="CH152" s="22">
        <v>5</v>
      </c>
      <c r="CI152" s="22">
        <v>1.0900000000000001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100</v>
      </c>
      <c r="B153" s="22">
        <v>100</v>
      </c>
      <c r="C153" s="22">
        <v>487117</v>
      </c>
      <c r="D153" s="22">
        <v>1</v>
      </c>
      <c r="E153" s="22">
        <v>-1</v>
      </c>
      <c r="F153" s="22">
        <v>1</v>
      </c>
      <c r="G153" s="22">
        <v>-1</v>
      </c>
      <c r="H153" s="22">
        <v>1</v>
      </c>
      <c r="I153" s="22">
        <v>4</v>
      </c>
      <c r="J153" s="20">
        <v>3.3</v>
      </c>
      <c r="K153" s="20">
        <v>3.8</v>
      </c>
      <c r="L153" s="22">
        <v>0</v>
      </c>
      <c r="M153" s="20" t="s">
        <v>1134</v>
      </c>
      <c r="N153" s="20">
        <v>3.3</v>
      </c>
      <c r="O153" s="22">
        <v>132</v>
      </c>
      <c r="P153" s="23" t="b">
        <v>0</v>
      </c>
      <c r="Q153" s="20"/>
      <c r="R153" s="20" t="s">
        <v>3626</v>
      </c>
      <c r="S153" s="22">
        <v>61</v>
      </c>
      <c r="T153" s="20" t="s">
        <v>1135</v>
      </c>
      <c r="U153" s="20">
        <v>3.7</v>
      </c>
      <c r="V153" s="20" t="s">
        <v>690</v>
      </c>
      <c r="W153" s="20">
        <v>8.4</v>
      </c>
      <c r="X153" s="23" t="b">
        <v>0</v>
      </c>
      <c r="Y153" s="20"/>
      <c r="Z153" s="20" t="s">
        <v>858</v>
      </c>
      <c r="AA153" s="22">
        <v>5</v>
      </c>
      <c r="AB153" s="22">
        <v>36</v>
      </c>
      <c r="AC153" s="22">
        <v>41</v>
      </c>
      <c r="AD153" s="22">
        <v>1080785</v>
      </c>
      <c r="AE153" s="22">
        <v>19060</v>
      </c>
      <c r="AF153" s="22">
        <v>918203</v>
      </c>
      <c r="AG153" s="22">
        <v>92041</v>
      </c>
      <c r="AH153" s="20">
        <v>0.5</v>
      </c>
      <c r="AI153" s="20">
        <v>6.7</v>
      </c>
      <c r="AJ153" s="20" t="s">
        <v>690</v>
      </c>
      <c r="AK153" s="22">
        <v>577</v>
      </c>
      <c r="AL153" s="22">
        <v>5</v>
      </c>
      <c r="AM153" s="22">
        <v>0</v>
      </c>
      <c r="AN153" s="22">
        <v>1</v>
      </c>
      <c r="AO153" s="22">
        <v>13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5</v>
      </c>
      <c r="AW153" s="22">
        <v>137</v>
      </c>
      <c r="AX153" s="20">
        <v>198.2</v>
      </c>
      <c r="AY153" s="20">
        <v>59.9</v>
      </c>
      <c r="AZ153" s="20">
        <v>218</v>
      </c>
      <c r="BA153" s="20">
        <v>47.6</v>
      </c>
      <c r="BB153" s="22">
        <v>7</v>
      </c>
      <c r="BC153" s="20">
        <v>2.89</v>
      </c>
      <c r="BD153" s="20">
        <v>0.51</v>
      </c>
      <c r="BE153" s="20">
        <v>3.4</v>
      </c>
      <c r="BF153" s="20">
        <v>10.64</v>
      </c>
      <c r="BG153" s="22">
        <v>100</v>
      </c>
      <c r="BH153" s="22">
        <v>11</v>
      </c>
      <c r="BI153" s="22">
        <v>205</v>
      </c>
      <c r="BJ153" s="22">
        <v>31</v>
      </c>
      <c r="BK153" s="22">
        <v>37</v>
      </c>
      <c r="BL153" s="22">
        <v>15</v>
      </c>
      <c r="BM153" s="22">
        <v>76</v>
      </c>
      <c r="BN153" s="22">
        <v>15</v>
      </c>
      <c r="BO153" s="20"/>
      <c r="BP153" s="20"/>
      <c r="BQ153" s="20"/>
      <c r="BR153" s="20"/>
      <c r="BS153" s="20"/>
      <c r="BT153" s="20"/>
      <c r="BU153" s="22">
        <v>0.45</v>
      </c>
      <c r="BV153" s="22">
        <v>0</v>
      </c>
      <c r="BW153" s="22">
        <v>0.08</v>
      </c>
      <c r="BX153" s="22">
        <v>0.53</v>
      </c>
      <c r="BY153" s="22">
        <v>1.66</v>
      </c>
      <c r="BZ153" s="22">
        <v>2.0299999999999998</v>
      </c>
      <c r="CA153" s="22">
        <v>62</v>
      </c>
      <c r="CB153" s="22">
        <v>20</v>
      </c>
      <c r="CC153" s="22">
        <v>83</v>
      </c>
      <c r="CD153" s="22">
        <v>11</v>
      </c>
      <c r="CE153" s="22">
        <v>88</v>
      </c>
      <c r="CF153" s="22">
        <v>15</v>
      </c>
      <c r="CG153" s="22">
        <v>45</v>
      </c>
      <c r="CH153" s="22">
        <v>9</v>
      </c>
      <c r="CI153" s="22">
        <v>1.0900000000000001</v>
      </c>
      <c r="CJ153" s="22">
        <v>0.16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0"/>
      <c r="B154" s="20"/>
      <c r="C154" s="22">
        <v>243568</v>
      </c>
      <c r="D154" s="22">
        <v>0</v>
      </c>
      <c r="E154" s="22">
        <v>0</v>
      </c>
      <c r="F154" s="22">
        <v>-1</v>
      </c>
      <c r="G154" s="22">
        <v>1</v>
      </c>
      <c r="H154" s="22">
        <v>1</v>
      </c>
      <c r="I154" s="22">
        <v>3</v>
      </c>
      <c r="J154" s="20">
        <v>1.7</v>
      </c>
      <c r="K154" s="20">
        <v>2.2000000000000002</v>
      </c>
      <c r="L154" s="22">
        <v>3</v>
      </c>
      <c r="M154" s="20" t="s">
        <v>1123</v>
      </c>
      <c r="N154" s="20">
        <v>1.7</v>
      </c>
      <c r="O154" s="22">
        <v>133</v>
      </c>
      <c r="P154" s="23" t="b">
        <v>0</v>
      </c>
      <c r="Q154" s="20"/>
      <c r="R154" s="20"/>
      <c r="S154" s="22">
        <v>49</v>
      </c>
      <c r="T154" s="20" t="s">
        <v>1124</v>
      </c>
      <c r="U154" s="20">
        <v>2.7</v>
      </c>
      <c r="V154" s="20" t="s">
        <v>648</v>
      </c>
      <c r="W154" s="20">
        <v>0.4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30</v>
      </c>
      <c r="AD154" s="22">
        <v>77681</v>
      </c>
      <c r="AE154" s="22">
        <v>936</v>
      </c>
      <c r="AF154" s="22">
        <v>52175</v>
      </c>
      <c r="AG154" s="22">
        <v>1980</v>
      </c>
      <c r="AH154" s="20">
        <v>0.3</v>
      </c>
      <c r="AI154" s="20">
        <v>6.1</v>
      </c>
      <c r="AJ154" s="20" t="s">
        <v>648</v>
      </c>
      <c r="AK154" s="22">
        <v>614</v>
      </c>
      <c r="AL154" s="22">
        <v>0</v>
      </c>
      <c r="AM154" s="22">
        <v>3</v>
      </c>
      <c r="AN154" s="22">
        <v>2</v>
      </c>
      <c r="AO154" s="22">
        <v>12</v>
      </c>
      <c r="AP154" s="22">
        <v>0</v>
      </c>
      <c r="AQ154" s="22">
        <v>0</v>
      </c>
      <c r="AR154" s="22">
        <v>0</v>
      </c>
      <c r="AS154" s="22">
        <v>2</v>
      </c>
      <c r="AT154" s="22">
        <v>0</v>
      </c>
      <c r="AU154" s="22">
        <v>0</v>
      </c>
      <c r="AV154" s="22">
        <v>4</v>
      </c>
      <c r="AW154" s="22">
        <v>139</v>
      </c>
      <c r="AX154" s="20">
        <v>101.6</v>
      </c>
      <c r="AY154" s="20">
        <v>192</v>
      </c>
      <c r="AZ154" s="20">
        <v>37</v>
      </c>
      <c r="BA154" s="20">
        <v>33</v>
      </c>
      <c r="BB154" s="22">
        <v>7</v>
      </c>
      <c r="BC154" s="20">
        <v>0.34</v>
      </c>
      <c r="BD154" s="20">
        <v>1.18</v>
      </c>
      <c r="BE154" s="20">
        <v>1.52</v>
      </c>
      <c r="BF154" s="20">
        <v>11.15</v>
      </c>
      <c r="BG154" s="22">
        <v>224</v>
      </c>
      <c r="BH154" s="22">
        <v>89</v>
      </c>
      <c r="BI154" s="22">
        <v>49</v>
      </c>
      <c r="BJ154" s="22">
        <v>38</v>
      </c>
      <c r="BK154" s="22">
        <v>238</v>
      </c>
      <c r="BL154" s="22">
        <v>126</v>
      </c>
      <c r="BM154" s="22">
        <v>145</v>
      </c>
      <c r="BN154" s="22">
        <v>75</v>
      </c>
      <c r="BO154" s="22">
        <v>3</v>
      </c>
      <c r="BP154" s="20"/>
      <c r="BQ154" s="20"/>
      <c r="BR154" s="20"/>
      <c r="BS154" s="20"/>
      <c r="BT154" s="20"/>
      <c r="BU154" s="22">
        <v>0.05</v>
      </c>
      <c r="BV154" s="22">
        <v>0</v>
      </c>
      <c r="BW154" s="22">
        <v>0.17</v>
      </c>
      <c r="BX154" s="22">
        <v>0.22</v>
      </c>
      <c r="BY154" s="22">
        <v>1.63</v>
      </c>
      <c r="BZ154" s="22">
        <v>1.76</v>
      </c>
      <c r="CA154" s="22">
        <v>260</v>
      </c>
      <c r="CB154" s="22">
        <v>165</v>
      </c>
      <c r="CC154" s="22">
        <v>191</v>
      </c>
      <c r="CD154" s="22">
        <v>86</v>
      </c>
      <c r="CE154" s="22">
        <v>170</v>
      </c>
      <c r="CF154" s="22">
        <v>76</v>
      </c>
      <c r="CG154" s="22">
        <v>249</v>
      </c>
      <c r="CH154" s="22">
        <v>80</v>
      </c>
      <c r="CI154" s="22">
        <v>1.03</v>
      </c>
      <c r="CJ154" s="22">
        <v>0.28999999999999998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100</v>
      </c>
      <c r="C155" s="22">
        <v>60307</v>
      </c>
      <c r="D155" s="22">
        <v>0</v>
      </c>
      <c r="E155" s="22">
        <v>0</v>
      </c>
      <c r="F155" s="22">
        <v>-2</v>
      </c>
      <c r="G155" s="22">
        <v>2</v>
      </c>
      <c r="H155" s="22">
        <v>0</v>
      </c>
      <c r="I155" s="22">
        <v>3</v>
      </c>
      <c r="J155" s="20">
        <v>3.7</v>
      </c>
      <c r="K155" s="20">
        <v>4.2</v>
      </c>
      <c r="L155" s="22">
        <v>3</v>
      </c>
      <c r="M155" s="20" t="s">
        <v>1090</v>
      </c>
      <c r="N155" s="20">
        <v>3.7</v>
      </c>
      <c r="O155" s="22">
        <v>134</v>
      </c>
      <c r="P155" s="23" t="b">
        <v>0</v>
      </c>
      <c r="Q155" s="20"/>
      <c r="R155" s="20" t="s">
        <v>3256</v>
      </c>
      <c r="S155" s="22">
        <v>63</v>
      </c>
      <c r="T155" s="20" t="s">
        <v>1091</v>
      </c>
      <c r="U155" s="20">
        <v>4.0999999999999996</v>
      </c>
      <c r="V155" s="20" t="s">
        <v>419</v>
      </c>
      <c r="W155" s="20">
        <v>1.6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41</v>
      </c>
      <c r="AD155" s="22">
        <v>176214</v>
      </c>
      <c r="AE155" s="22">
        <v>7322</v>
      </c>
      <c r="AF155" s="22">
        <v>415400</v>
      </c>
      <c r="AG155" s="22">
        <v>6015</v>
      </c>
      <c r="AH155" s="20">
        <v>0.6</v>
      </c>
      <c r="AI155" s="20">
        <v>6.5</v>
      </c>
      <c r="AJ155" s="20" t="s">
        <v>1948</v>
      </c>
      <c r="AK155" s="22">
        <v>888</v>
      </c>
      <c r="AL155" s="22">
        <v>2</v>
      </c>
      <c r="AM155" s="22">
        <v>1</v>
      </c>
      <c r="AN155" s="22">
        <v>1</v>
      </c>
      <c r="AO155" s="22">
        <v>13</v>
      </c>
      <c r="AP155" s="22">
        <v>0</v>
      </c>
      <c r="AQ155" s="22">
        <v>0</v>
      </c>
      <c r="AR155" s="22">
        <v>0</v>
      </c>
      <c r="AS155" s="22">
        <v>1</v>
      </c>
      <c r="AT155" s="22">
        <v>0</v>
      </c>
      <c r="AU155" s="22">
        <v>0</v>
      </c>
      <c r="AV155" s="22">
        <v>8</v>
      </c>
      <c r="AW155" s="22">
        <v>178</v>
      </c>
      <c r="AX155" s="20">
        <v>230.4</v>
      </c>
      <c r="AY155" s="20">
        <v>346.4</v>
      </c>
      <c r="AZ155" s="20">
        <v>135</v>
      </c>
      <c r="BA155" s="20">
        <v>71.099999999999994</v>
      </c>
      <c r="BB155" s="22">
        <v>10</v>
      </c>
      <c r="BC155" s="20">
        <v>1.35</v>
      </c>
      <c r="BD155" s="20">
        <v>1.47</v>
      </c>
      <c r="BE155" s="20">
        <v>2.82</v>
      </c>
      <c r="BF155" s="20">
        <v>14.46</v>
      </c>
      <c r="BG155" s="22">
        <v>66</v>
      </c>
      <c r="BH155" s="22">
        <v>24</v>
      </c>
      <c r="BI155" s="22">
        <v>14</v>
      </c>
      <c r="BJ155" s="22">
        <v>10</v>
      </c>
      <c r="BK155" s="22">
        <v>81</v>
      </c>
      <c r="BL155" s="22">
        <v>50</v>
      </c>
      <c r="BM155" s="22">
        <v>28</v>
      </c>
      <c r="BN155" s="22">
        <v>20</v>
      </c>
      <c r="BO155" s="22">
        <v>1</v>
      </c>
      <c r="BP155" s="20"/>
      <c r="BQ155" s="22">
        <v>4</v>
      </c>
      <c r="BR155" s="20"/>
      <c r="BS155" s="22">
        <v>2</v>
      </c>
      <c r="BT155" s="20"/>
      <c r="BU155" s="22">
        <v>0.14000000000000001</v>
      </c>
      <c r="BV155" s="22">
        <v>0</v>
      </c>
      <c r="BW155" s="22">
        <v>0.15</v>
      </c>
      <c r="BX155" s="22">
        <v>0.28999999999999998</v>
      </c>
      <c r="BY155" s="22">
        <v>1.47</v>
      </c>
      <c r="BZ155" s="22">
        <v>1.32</v>
      </c>
      <c r="CA155" s="22">
        <v>53</v>
      </c>
      <c r="CB155" s="22">
        <v>31</v>
      </c>
      <c r="CC155" s="22">
        <v>73</v>
      </c>
      <c r="CD155" s="22">
        <v>40</v>
      </c>
      <c r="CE155" s="22">
        <v>56</v>
      </c>
      <c r="CF155" s="22">
        <v>30</v>
      </c>
      <c r="CG155" s="22">
        <v>138</v>
      </c>
      <c r="CH155" s="22">
        <v>41</v>
      </c>
      <c r="CI155" s="22">
        <v>1.01</v>
      </c>
      <c r="CJ155" s="22">
        <v>0.1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0"/>
      <c r="B156" s="20"/>
      <c r="C156" s="22">
        <v>475168</v>
      </c>
      <c r="D156" s="22">
        <v>0</v>
      </c>
      <c r="E156" s="22">
        <v>0</v>
      </c>
      <c r="F156" s="22">
        <v>-2</v>
      </c>
      <c r="G156" s="22">
        <v>2</v>
      </c>
      <c r="H156" s="22">
        <v>0</v>
      </c>
      <c r="I156" s="22">
        <v>4</v>
      </c>
      <c r="J156" s="20">
        <v>1</v>
      </c>
      <c r="K156" s="20">
        <v>1.5</v>
      </c>
      <c r="L156" s="22">
        <v>1</v>
      </c>
      <c r="M156" s="20" t="s">
        <v>1949</v>
      </c>
      <c r="N156" s="20">
        <v>1</v>
      </c>
      <c r="O156" s="22">
        <v>135</v>
      </c>
      <c r="P156" s="23" t="b">
        <v>0</v>
      </c>
      <c r="Q156" s="20"/>
      <c r="R156" s="20"/>
      <c r="S156" s="22">
        <v>53</v>
      </c>
      <c r="T156" s="20" t="s">
        <v>1950</v>
      </c>
      <c r="U156" s="20">
        <v>2.4</v>
      </c>
      <c r="V156" s="20" t="s">
        <v>1951</v>
      </c>
      <c r="W156" s="20">
        <v>8.3000000000000007</v>
      </c>
      <c r="X156" s="23" t="b">
        <v>0</v>
      </c>
      <c r="Y156" s="20"/>
      <c r="Z156" s="20" t="s">
        <v>858</v>
      </c>
      <c r="AA156" s="22">
        <v>5</v>
      </c>
      <c r="AB156" s="22">
        <v>36</v>
      </c>
      <c r="AC156" s="22">
        <v>29</v>
      </c>
      <c r="AD156" s="22">
        <v>810571</v>
      </c>
      <c r="AE156" s="22">
        <v>16531</v>
      </c>
      <c r="AF156" s="22">
        <v>2311498</v>
      </c>
      <c r="AG156" s="22">
        <v>39646</v>
      </c>
      <c r="AH156" s="20">
        <v>0.2</v>
      </c>
      <c r="AI156" s="20">
        <v>5.5</v>
      </c>
      <c r="AJ156" s="20" t="s">
        <v>1949</v>
      </c>
      <c r="AK156" s="22">
        <v>578</v>
      </c>
      <c r="AL156" s="22">
        <v>2</v>
      </c>
      <c r="AM156" s="22">
        <v>1</v>
      </c>
      <c r="AN156" s="22">
        <v>1</v>
      </c>
      <c r="AO156" s="22">
        <v>12</v>
      </c>
      <c r="AP156" s="22">
        <v>0</v>
      </c>
      <c r="AQ156" s="22">
        <v>0</v>
      </c>
      <c r="AR156" s="22">
        <v>0</v>
      </c>
      <c r="AS156" s="22">
        <v>1</v>
      </c>
      <c r="AT156" s="22">
        <v>0</v>
      </c>
      <c r="AU156" s="22">
        <v>0</v>
      </c>
      <c r="AV156" s="22">
        <v>3</v>
      </c>
      <c r="AW156" s="22">
        <v>95</v>
      </c>
      <c r="AX156" s="20">
        <v>149.19999999999999</v>
      </c>
      <c r="AY156" s="20">
        <v>179.3</v>
      </c>
      <c r="AZ156" s="20">
        <v>200</v>
      </c>
      <c r="BA156" s="20">
        <v>52.9</v>
      </c>
      <c r="BB156" s="22">
        <v>4</v>
      </c>
      <c r="BC156" s="20">
        <v>2.93</v>
      </c>
      <c r="BD156" s="20">
        <v>1.5</v>
      </c>
      <c r="BE156" s="20">
        <v>4.43</v>
      </c>
      <c r="BF156" s="20">
        <v>9.58</v>
      </c>
      <c r="BG156" s="22">
        <v>147</v>
      </c>
      <c r="BH156" s="22">
        <v>17</v>
      </c>
      <c r="BI156" s="22">
        <v>54</v>
      </c>
      <c r="BJ156" s="22">
        <v>3</v>
      </c>
      <c r="BK156" s="22">
        <v>42</v>
      </c>
      <c r="BL156" s="22">
        <v>16</v>
      </c>
      <c r="BM156" s="22">
        <v>60</v>
      </c>
      <c r="BN156" s="22">
        <v>14</v>
      </c>
      <c r="BO156" s="20"/>
      <c r="BP156" s="20"/>
      <c r="BQ156" s="20"/>
      <c r="BR156" s="20"/>
      <c r="BS156" s="22">
        <v>1</v>
      </c>
      <c r="BT156" s="20"/>
      <c r="BU156" s="22">
        <v>0.46</v>
      </c>
      <c r="BV156" s="22">
        <v>0</v>
      </c>
      <c r="BW156" s="22">
        <v>0.23</v>
      </c>
      <c r="BX156" s="22">
        <v>0.69</v>
      </c>
      <c r="BY156" s="22">
        <v>1.49</v>
      </c>
      <c r="BZ156" s="22">
        <v>1.87</v>
      </c>
      <c r="CA156" s="22">
        <v>147</v>
      </c>
      <c r="CB156" s="22">
        <v>39</v>
      </c>
      <c r="CC156" s="22">
        <v>259</v>
      </c>
      <c r="CD156" s="22">
        <v>30</v>
      </c>
      <c r="CE156" s="22">
        <v>200</v>
      </c>
      <c r="CF156" s="22">
        <v>27</v>
      </c>
      <c r="CG156" s="22">
        <v>46</v>
      </c>
      <c r="CH156" s="22">
        <v>10</v>
      </c>
      <c r="CI156" s="22">
        <v>0.62</v>
      </c>
      <c r="CJ156" s="22">
        <v>0.16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0</v>
      </c>
      <c r="B157" s="22">
        <v>0</v>
      </c>
      <c r="C157" s="22">
        <v>442229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2</v>
      </c>
      <c r="J157" s="20">
        <v>0</v>
      </c>
      <c r="K157" s="20">
        <v>0</v>
      </c>
      <c r="L157" s="22">
        <v>0</v>
      </c>
      <c r="M157" s="20" t="s">
        <v>1952</v>
      </c>
      <c r="N157" s="20">
        <v>0</v>
      </c>
      <c r="O157" s="22">
        <v>136</v>
      </c>
      <c r="P157" s="23" t="b">
        <v>0</v>
      </c>
      <c r="Q157" s="20" t="s">
        <v>2495</v>
      </c>
      <c r="R157" s="20" t="s">
        <v>2496</v>
      </c>
      <c r="S157" s="22">
        <v>40</v>
      </c>
      <c r="T157" s="20" t="s">
        <v>1953</v>
      </c>
      <c r="U157" s="20">
        <v>0</v>
      </c>
      <c r="V157" s="20" t="s">
        <v>1954</v>
      </c>
      <c r="W157" s="20">
        <v>0</v>
      </c>
      <c r="X157" s="23" t="b">
        <v>0</v>
      </c>
      <c r="Y157" s="20"/>
      <c r="Z157" s="20" t="s">
        <v>872</v>
      </c>
      <c r="AA157" s="22">
        <v>5</v>
      </c>
      <c r="AB157" s="22">
        <v>36</v>
      </c>
      <c r="AC157" s="22">
        <v>0</v>
      </c>
      <c r="AD157" s="22">
        <v>0</v>
      </c>
      <c r="AE157" s="22">
        <v>0</v>
      </c>
      <c r="AF157" s="22">
        <v>2232</v>
      </c>
      <c r="AG157" s="22">
        <v>18</v>
      </c>
      <c r="AH157" s="20">
        <v>0</v>
      </c>
      <c r="AI157" s="20">
        <v>0</v>
      </c>
      <c r="AJ157" s="20" t="s">
        <v>1954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522</v>
      </c>
      <c r="BH157" s="22">
        <v>193</v>
      </c>
      <c r="BI157" s="22">
        <v>507</v>
      </c>
      <c r="BJ157" s="22">
        <v>191</v>
      </c>
      <c r="BK157" s="22">
        <v>484</v>
      </c>
      <c r="BL157" s="22">
        <v>183</v>
      </c>
      <c r="BM157" s="22">
        <v>529</v>
      </c>
      <c r="BN157" s="22">
        <v>193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668</v>
      </c>
      <c r="CB157" s="22">
        <v>197</v>
      </c>
      <c r="CC157" s="22">
        <v>437</v>
      </c>
      <c r="CD157" s="22">
        <v>156</v>
      </c>
      <c r="CE157" s="22">
        <v>534</v>
      </c>
      <c r="CF157" s="22">
        <v>190</v>
      </c>
      <c r="CG157" s="22">
        <v>642</v>
      </c>
      <c r="CH157" s="22">
        <v>220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0</v>
      </c>
      <c r="B158" s="22">
        <v>0</v>
      </c>
      <c r="C158" s="22">
        <v>484658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3</v>
      </c>
      <c r="J158" s="20">
        <v>0</v>
      </c>
      <c r="K158" s="20">
        <v>0</v>
      </c>
      <c r="L158" s="22">
        <v>0</v>
      </c>
      <c r="M158" s="20" t="s">
        <v>1121</v>
      </c>
      <c r="N158" s="20">
        <v>0</v>
      </c>
      <c r="O158" s="22">
        <v>137</v>
      </c>
      <c r="P158" s="23" t="b">
        <v>0</v>
      </c>
      <c r="Q158" s="20" t="s">
        <v>1955</v>
      </c>
      <c r="R158" s="20" t="s">
        <v>1956</v>
      </c>
      <c r="S158" s="22">
        <v>45</v>
      </c>
      <c r="T158" s="20" t="s">
        <v>1122</v>
      </c>
      <c r="U158" s="20">
        <v>0</v>
      </c>
      <c r="V158" s="20" t="s">
        <v>655</v>
      </c>
      <c r="W158" s="20">
        <v>0</v>
      </c>
      <c r="X158" s="23" t="b">
        <v>0</v>
      </c>
      <c r="Y158" s="20"/>
      <c r="Z158" s="20" t="s">
        <v>872</v>
      </c>
      <c r="AA158" s="22">
        <v>5</v>
      </c>
      <c r="AB158" s="22">
        <v>36</v>
      </c>
      <c r="AC158" s="22">
        <v>0</v>
      </c>
      <c r="AD158" s="22">
        <v>0</v>
      </c>
      <c r="AE158" s="22">
        <v>0</v>
      </c>
      <c r="AF158" s="22">
        <v>126</v>
      </c>
      <c r="AG158" s="22">
        <v>1</v>
      </c>
      <c r="AH158" s="20">
        <v>0</v>
      </c>
      <c r="AI158" s="20">
        <v>0</v>
      </c>
      <c r="AJ158" s="20" t="s">
        <v>655</v>
      </c>
      <c r="AK158" s="22">
        <v>0</v>
      </c>
      <c r="AL158" s="22">
        <v>0</v>
      </c>
      <c r="AM158" s="22">
        <v>0</v>
      </c>
      <c r="AN158" s="22">
        <v>0</v>
      </c>
      <c r="AO158" s="22">
        <v>0</v>
      </c>
      <c r="AP158" s="22">
        <v>0</v>
      </c>
      <c r="AQ158" s="22">
        <v>0</v>
      </c>
      <c r="AR158" s="22">
        <v>0</v>
      </c>
      <c r="AS158" s="22">
        <v>0</v>
      </c>
      <c r="AT158" s="22">
        <v>0</v>
      </c>
      <c r="AU158" s="22">
        <v>0</v>
      </c>
      <c r="AV158" s="22">
        <v>0</v>
      </c>
      <c r="AW158" s="22">
        <v>0</v>
      </c>
      <c r="AX158" s="20">
        <v>0</v>
      </c>
      <c r="AY158" s="20">
        <v>0</v>
      </c>
      <c r="AZ158" s="20">
        <v>0</v>
      </c>
      <c r="BA158" s="20">
        <v>0</v>
      </c>
      <c r="BB158" s="22">
        <v>0</v>
      </c>
      <c r="BC158" s="20">
        <v>0</v>
      </c>
      <c r="BD158" s="20">
        <v>0</v>
      </c>
      <c r="BE158" s="20">
        <v>0</v>
      </c>
      <c r="BF158" s="20">
        <v>0</v>
      </c>
      <c r="BG158" s="22">
        <v>654</v>
      </c>
      <c r="BH158" s="22">
        <v>264</v>
      </c>
      <c r="BI158" s="22">
        <v>650</v>
      </c>
      <c r="BJ158" s="22">
        <v>265</v>
      </c>
      <c r="BK158" s="22">
        <v>640</v>
      </c>
      <c r="BL158" s="22">
        <v>260</v>
      </c>
      <c r="BM158" s="22">
        <v>660</v>
      </c>
      <c r="BN158" s="22">
        <v>268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</v>
      </c>
      <c r="BX158" s="22">
        <v>0</v>
      </c>
      <c r="BY158" s="22">
        <v>0</v>
      </c>
      <c r="BZ158" s="22">
        <v>0</v>
      </c>
      <c r="CA158" s="22">
        <v>429</v>
      </c>
      <c r="CB158" s="22">
        <v>249</v>
      </c>
      <c r="CC158" s="22">
        <v>602</v>
      </c>
      <c r="CD158" s="22">
        <v>233</v>
      </c>
      <c r="CE158" s="22">
        <v>664</v>
      </c>
      <c r="CF158" s="22">
        <v>271</v>
      </c>
      <c r="CG158" s="22">
        <v>736</v>
      </c>
      <c r="CH158" s="22">
        <v>315</v>
      </c>
      <c r="CI158" s="22">
        <v>0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100</v>
      </c>
      <c r="B159" s="22">
        <v>100</v>
      </c>
      <c r="C159" s="22">
        <v>39155</v>
      </c>
      <c r="D159" s="22">
        <v>0</v>
      </c>
      <c r="E159" s="22">
        <v>0</v>
      </c>
      <c r="F159" s="22">
        <v>-1</v>
      </c>
      <c r="G159" s="22">
        <v>1</v>
      </c>
      <c r="H159" s="22">
        <v>0</v>
      </c>
      <c r="I159" s="22">
        <v>3</v>
      </c>
      <c r="J159" s="20">
        <v>1</v>
      </c>
      <c r="K159" s="20">
        <v>1.5</v>
      </c>
      <c r="L159" s="22">
        <v>1</v>
      </c>
      <c r="M159" s="20" t="s">
        <v>981</v>
      </c>
      <c r="N159" s="20">
        <v>1</v>
      </c>
      <c r="O159" s="22">
        <v>138</v>
      </c>
      <c r="P159" s="23" t="b">
        <v>0</v>
      </c>
      <c r="Q159" s="20"/>
      <c r="R159" s="20" t="s">
        <v>3293</v>
      </c>
      <c r="S159" s="22">
        <v>49</v>
      </c>
      <c r="T159" s="20" t="s">
        <v>1085</v>
      </c>
      <c r="U159" s="20">
        <v>1.1000000000000001</v>
      </c>
      <c r="V159" s="20" t="s">
        <v>489</v>
      </c>
      <c r="W159" s="20">
        <v>0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8</v>
      </c>
      <c r="AD159" s="22">
        <v>3141</v>
      </c>
      <c r="AE159" s="22">
        <v>190</v>
      </c>
      <c r="AF159" s="22">
        <v>6721</v>
      </c>
      <c r="AG159" s="22">
        <v>136</v>
      </c>
      <c r="AH159" s="20">
        <v>0.2</v>
      </c>
      <c r="AI159" s="20">
        <v>1.6</v>
      </c>
      <c r="AJ159" s="20" t="s">
        <v>489</v>
      </c>
      <c r="AK159" s="22">
        <v>259</v>
      </c>
      <c r="AL159" s="22">
        <v>0</v>
      </c>
      <c r="AM159" s="22">
        <v>0</v>
      </c>
      <c r="AN159" s="22">
        <v>1</v>
      </c>
      <c r="AO159" s="22">
        <v>3</v>
      </c>
      <c r="AP159" s="22">
        <v>0</v>
      </c>
      <c r="AQ159" s="22">
        <v>0</v>
      </c>
      <c r="AR159" s="22">
        <v>0</v>
      </c>
      <c r="AS159" s="22">
        <v>1</v>
      </c>
      <c r="AT159" s="22">
        <v>0</v>
      </c>
      <c r="AU159" s="22">
        <v>0</v>
      </c>
      <c r="AV159" s="22">
        <v>0</v>
      </c>
      <c r="AW159" s="22">
        <v>28</v>
      </c>
      <c r="AX159" s="20">
        <v>24.4</v>
      </c>
      <c r="AY159" s="20">
        <v>95.3</v>
      </c>
      <c r="AZ159" s="20">
        <v>20</v>
      </c>
      <c r="BA159" s="20">
        <v>14</v>
      </c>
      <c r="BB159" s="22">
        <v>4</v>
      </c>
      <c r="BC159" s="20">
        <v>0</v>
      </c>
      <c r="BD159" s="20">
        <v>0.36</v>
      </c>
      <c r="BE159" s="20">
        <v>0.36</v>
      </c>
      <c r="BF159" s="20">
        <v>4.18</v>
      </c>
      <c r="BG159" s="22">
        <v>366</v>
      </c>
      <c r="BH159" s="22">
        <v>162</v>
      </c>
      <c r="BI159" s="22">
        <v>136</v>
      </c>
      <c r="BJ159" s="22">
        <v>95</v>
      </c>
      <c r="BK159" s="22">
        <v>291</v>
      </c>
      <c r="BL159" s="22">
        <v>149</v>
      </c>
      <c r="BM159" s="22">
        <v>295</v>
      </c>
      <c r="BN159" s="22">
        <v>134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0.13</v>
      </c>
      <c r="BX159" s="22">
        <v>0.13</v>
      </c>
      <c r="BY159" s="22">
        <v>1.45</v>
      </c>
      <c r="BZ159" s="22">
        <v>1.04</v>
      </c>
      <c r="CA159" s="22">
        <v>218</v>
      </c>
      <c r="CB159" s="22">
        <v>137</v>
      </c>
      <c r="CC159" s="22">
        <v>251</v>
      </c>
      <c r="CD159" s="22">
        <v>116</v>
      </c>
      <c r="CE159" s="22">
        <v>359</v>
      </c>
      <c r="CF159" s="22">
        <v>171</v>
      </c>
      <c r="CG159" s="22">
        <v>517</v>
      </c>
      <c r="CH159" s="22">
        <v>180</v>
      </c>
      <c r="CI159" s="22">
        <v>1.39</v>
      </c>
      <c r="CJ159" s="22">
        <v>0.35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50</v>
      </c>
      <c r="B160" s="22">
        <v>0</v>
      </c>
      <c r="C160" s="22">
        <v>232792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2</v>
      </c>
      <c r="J160" s="20">
        <v>0</v>
      </c>
      <c r="K160" s="20">
        <v>0</v>
      </c>
      <c r="L160" s="22">
        <v>0</v>
      </c>
      <c r="M160" s="20" t="s">
        <v>1100</v>
      </c>
      <c r="N160" s="20">
        <v>0</v>
      </c>
      <c r="O160" s="22">
        <v>139</v>
      </c>
      <c r="P160" s="23" t="b">
        <v>0</v>
      </c>
      <c r="Q160" s="20" t="s">
        <v>3627</v>
      </c>
      <c r="R160" s="20" t="s">
        <v>3628</v>
      </c>
      <c r="S160" s="22">
        <v>40</v>
      </c>
      <c r="T160" s="20" t="s">
        <v>1101</v>
      </c>
      <c r="U160" s="20">
        <v>2</v>
      </c>
      <c r="V160" s="20" t="s">
        <v>512</v>
      </c>
      <c r="W160" s="20">
        <v>6.5</v>
      </c>
      <c r="X160" s="23" t="b">
        <v>0</v>
      </c>
      <c r="Y160" s="20"/>
      <c r="Z160" s="20" t="s">
        <v>937</v>
      </c>
      <c r="AA160" s="22">
        <v>5</v>
      </c>
      <c r="AB160" s="22">
        <v>36</v>
      </c>
      <c r="AC160" s="22">
        <v>8</v>
      </c>
      <c r="AD160" s="22">
        <v>670991</v>
      </c>
      <c r="AE160" s="22">
        <v>819</v>
      </c>
      <c r="AF160" s="22">
        <v>725691</v>
      </c>
      <c r="AG160" s="22">
        <v>27634</v>
      </c>
      <c r="AH160" s="20">
        <v>0</v>
      </c>
      <c r="AI160" s="20">
        <v>2</v>
      </c>
      <c r="AJ160" s="20" t="s">
        <v>512</v>
      </c>
      <c r="AK160" s="22">
        <v>137</v>
      </c>
      <c r="AL160" s="22">
        <v>0</v>
      </c>
      <c r="AM160" s="22">
        <v>2</v>
      </c>
      <c r="AN160" s="22">
        <v>0</v>
      </c>
      <c r="AO160" s="22">
        <v>5</v>
      </c>
      <c r="AP160" s="22">
        <v>0</v>
      </c>
      <c r="AQ160" s="22">
        <v>0</v>
      </c>
      <c r="AR160" s="22">
        <v>0</v>
      </c>
      <c r="AS160" s="22">
        <v>2</v>
      </c>
      <c r="AT160" s="22">
        <v>0</v>
      </c>
      <c r="AU160" s="22">
        <v>0</v>
      </c>
      <c r="AV160" s="22">
        <v>0</v>
      </c>
      <c r="AW160" s="22">
        <v>45</v>
      </c>
      <c r="AX160" s="20">
        <v>43.4</v>
      </c>
      <c r="AY160" s="20">
        <v>25.6</v>
      </c>
      <c r="AZ160" s="20">
        <v>7</v>
      </c>
      <c r="BA160" s="20">
        <v>7.6</v>
      </c>
      <c r="BB160" s="22">
        <v>1</v>
      </c>
      <c r="BC160" s="20">
        <v>0.02</v>
      </c>
      <c r="BD160" s="20">
        <v>0.08</v>
      </c>
      <c r="BE160" s="20">
        <v>0.1</v>
      </c>
      <c r="BF160" s="20">
        <v>1.97</v>
      </c>
      <c r="BG160" s="22">
        <v>318</v>
      </c>
      <c r="BH160" s="22">
        <v>121</v>
      </c>
      <c r="BI160" s="22">
        <v>307</v>
      </c>
      <c r="BJ160" s="22">
        <v>105</v>
      </c>
      <c r="BK160" s="22">
        <v>365</v>
      </c>
      <c r="BL160" s="22">
        <v>128</v>
      </c>
      <c r="BM160" s="22">
        <v>354</v>
      </c>
      <c r="BN160" s="22">
        <v>129</v>
      </c>
      <c r="BO160" s="20"/>
      <c r="BP160" s="20"/>
      <c r="BQ160" s="20"/>
      <c r="BR160" s="20"/>
      <c r="BS160" s="20"/>
      <c r="BT160" s="20"/>
      <c r="BU160" s="22">
        <v>0.01</v>
      </c>
      <c r="BV160" s="22">
        <v>0</v>
      </c>
      <c r="BW160" s="22">
        <v>0.05</v>
      </c>
      <c r="BX160" s="22">
        <v>0.06</v>
      </c>
      <c r="BY160" s="22">
        <v>1.29</v>
      </c>
      <c r="BZ160" s="22">
        <v>3.28</v>
      </c>
      <c r="CA160" s="22">
        <v>651</v>
      </c>
      <c r="CB160" s="22">
        <v>183</v>
      </c>
      <c r="CC160" s="22">
        <v>423</v>
      </c>
      <c r="CD160" s="22">
        <v>145</v>
      </c>
      <c r="CE160" s="22">
        <v>234</v>
      </c>
      <c r="CF160" s="22">
        <v>76</v>
      </c>
      <c r="CG160" s="22">
        <v>64</v>
      </c>
      <c r="CH160" s="22">
        <v>22</v>
      </c>
      <c r="CI160" s="22">
        <v>0.66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0</v>
      </c>
      <c r="B161" s="22">
        <v>0</v>
      </c>
      <c r="C161" s="22">
        <v>109345</v>
      </c>
      <c r="D161" s="22">
        <v>0</v>
      </c>
      <c r="E161" s="22">
        <v>0</v>
      </c>
      <c r="F161" s="22">
        <v>-3</v>
      </c>
      <c r="G161" s="22">
        <v>3</v>
      </c>
      <c r="H161" s="22">
        <v>1</v>
      </c>
      <c r="I161" s="22">
        <v>3</v>
      </c>
      <c r="J161" s="20">
        <v>0</v>
      </c>
      <c r="K161" s="20">
        <v>0</v>
      </c>
      <c r="L161" s="22">
        <v>0</v>
      </c>
      <c r="M161" s="20" t="s">
        <v>1093</v>
      </c>
      <c r="N161" s="20">
        <v>0</v>
      </c>
      <c r="O161" s="22">
        <v>140</v>
      </c>
      <c r="P161" s="23" t="b">
        <v>0</v>
      </c>
      <c r="Q161" s="20" t="s">
        <v>910</v>
      </c>
      <c r="R161" s="20" t="s">
        <v>3392</v>
      </c>
      <c r="S161" s="22">
        <v>62</v>
      </c>
      <c r="T161" s="20" t="s">
        <v>1094</v>
      </c>
      <c r="U161" s="20">
        <v>5.6</v>
      </c>
      <c r="V161" s="20" t="s">
        <v>392</v>
      </c>
      <c r="W161" s="20">
        <v>2.7</v>
      </c>
      <c r="X161" s="23" t="b">
        <v>0</v>
      </c>
      <c r="Y161" s="20"/>
      <c r="Z161" s="20" t="s">
        <v>899</v>
      </c>
      <c r="AA161" s="22">
        <v>5</v>
      </c>
      <c r="AB161" s="22">
        <v>36</v>
      </c>
      <c r="AC161" s="22">
        <v>39</v>
      </c>
      <c r="AD161" s="22">
        <v>1021103</v>
      </c>
      <c r="AE161" s="22">
        <v>77</v>
      </c>
      <c r="AF161" s="22">
        <v>1188871</v>
      </c>
      <c r="AG161" s="22">
        <v>17711</v>
      </c>
      <c r="AH161" s="20">
        <v>0</v>
      </c>
      <c r="AI161" s="20">
        <v>6.3</v>
      </c>
      <c r="AJ161" s="20" t="s">
        <v>392</v>
      </c>
      <c r="AK161" s="22">
        <v>555</v>
      </c>
      <c r="AL161" s="22">
        <v>3</v>
      </c>
      <c r="AM161" s="22">
        <v>1</v>
      </c>
      <c r="AN161" s="22">
        <v>2</v>
      </c>
      <c r="AO161" s="22">
        <v>11</v>
      </c>
      <c r="AP161" s="22">
        <v>0</v>
      </c>
      <c r="AQ161" s="22">
        <v>0</v>
      </c>
      <c r="AR161" s="22">
        <v>0</v>
      </c>
      <c r="AS161" s="22">
        <v>1</v>
      </c>
      <c r="AT161" s="22">
        <v>0</v>
      </c>
      <c r="AU161" s="22">
        <v>0</v>
      </c>
      <c r="AV161" s="22">
        <v>6</v>
      </c>
      <c r="AW161" s="22">
        <v>134</v>
      </c>
      <c r="AX161" s="20">
        <v>197.4</v>
      </c>
      <c r="AY161" s="20">
        <v>126.5</v>
      </c>
      <c r="AZ161" s="20">
        <v>139</v>
      </c>
      <c r="BA161" s="20">
        <v>46.4</v>
      </c>
      <c r="BB161" s="22">
        <v>7</v>
      </c>
      <c r="BC161" s="20">
        <v>2.1</v>
      </c>
      <c r="BD161" s="20">
        <v>0.97</v>
      </c>
      <c r="BE161" s="20">
        <v>3.07</v>
      </c>
      <c r="BF161" s="20">
        <v>10.5</v>
      </c>
      <c r="BG161" s="22">
        <v>101</v>
      </c>
      <c r="BH161" s="22">
        <v>38</v>
      </c>
      <c r="BI161" s="22">
        <v>96</v>
      </c>
      <c r="BJ161" s="22">
        <v>70</v>
      </c>
      <c r="BK161" s="22">
        <v>77</v>
      </c>
      <c r="BL161" s="22">
        <v>47</v>
      </c>
      <c r="BM161" s="22">
        <v>81</v>
      </c>
      <c r="BN161" s="22">
        <v>52</v>
      </c>
      <c r="BO161" s="22">
        <v>2</v>
      </c>
      <c r="BP161" s="20"/>
      <c r="BQ161" s="22">
        <v>2</v>
      </c>
      <c r="BR161" s="20"/>
      <c r="BS161" s="20"/>
      <c r="BT161" s="20"/>
      <c r="BU161" s="22">
        <v>0.34</v>
      </c>
      <c r="BV161" s="22">
        <v>0</v>
      </c>
      <c r="BW161" s="22">
        <v>0.16</v>
      </c>
      <c r="BX161" s="22">
        <v>0.5</v>
      </c>
      <c r="BY161" s="22">
        <v>1.7</v>
      </c>
      <c r="BZ161" s="22">
        <v>1.78</v>
      </c>
      <c r="CA161" s="22">
        <v>57</v>
      </c>
      <c r="CB161" s="22">
        <v>35</v>
      </c>
      <c r="CC161" s="22">
        <v>727</v>
      </c>
      <c r="CD161" s="22">
        <v>316</v>
      </c>
      <c r="CE161" s="22">
        <v>12</v>
      </c>
      <c r="CF161" s="22">
        <v>7</v>
      </c>
      <c r="CG161" s="22">
        <v>110</v>
      </c>
      <c r="CH161" s="22">
        <v>30</v>
      </c>
      <c r="CI161" s="22">
        <v>1.1399999999999999</v>
      </c>
      <c r="CJ161" s="22">
        <v>0.32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0"/>
      <c r="B162" s="20"/>
      <c r="C162" s="22">
        <v>209288</v>
      </c>
      <c r="D162" s="22">
        <v>0</v>
      </c>
      <c r="E162" s="22">
        <v>0</v>
      </c>
      <c r="F162" s="22">
        <v>-1</v>
      </c>
      <c r="G162" s="22">
        <v>1</v>
      </c>
      <c r="H162" s="22">
        <v>0</v>
      </c>
      <c r="I162" s="22">
        <v>1</v>
      </c>
      <c r="J162" s="20">
        <v>0</v>
      </c>
      <c r="K162" s="20">
        <v>0.5</v>
      </c>
      <c r="L162" s="22">
        <v>0</v>
      </c>
      <c r="M162" s="20" t="s">
        <v>1260</v>
      </c>
      <c r="N162" s="20">
        <v>0</v>
      </c>
      <c r="O162" s="22">
        <v>141</v>
      </c>
      <c r="P162" s="23" t="b">
        <v>0</v>
      </c>
      <c r="Q162" s="20"/>
      <c r="R162" s="20"/>
      <c r="S162" s="22">
        <v>39</v>
      </c>
      <c r="T162" s="20" t="s">
        <v>1795</v>
      </c>
      <c r="U162" s="20">
        <v>0</v>
      </c>
      <c r="V162" s="20" t="s">
        <v>1796</v>
      </c>
      <c r="W162" s="20">
        <v>0.3</v>
      </c>
      <c r="X162" s="23" t="b">
        <v>0</v>
      </c>
      <c r="Y162" s="20"/>
      <c r="Z162" s="20" t="s">
        <v>858</v>
      </c>
      <c r="AA162" s="22">
        <v>5</v>
      </c>
      <c r="AB162" s="22">
        <v>36</v>
      </c>
      <c r="AC162" s="22">
        <v>0</v>
      </c>
      <c r="AD162" s="22">
        <v>16197</v>
      </c>
      <c r="AE162" s="22">
        <v>645</v>
      </c>
      <c r="AF162" s="22">
        <v>13438</v>
      </c>
      <c r="AG162" s="22">
        <v>530</v>
      </c>
      <c r="AH162" s="20">
        <v>0</v>
      </c>
      <c r="AI162" s="20">
        <v>0</v>
      </c>
      <c r="AJ162" s="20" t="s">
        <v>1796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468</v>
      </c>
      <c r="BH162" s="22">
        <v>39</v>
      </c>
      <c r="BI162" s="22">
        <v>451</v>
      </c>
      <c r="BJ162" s="22">
        <v>22</v>
      </c>
      <c r="BK162" s="22">
        <v>426</v>
      </c>
      <c r="BL162" s="22">
        <v>15</v>
      </c>
      <c r="BM162" s="22">
        <v>474</v>
      </c>
      <c r="BN162" s="22">
        <v>39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728</v>
      </c>
      <c r="CB162" s="22">
        <v>80</v>
      </c>
      <c r="CC162" s="22">
        <v>374</v>
      </c>
      <c r="CD162" s="22">
        <v>37</v>
      </c>
      <c r="CE162" s="22">
        <v>479</v>
      </c>
      <c r="CF162" s="22">
        <v>39</v>
      </c>
      <c r="CG162" s="22">
        <v>277</v>
      </c>
      <c r="CH162" s="22">
        <v>36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25</v>
      </c>
      <c r="B163" s="22">
        <v>25</v>
      </c>
      <c r="C163" s="22">
        <v>15157</v>
      </c>
      <c r="D163" s="22">
        <v>0</v>
      </c>
      <c r="E163" s="22">
        <v>0</v>
      </c>
      <c r="F163" s="22">
        <v>-2</v>
      </c>
      <c r="G163" s="22">
        <v>2</v>
      </c>
      <c r="H163" s="22">
        <v>0</v>
      </c>
      <c r="I163" s="22">
        <v>3</v>
      </c>
      <c r="J163" s="20">
        <v>0.2</v>
      </c>
      <c r="K163" s="20">
        <v>0.3</v>
      </c>
      <c r="L163" s="22">
        <v>0</v>
      </c>
      <c r="M163" s="20" t="s">
        <v>479</v>
      </c>
      <c r="N163" s="20">
        <v>0.7</v>
      </c>
      <c r="O163" s="22">
        <v>142</v>
      </c>
      <c r="P163" s="23" t="b">
        <v>0</v>
      </c>
      <c r="Q163" s="20" t="s">
        <v>3449</v>
      </c>
      <c r="R163" s="20" t="s">
        <v>3629</v>
      </c>
      <c r="S163" s="22">
        <v>48</v>
      </c>
      <c r="T163" s="20" t="s">
        <v>1337</v>
      </c>
      <c r="U163" s="20">
        <v>1.3</v>
      </c>
      <c r="V163" s="20" t="s">
        <v>606</v>
      </c>
      <c r="W163" s="20">
        <v>0.1</v>
      </c>
      <c r="X163" s="23" t="b">
        <v>0</v>
      </c>
      <c r="Y163" s="20"/>
      <c r="Z163" s="20" t="s">
        <v>937</v>
      </c>
      <c r="AA163" s="22">
        <v>5</v>
      </c>
      <c r="AB163" s="22">
        <v>36</v>
      </c>
      <c r="AC163" s="22">
        <v>9</v>
      </c>
      <c r="AD163" s="22">
        <v>6620</v>
      </c>
      <c r="AE163" s="22">
        <v>17</v>
      </c>
      <c r="AF163" s="22">
        <v>20203</v>
      </c>
      <c r="AG163" s="22">
        <v>557</v>
      </c>
      <c r="AH163" s="20">
        <v>0.1</v>
      </c>
      <c r="AI163" s="20">
        <v>1.9</v>
      </c>
      <c r="AJ163" s="20" t="s">
        <v>606</v>
      </c>
      <c r="AK163" s="22">
        <v>350</v>
      </c>
      <c r="AL163" s="22">
        <v>0</v>
      </c>
      <c r="AM163" s="22">
        <v>0</v>
      </c>
      <c r="AN163" s="22">
        <v>1</v>
      </c>
      <c r="AO163" s="22">
        <v>7</v>
      </c>
      <c r="AP163" s="22">
        <v>0</v>
      </c>
      <c r="AQ163" s="22">
        <v>0</v>
      </c>
      <c r="AR163" s="22">
        <v>0</v>
      </c>
      <c r="AS163" s="22">
        <v>2</v>
      </c>
      <c r="AT163" s="22">
        <v>0</v>
      </c>
      <c r="AU163" s="22">
        <v>0</v>
      </c>
      <c r="AV163" s="22">
        <v>0</v>
      </c>
      <c r="AW163" s="22">
        <v>56</v>
      </c>
      <c r="AX163" s="20">
        <v>45.8</v>
      </c>
      <c r="AY163" s="20">
        <v>58.9</v>
      </c>
      <c r="AZ163" s="20">
        <v>2</v>
      </c>
      <c r="BA163" s="20">
        <v>10.7</v>
      </c>
      <c r="BB163" s="22">
        <v>5</v>
      </c>
      <c r="BC163" s="20">
        <v>0</v>
      </c>
      <c r="BD163" s="20">
        <v>0.43</v>
      </c>
      <c r="BE163" s="20">
        <v>0.43</v>
      </c>
      <c r="BF163" s="20">
        <v>5.54</v>
      </c>
      <c r="BG163" s="22">
        <v>310</v>
      </c>
      <c r="BH163" s="22">
        <v>135</v>
      </c>
      <c r="BI163" s="22">
        <v>208</v>
      </c>
      <c r="BJ163" s="22">
        <v>121</v>
      </c>
      <c r="BK163" s="22">
        <v>405</v>
      </c>
      <c r="BL163" s="22">
        <v>204</v>
      </c>
      <c r="BM163" s="22">
        <v>323</v>
      </c>
      <c r="BN163" s="22">
        <v>144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0.11</v>
      </c>
      <c r="BX163" s="22">
        <v>0.11</v>
      </c>
      <c r="BY163" s="22">
        <v>1.42</v>
      </c>
      <c r="BZ163" s="22">
        <v>1.8</v>
      </c>
      <c r="CA163" s="22">
        <v>273</v>
      </c>
      <c r="CB163" s="22">
        <v>175</v>
      </c>
      <c r="CC163" s="22">
        <v>291</v>
      </c>
      <c r="CD163" s="22">
        <v>138</v>
      </c>
      <c r="CE163" s="22">
        <v>331</v>
      </c>
      <c r="CF163" s="22">
        <v>154</v>
      </c>
      <c r="CG163" s="22">
        <v>380</v>
      </c>
      <c r="CH163" s="22">
        <v>123</v>
      </c>
      <c r="CI163" s="22">
        <v>1.29</v>
      </c>
      <c r="CJ163" s="22">
        <v>0.26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50</v>
      </c>
      <c r="B164" s="22">
        <v>100</v>
      </c>
      <c r="C164" s="22">
        <v>451340</v>
      </c>
      <c r="D164" s="22">
        <v>1</v>
      </c>
      <c r="E164" s="22">
        <v>-1</v>
      </c>
      <c r="F164" s="22">
        <v>1</v>
      </c>
      <c r="G164" s="22">
        <v>-1</v>
      </c>
      <c r="H164" s="22">
        <v>2</v>
      </c>
      <c r="I164" s="22">
        <v>3</v>
      </c>
      <c r="J164" s="20">
        <v>1.5</v>
      </c>
      <c r="K164" s="20">
        <v>3.5</v>
      </c>
      <c r="L164" s="22">
        <v>1</v>
      </c>
      <c r="M164" s="20" t="s">
        <v>1117</v>
      </c>
      <c r="N164" s="20">
        <v>3</v>
      </c>
      <c r="O164" s="22">
        <v>143</v>
      </c>
      <c r="P164" s="23" t="b">
        <v>0</v>
      </c>
      <c r="Q164" s="20" t="s">
        <v>3630</v>
      </c>
      <c r="R164" s="20" t="s">
        <v>3631</v>
      </c>
      <c r="S164" s="22">
        <v>66</v>
      </c>
      <c r="T164" s="20" t="s">
        <v>1118</v>
      </c>
      <c r="U164" s="20">
        <v>4.4000000000000004</v>
      </c>
      <c r="V164" s="20" t="s">
        <v>393</v>
      </c>
      <c r="W164" s="20">
        <v>34.200000000000003</v>
      </c>
      <c r="X164" s="23" t="b">
        <v>0</v>
      </c>
      <c r="Y164" s="20"/>
      <c r="Z164" s="20" t="s">
        <v>937</v>
      </c>
      <c r="AA164" s="22">
        <v>5</v>
      </c>
      <c r="AB164" s="22">
        <v>36</v>
      </c>
      <c r="AC164" s="22">
        <v>53</v>
      </c>
      <c r="AD164" s="22">
        <v>2648624</v>
      </c>
      <c r="AE164" s="22">
        <v>25395</v>
      </c>
      <c r="AF164" s="22">
        <v>2961950</v>
      </c>
      <c r="AG164" s="22">
        <v>392765</v>
      </c>
      <c r="AH164" s="20">
        <v>0.5</v>
      </c>
      <c r="AI164" s="20">
        <v>8</v>
      </c>
      <c r="AJ164" s="20" t="s">
        <v>393</v>
      </c>
      <c r="AK164" s="22">
        <v>980</v>
      </c>
      <c r="AL164" s="22">
        <v>3</v>
      </c>
      <c r="AM164" s="22">
        <v>4</v>
      </c>
      <c r="AN164" s="22">
        <v>0</v>
      </c>
      <c r="AO164" s="22">
        <v>20</v>
      </c>
      <c r="AP164" s="22">
        <v>0</v>
      </c>
      <c r="AQ164" s="22">
        <v>0</v>
      </c>
      <c r="AR164" s="22">
        <v>0</v>
      </c>
      <c r="AS164" s="22">
        <v>3</v>
      </c>
      <c r="AT164" s="22">
        <v>0</v>
      </c>
      <c r="AU164" s="22">
        <v>0</v>
      </c>
      <c r="AV164" s="22">
        <v>7</v>
      </c>
      <c r="AW164" s="22">
        <v>173</v>
      </c>
      <c r="AX164" s="20">
        <v>239.2</v>
      </c>
      <c r="AY164" s="20">
        <v>255</v>
      </c>
      <c r="AZ164" s="20">
        <v>373</v>
      </c>
      <c r="BA164" s="20">
        <v>86.9</v>
      </c>
      <c r="BB164" s="22">
        <v>10</v>
      </c>
      <c r="BC164" s="20">
        <v>2.78</v>
      </c>
      <c r="BD164" s="20">
        <v>2.46</v>
      </c>
      <c r="BE164" s="20">
        <v>5.24</v>
      </c>
      <c r="BF164" s="20">
        <v>16.399999999999999</v>
      </c>
      <c r="BG164" s="22">
        <v>58</v>
      </c>
      <c r="BH164" s="22">
        <v>21</v>
      </c>
      <c r="BI164" s="22">
        <v>28</v>
      </c>
      <c r="BJ164" s="22">
        <v>22</v>
      </c>
      <c r="BK164" s="22">
        <v>11</v>
      </c>
      <c r="BL164" s="22">
        <v>6</v>
      </c>
      <c r="BM164" s="22">
        <v>15</v>
      </c>
      <c r="BN164" s="22">
        <v>11</v>
      </c>
      <c r="BO164" s="20"/>
      <c r="BP164" s="20"/>
      <c r="BQ164" s="20"/>
      <c r="BR164" s="20"/>
      <c r="BS164" s="20"/>
      <c r="BT164" s="20"/>
      <c r="BU164" s="22">
        <v>0.26</v>
      </c>
      <c r="BV164" s="22">
        <v>0</v>
      </c>
      <c r="BW164" s="22">
        <v>0.23</v>
      </c>
      <c r="BX164" s="22">
        <v>0.49</v>
      </c>
      <c r="BY164" s="22">
        <v>1.51</v>
      </c>
      <c r="BZ164" s="22">
        <v>1.84</v>
      </c>
      <c r="CA164" s="22">
        <v>44</v>
      </c>
      <c r="CB164" s="22">
        <v>27</v>
      </c>
      <c r="CC164" s="22">
        <v>106</v>
      </c>
      <c r="CD164" s="22">
        <v>52</v>
      </c>
      <c r="CE164" s="22">
        <v>45</v>
      </c>
      <c r="CF164" s="22">
        <v>26</v>
      </c>
      <c r="CG164" s="22">
        <v>8</v>
      </c>
      <c r="CH164" s="22">
        <v>4</v>
      </c>
      <c r="CI164" s="22">
        <v>0.92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100</v>
      </c>
      <c r="B165" s="22">
        <v>25</v>
      </c>
      <c r="C165" s="22">
        <v>243505</v>
      </c>
      <c r="D165" s="22">
        <v>0</v>
      </c>
      <c r="E165" s="22">
        <v>0</v>
      </c>
      <c r="F165" s="22">
        <v>-1</v>
      </c>
      <c r="G165" s="22">
        <v>1</v>
      </c>
      <c r="H165" s="22">
        <v>0</v>
      </c>
      <c r="I165" s="22">
        <v>3</v>
      </c>
      <c r="J165" s="20">
        <v>0</v>
      </c>
      <c r="K165" s="20">
        <v>0.1</v>
      </c>
      <c r="L165" s="22">
        <v>0</v>
      </c>
      <c r="M165" s="20" t="s">
        <v>1106</v>
      </c>
      <c r="N165" s="20">
        <v>0</v>
      </c>
      <c r="O165" s="22">
        <v>144</v>
      </c>
      <c r="P165" s="23" t="b">
        <v>0</v>
      </c>
      <c r="Q165" s="20"/>
      <c r="R165" s="20" t="s">
        <v>3393</v>
      </c>
      <c r="S165" s="22">
        <v>44</v>
      </c>
      <c r="T165" s="20" t="s">
        <v>1107</v>
      </c>
      <c r="U165" s="20">
        <v>0</v>
      </c>
      <c r="V165" s="20" t="s">
        <v>652</v>
      </c>
      <c r="W165" s="20">
        <v>0.1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0</v>
      </c>
      <c r="AD165" s="22">
        <v>5679</v>
      </c>
      <c r="AE165" s="22">
        <v>199</v>
      </c>
      <c r="AF165" s="22">
        <v>8494</v>
      </c>
      <c r="AG165" s="22">
        <v>194</v>
      </c>
      <c r="AH165" s="20">
        <v>0</v>
      </c>
      <c r="AI165" s="20">
        <v>0</v>
      </c>
      <c r="AJ165" s="20" t="s">
        <v>652</v>
      </c>
      <c r="AK165" s="22">
        <v>0</v>
      </c>
      <c r="AL165" s="22">
        <v>0</v>
      </c>
      <c r="AM165" s="22">
        <v>0</v>
      </c>
      <c r="AN165" s="22">
        <v>0</v>
      </c>
      <c r="AO165" s="22">
        <v>0</v>
      </c>
      <c r="AP165" s="22">
        <v>0</v>
      </c>
      <c r="AQ165" s="22">
        <v>0</v>
      </c>
      <c r="AR165" s="22">
        <v>0</v>
      </c>
      <c r="AS165" s="22">
        <v>0</v>
      </c>
      <c r="AT165" s="22">
        <v>0</v>
      </c>
      <c r="AU165" s="22">
        <v>0</v>
      </c>
      <c r="AV165" s="22">
        <v>0</v>
      </c>
      <c r="AW165" s="22">
        <v>0</v>
      </c>
      <c r="AX165" s="20">
        <v>0</v>
      </c>
      <c r="AY165" s="20">
        <v>0</v>
      </c>
      <c r="AZ165" s="20">
        <v>0</v>
      </c>
      <c r="BA165" s="20">
        <v>0</v>
      </c>
      <c r="BB165" s="22">
        <v>0</v>
      </c>
      <c r="BC165" s="20">
        <v>0</v>
      </c>
      <c r="BD165" s="20">
        <v>0</v>
      </c>
      <c r="BE165" s="20">
        <v>0</v>
      </c>
      <c r="BF165" s="20">
        <v>0</v>
      </c>
      <c r="BG165" s="22">
        <v>597</v>
      </c>
      <c r="BH165" s="22">
        <v>228</v>
      </c>
      <c r="BI165" s="22">
        <v>588</v>
      </c>
      <c r="BJ165" s="22">
        <v>229</v>
      </c>
      <c r="BK165" s="22">
        <v>574</v>
      </c>
      <c r="BL165" s="22">
        <v>223</v>
      </c>
      <c r="BM165" s="22">
        <v>604</v>
      </c>
      <c r="BN165" s="22">
        <v>233</v>
      </c>
      <c r="BO165" s="20"/>
      <c r="BP165" s="20"/>
      <c r="BQ165" s="20"/>
      <c r="BR165" s="20"/>
      <c r="BS165" s="20"/>
      <c r="BT165" s="20"/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0</v>
      </c>
      <c r="CA165" s="22">
        <v>528</v>
      </c>
      <c r="CB165" s="22">
        <v>292</v>
      </c>
      <c r="CC165" s="22">
        <v>539</v>
      </c>
      <c r="CD165" s="22">
        <v>194</v>
      </c>
      <c r="CE165" s="22">
        <v>610</v>
      </c>
      <c r="CF165" s="22">
        <v>237</v>
      </c>
      <c r="CG165" s="22">
        <v>468</v>
      </c>
      <c r="CH165" s="22">
        <v>152</v>
      </c>
      <c r="CI165" s="22">
        <v>0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27.75" thickBot="1">
      <c r="A166" s="22">
        <v>0</v>
      </c>
      <c r="B166" s="22">
        <v>0</v>
      </c>
      <c r="C166" s="22">
        <v>441192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3</v>
      </c>
      <c r="J166" s="20">
        <v>0</v>
      </c>
      <c r="K166" s="20">
        <v>0</v>
      </c>
      <c r="L166" s="22">
        <v>0</v>
      </c>
      <c r="M166" s="20" t="s">
        <v>1109</v>
      </c>
      <c r="N166" s="20">
        <v>0</v>
      </c>
      <c r="O166" s="22">
        <v>146</v>
      </c>
      <c r="P166" s="23" t="b">
        <v>0</v>
      </c>
      <c r="Q166" s="20" t="s">
        <v>1958</v>
      </c>
      <c r="R166" s="20" t="s">
        <v>1959</v>
      </c>
      <c r="S166" s="22">
        <v>45</v>
      </c>
      <c r="T166" s="20" t="s">
        <v>1110</v>
      </c>
      <c r="U166" s="20">
        <v>0</v>
      </c>
      <c r="V166" s="20" t="s">
        <v>1111</v>
      </c>
      <c r="W166" s="20">
        <v>0</v>
      </c>
      <c r="X166" s="23" t="b">
        <v>0</v>
      </c>
      <c r="Y166" s="20"/>
      <c r="Z166" s="20" t="s">
        <v>872</v>
      </c>
      <c r="AA166" s="22">
        <v>5</v>
      </c>
      <c r="AB166" s="22">
        <v>36</v>
      </c>
      <c r="AC166" s="22">
        <v>0</v>
      </c>
      <c r="AD166" s="22">
        <v>0</v>
      </c>
      <c r="AE166" s="22">
        <v>0</v>
      </c>
      <c r="AF166" s="22">
        <v>1509</v>
      </c>
      <c r="AG166" s="22">
        <v>9</v>
      </c>
      <c r="AH166" s="20">
        <v>0</v>
      </c>
      <c r="AI166" s="20">
        <v>0</v>
      </c>
      <c r="AJ166" s="20" t="s">
        <v>647</v>
      </c>
      <c r="AK166" s="22">
        <v>0</v>
      </c>
      <c r="AL166" s="22">
        <v>0</v>
      </c>
      <c r="AM166" s="22">
        <v>0</v>
      </c>
      <c r="AN166" s="22">
        <v>0</v>
      </c>
      <c r="AO166" s="22">
        <v>0</v>
      </c>
      <c r="AP166" s="22">
        <v>0</v>
      </c>
      <c r="AQ166" s="22">
        <v>0</v>
      </c>
      <c r="AR166" s="22">
        <v>0</v>
      </c>
      <c r="AS166" s="22">
        <v>0</v>
      </c>
      <c r="AT166" s="22">
        <v>0</v>
      </c>
      <c r="AU166" s="22">
        <v>0</v>
      </c>
      <c r="AV166" s="22">
        <v>0</v>
      </c>
      <c r="AW166" s="22">
        <v>0</v>
      </c>
      <c r="AX166" s="20">
        <v>0</v>
      </c>
      <c r="AY166" s="20">
        <v>0</v>
      </c>
      <c r="AZ166" s="20">
        <v>0</v>
      </c>
      <c r="BA166" s="20">
        <v>0</v>
      </c>
      <c r="BB166" s="22">
        <v>0</v>
      </c>
      <c r="BC166" s="20">
        <v>0</v>
      </c>
      <c r="BD166" s="20">
        <v>0</v>
      </c>
      <c r="BE166" s="20">
        <v>0</v>
      </c>
      <c r="BF166" s="20">
        <v>0</v>
      </c>
      <c r="BG166" s="22">
        <v>637</v>
      </c>
      <c r="BH166" s="22">
        <v>252</v>
      </c>
      <c r="BI166" s="22">
        <v>633</v>
      </c>
      <c r="BJ166" s="22">
        <v>253</v>
      </c>
      <c r="BK166" s="22">
        <v>623</v>
      </c>
      <c r="BL166" s="22">
        <v>248</v>
      </c>
      <c r="BM166" s="22">
        <v>643</v>
      </c>
      <c r="BN166" s="22">
        <v>256</v>
      </c>
      <c r="BO166" s="20"/>
      <c r="BP166" s="20"/>
      <c r="BQ166" s="20"/>
      <c r="BR166" s="20"/>
      <c r="BS166" s="20"/>
      <c r="BT166" s="20"/>
      <c r="BU166" s="22">
        <v>0</v>
      </c>
      <c r="BV166" s="22">
        <v>0</v>
      </c>
      <c r="BW166" s="22">
        <v>0</v>
      </c>
      <c r="BX166" s="22">
        <v>0</v>
      </c>
      <c r="BY166" s="22">
        <v>0</v>
      </c>
      <c r="BZ166" s="22">
        <v>0</v>
      </c>
      <c r="CA166" s="22">
        <v>407</v>
      </c>
      <c r="CB166" s="22">
        <v>234</v>
      </c>
      <c r="CC166" s="22">
        <v>583</v>
      </c>
      <c r="CD166" s="22">
        <v>219</v>
      </c>
      <c r="CE166" s="22">
        <v>649</v>
      </c>
      <c r="CF166" s="22">
        <v>260</v>
      </c>
      <c r="CG166" s="22">
        <v>678</v>
      </c>
      <c r="CH166" s="22">
        <v>276</v>
      </c>
      <c r="CI166" s="22">
        <v>0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0</v>
      </c>
      <c r="B167" s="22">
        <v>0</v>
      </c>
      <c r="C167" s="22">
        <v>240514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1</v>
      </c>
      <c r="J167" s="20">
        <v>0</v>
      </c>
      <c r="K167" s="20">
        <v>0</v>
      </c>
      <c r="L167" s="22">
        <v>0</v>
      </c>
      <c r="M167" s="20" t="s">
        <v>1125</v>
      </c>
      <c r="N167" s="20">
        <v>0</v>
      </c>
      <c r="O167" s="22">
        <v>147</v>
      </c>
      <c r="P167" s="23" t="b">
        <v>0</v>
      </c>
      <c r="Q167" s="20" t="s">
        <v>1960</v>
      </c>
      <c r="R167" s="20" t="s">
        <v>1961</v>
      </c>
      <c r="S167" s="22">
        <v>40</v>
      </c>
      <c r="T167" s="20" t="s">
        <v>1126</v>
      </c>
      <c r="U167" s="20">
        <v>0</v>
      </c>
      <c r="V167" s="20" t="s">
        <v>653</v>
      </c>
      <c r="W167" s="20">
        <v>0</v>
      </c>
      <c r="X167" s="23" t="b">
        <v>0</v>
      </c>
      <c r="Y167" s="20"/>
      <c r="Z167" s="20" t="s">
        <v>872</v>
      </c>
      <c r="AA167" s="22">
        <v>5</v>
      </c>
      <c r="AB167" s="22">
        <v>36</v>
      </c>
      <c r="AC167" s="22">
        <v>0</v>
      </c>
      <c r="AD167" s="22">
        <v>0</v>
      </c>
      <c r="AE167" s="22">
        <v>0</v>
      </c>
      <c r="AF167" s="22">
        <v>32</v>
      </c>
      <c r="AG167" s="22">
        <v>0</v>
      </c>
      <c r="AH167" s="20">
        <v>0</v>
      </c>
      <c r="AI167" s="20">
        <v>0</v>
      </c>
      <c r="AJ167" s="20" t="s">
        <v>653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514</v>
      </c>
      <c r="BH167" s="22">
        <v>61</v>
      </c>
      <c r="BI167" s="22">
        <v>499</v>
      </c>
      <c r="BJ167" s="22">
        <v>45</v>
      </c>
      <c r="BK167" s="22">
        <v>475</v>
      </c>
      <c r="BL167" s="22">
        <v>38</v>
      </c>
      <c r="BM167" s="22">
        <v>521</v>
      </c>
      <c r="BN167" s="22">
        <v>61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655</v>
      </c>
      <c r="CB167" s="22">
        <v>52</v>
      </c>
      <c r="CC167" s="22">
        <v>427</v>
      </c>
      <c r="CD167" s="22">
        <v>60</v>
      </c>
      <c r="CE167" s="22">
        <v>525</v>
      </c>
      <c r="CF167" s="22">
        <v>61</v>
      </c>
      <c r="CG167" s="22">
        <v>740</v>
      </c>
      <c r="CH167" s="22">
        <v>85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0"/>
      <c r="B168" s="20"/>
      <c r="C168" s="22">
        <v>49262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1</v>
      </c>
      <c r="J168" s="20">
        <v>1.7</v>
      </c>
      <c r="K168" s="20">
        <v>2.2000000000000002</v>
      </c>
      <c r="L168" s="22">
        <v>2</v>
      </c>
      <c r="M168" s="20" t="s">
        <v>1086</v>
      </c>
      <c r="N168" s="20">
        <v>1.7</v>
      </c>
      <c r="O168" s="22">
        <v>148</v>
      </c>
      <c r="P168" s="23" t="b">
        <v>0</v>
      </c>
      <c r="Q168" s="20"/>
      <c r="R168" s="20"/>
      <c r="S168" s="22">
        <v>43</v>
      </c>
      <c r="T168" s="20" t="s">
        <v>1087</v>
      </c>
      <c r="U168" s="20">
        <v>2.1</v>
      </c>
      <c r="V168" s="20" t="s">
        <v>651</v>
      </c>
      <c r="W168" s="20">
        <v>2.5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15</v>
      </c>
      <c r="AD168" s="22">
        <v>104139</v>
      </c>
      <c r="AE168" s="22">
        <v>3165</v>
      </c>
      <c r="AF168" s="22">
        <v>393844</v>
      </c>
      <c r="AG168" s="22">
        <v>5238</v>
      </c>
      <c r="AH168" s="20">
        <v>0.4</v>
      </c>
      <c r="AI168" s="20">
        <v>3.5</v>
      </c>
      <c r="AJ168" s="20" t="s">
        <v>651</v>
      </c>
      <c r="AK168" s="22">
        <v>630</v>
      </c>
      <c r="AL168" s="22">
        <v>0</v>
      </c>
      <c r="AM168" s="22">
        <v>0</v>
      </c>
      <c r="AN168" s="22">
        <v>0</v>
      </c>
      <c r="AO168" s="22">
        <v>13</v>
      </c>
      <c r="AP168" s="22">
        <v>0</v>
      </c>
      <c r="AQ168" s="22">
        <v>0</v>
      </c>
      <c r="AR168" s="22">
        <v>0</v>
      </c>
      <c r="AS168" s="22">
        <v>0</v>
      </c>
      <c r="AT168" s="22">
        <v>0</v>
      </c>
      <c r="AU168" s="22">
        <v>21</v>
      </c>
      <c r="AV168" s="22">
        <v>0</v>
      </c>
      <c r="AW168" s="22">
        <v>124</v>
      </c>
      <c r="AX168" s="20">
        <v>188.6</v>
      </c>
      <c r="AY168" s="20">
        <v>0.1</v>
      </c>
      <c r="AZ168" s="20">
        <v>0</v>
      </c>
      <c r="BA168" s="20">
        <v>18.899999999999999</v>
      </c>
      <c r="BB168" s="22">
        <v>7</v>
      </c>
      <c r="BC168" s="20">
        <v>0</v>
      </c>
      <c r="BD168" s="20">
        <v>0</v>
      </c>
      <c r="BE168" s="20">
        <v>0</v>
      </c>
      <c r="BF168" s="20">
        <v>8.83</v>
      </c>
      <c r="BG168" s="22">
        <v>110</v>
      </c>
      <c r="BH168" s="22">
        <v>19</v>
      </c>
      <c r="BI168" s="22">
        <v>428</v>
      </c>
      <c r="BJ168" s="22">
        <v>6</v>
      </c>
      <c r="BK168" s="22">
        <v>526</v>
      </c>
      <c r="BL168" s="22">
        <v>55</v>
      </c>
      <c r="BM168" s="22">
        <v>257</v>
      </c>
      <c r="BN168" s="22">
        <v>19</v>
      </c>
      <c r="BO168" s="20"/>
      <c r="BP168" s="20"/>
      <c r="BQ168" s="20"/>
      <c r="BR168" s="20"/>
      <c r="BS168" s="20"/>
      <c r="BT168" s="20"/>
      <c r="BU168" s="22">
        <v>0</v>
      </c>
      <c r="BV168" s="22">
        <v>3</v>
      </c>
      <c r="BW168" s="22">
        <v>0</v>
      </c>
      <c r="BX168" s="22">
        <v>0</v>
      </c>
      <c r="BY168" s="22">
        <v>1.26</v>
      </c>
      <c r="BZ168" s="22">
        <v>1.86</v>
      </c>
      <c r="CA168" s="22">
        <v>564</v>
      </c>
      <c r="CB168" s="22">
        <v>28</v>
      </c>
      <c r="CC168" s="22">
        <v>176</v>
      </c>
      <c r="CD168" s="22">
        <v>16</v>
      </c>
      <c r="CE168" s="22">
        <v>224</v>
      </c>
      <c r="CF168" s="22">
        <v>22</v>
      </c>
      <c r="CG168" s="22">
        <v>119</v>
      </c>
      <c r="CH168" s="22">
        <v>16</v>
      </c>
      <c r="CI168" s="22">
        <v>1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0</v>
      </c>
      <c r="C169" s="22">
        <v>450434</v>
      </c>
      <c r="D169" s="22">
        <v>0</v>
      </c>
      <c r="E169" s="22">
        <v>0</v>
      </c>
      <c r="F169" s="22">
        <v>0</v>
      </c>
      <c r="G169" s="22">
        <v>0</v>
      </c>
      <c r="H169" s="22">
        <v>0</v>
      </c>
      <c r="I169" s="22">
        <v>4</v>
      </c>
      <c r="J169" s="20">
        <v>0</v>
      </c>
      <c r="K169" s="20">
        <v>0</v>
      </c>
      <c r="L169" s="22">
        <v>0</v>
      </c>
      <c r="M169" s="20" t="s">
        <v>1115</v>
      </c>
      <c r="N169" s="20">
        <v>0</v>
      </c>
      <c r="O169" s="22">
        <v>149</v>
      </c>
      <c r="P169" s="23" t="b">
        <v>0</v>
      </c>
      <c r="Q169" s="20" t="s">
        <v>2391</v>
      </c>
      <c r="R169" s="20" t="s">
        <v>2392</v>
      </c>
      <c r="S169" s="22">
        <v>55</v>
      </c>
      <c r="T169" s="20" t="s">
        <v>1116</v>
      </c>
      <c r="U169" s="20">
        <v>0</v>
      </c>
      <c r="V169" s="20" t="s">
        <v>649</v>
      </c>
      <c r="W169" s="20">
        <v>0</v>
      </c>
      <c r="X169" s="23" t="b">
        <v>0</v>
      </c>
      <c r="Y169" s="20"/>
      <c r="Z169" s="20" t="s">
        <v>872</v>
      </c>
      <c r="AA169" s="22">
        <v>5</v>
      </c>
      <c r="AB169" s="22">
        <v>36</v>
      </c>
      <c r="AC169" s="22">
        <v>0</v>
      </c>
      <c r="AD169" s="22">
        <v>0</v>
      </c>
      <c r="AE169" s="22">
        <v>0</v>
      </c>
      <c r="AF169" s="22">
        <v>4398</v>
      </c>
      <c r="AG169" s="22">
        <v>9</v>
      </c>
      <c r="AH169" s="20">
        <v>0</v>
      </c>
      <c r="AI169" s="20">
        <v>0</v>
      </c>
      <c r="AJ169" s="20" t="s">
        <v>649</v>
      </c>
      <c r="AK169" s="22">
        <v>0</v>
      </c>
      <c r="AL169" s="22">
        <v>0</v>
      </c>
      <c r="AM169" s="22">
        <v>0</v>
      </c>
      <c r="AN169" s="22">
        <v>0</v>
      </c>
      <c r="AO169" s="22">
        <v>0</v>
      </c>
      <c r="AP169" s="22">
        <v>0</v>
      </c>
      <c r="AQ169" s="22">
        <v>0</v>
      </c>
      <c r="AR169" s="22">
        <v>0</v>
      </c>
      <c r="AS169" s="22">
        <v>0</v>
      </c>
      <c r="AT169" s="22">
        <v>0</v>
      </c>
      <c r="AU169" s="22">
        <v>0</v>
      </c>
      <c r="AV169" s="22">
        <v>0</v>
      </c>
      <c r="AW169" s="22">
        <v>0</v>
      </c>
      <c r="AX169" s="20">
        <v>0</v>
      </c>
      <c r="AY169" s="20">
        <v>0</v>
      </c>
      <c r="AZ169" s="20">
        <v>0</v>
      </c>
      <c r="BA169" s="20">
        <v>0</v>
      </c>
      <c r="BB169" s="22">
        <v>0</v>
      </c>
      <c r="BC169" s="20">
        <v>0</v>
      </c>
      <c r="BD169" s="20">
        <v>0</v>
      </c>
      <c r="BE169" s="20">
        <v>0</v>
      </c>
      <c r="BF169" s="20">
        <v>0</v>
      </c>
      <c r="BG169" s="22">
        <v>732</v>
      </c>
      <c r="BH169" s="22">
        <v>90</v>
      </c>
      <c r="BI169" s="22">
        <v>732</v>
      </c>
      <c r="BJ169" s="22">
        <v>90</v>
      </c>
      <c r="BK169" s="22">
        <v>731</v>
      </c>
      <c r="BL169" s="22">
        <v>90</v>
      </c>
      <c r="BM169" s="22">
        <v>732</v>
      </c>
      <c r="BN169" s="22">
        <v>90</v>
      </c>
      <c r="BO169" s="20"/>
      <c r="BP169" s="20"/>
      <c r="BQ169" s="20"/>
      <c r="BR169" s="20"/>
      <c r="BS169" s="20"/>
      <c r="BT169" s="20"/>
      <c r="BU169" s="22">
        <v>0</v>
      </c>
      <c r="BV169" s="22">
        <v>0</v>
      </c>
      <c r="BW169" s="22">
        <v>0</v>
      </c>
      <c r="BX169" s="22">
        <v>0</v>
      </c>
      <c r="BY169" s="22">
        <v>0</v>
      </c>
      <c r="BZ169" s="22">
        <v>0</v>
      </c>
      <c r="CA169" s="22">
        <v>109</v>
      </c>
      <c r="CB169" s="22">
        <v>33</v>
      </c>
      <c r="CC169" s="22">
        <v>718</v>
      </c>
      <c r="CD169" s="22">
        <v>86</v>
      </c>
      <c r="CE169" s="22">
        <v>731</v>
      </c>
      <c r="CF169" s="22">
        <v>90</v>
      </c>
      <c r="CG169" s="22">
        <v>636</v>
      </c>
      <c r="CH169" s="22">
        <v>87</v>
      </c>
      <c r="CI169" s="22">
        <v>0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0"/>
      <c r="B170" s="20"/>
      <c r="C170" s="22">
        <v>469142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2</v>
      </c>
      <c r="J170" s="20">
        <v>1.7</v>
      </c>
      <c r="K170" s="20">
        <v>2.2000000000000002</v>
      </c>
      <c r="L170" s="22">
        <v>2</v>
      </c>
      <c r="M170" s="20" t="s">
        <v>1127</v>
      </c>
      <c r="N170" s="20">
        <v>1.7</v>
      </c>
      <c r="O170" s="22">
        <v>150</v>
      </c>
      <c r="P170" s="23" t="b">
        <v>0</v>
      </c>
      <c r="Q170" s="20"/>
      <c r="R170" s="20"/>
      <c r="S170" s="22">
        <v>40</v>
      </c>
      <c r="T170" s="20" t="s">
        <v>1128</v>
      </c>
      <c r="U170" s="20">
        <v>1.7</v>
      </c>
      <c r="V170" s="20" t="s">
        <v>1129</v>
      </c>
      <c r="W170" s="20">
        <v>1.8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12</v>
      </c>
      <c r="AD170" s="22">
        <v>196554</v>
      </c>
      <c r="AE170" s="22">
        <v>6794</v>
      </c>
      <c r="AF170" s="22">
        <v>154251</v>
      </c>
      <c r="AG170" s="22">
        <v>3486</v>
      </c>
      <c r="AH170" s="20">
        <v>0.4</v>
      </c>
      <c r="AI170" s="20">
        <v>3</v>
      </c>
      <c r="AJ170" s="20" t="s">
        <v>646</v>
      </c>
      <c r="AK170" s="22">
        <v>478</v>
      </c>
      <c r="AL170" s="22">
        <v>0</v>
      </c>
      <c r="AM170" s="22">
        <v>0</v>
      </c>
      <c r="AN170" s="22">
        <v>0</v>
      </c>
      <c r="AO170" s="22">
        <v>5</v>
      </c>
      <c r="AP170" s="22">
        <v>0</v>
      </c>
      <c r="AQ170" s="22">
        <v>0</v>
      </c>
      <c r="AR170" s="22">
        <v>0</v>
      </c>
      <c r="AS170" s="22">
        <v>1</v>
      </c>
      <c r="AT170" s="22">
        <v>0</v>
      </c>
      <c r="AU170" s="22">
        <v>0</v>
      </c>
      <c r="AV170" s="22">
        <v>1</v>
      </c>
      <c r="AW170" s="22">
        <v>86</v>
      </c>
      <c r="AX170" s="20">
        <v>162.19999999999999</v>
      </c>
      <c r="AY170" s="20">
        <v>9.6</v>
      </c>
      <c r="AZ170" s="20">
        <v>24</v>
      </c>
      <c r="BA170" s="20">
        <v>19.600000000000001</v>
      </c>
      <c r="BB170" s="22">
        <v>5</v>
      </c>
      <c r="BC170" s="20">
        <v>0.12</v>
      </c>
      <c r="BD170" s="20">
        <v>0.06</v>
      </c>
      <c r="BE170" s="20">
        <v>0.18</v>
      </c>
      <c r="BF170" s="20">
        <v>6.06</v>
      </c>
      <c r="BG170" s="22">
        <v>132</v>
      </c>
      <c r="BH170" s="22">
        <v>46</v>
      </c>
      <c r="BI170" s="22">
        <v>368</v>
      </c>
      <c r="BJ170" s="22">
        <v>132</v>
      </c>
      <c r="BK170" s="22">
        <v>272</v>
      </c>
      <c r="BL170" s="22">
        <v>83</v>
      </c>
      <c r="BM170" s="22">
        <v>252</v>
      </c>
      <c r="BN170" s="22">
        <v>83</v>
      </c>
      <c r="BO170" s="20"/>
      <c r="BP170" s="20"/>
      <c r="BQ170" s="20"/>
      <c r="BR170" s="20"/>
      <c r="BS170" s="20"/>
      <c r="BT170" s="20"/>
      <c r="BU170" s="22">
        <v>0.02</v>
      </c>
      <c r="BV170" s="22">
        <v>0</v>
      </c>
      <c r="BW170" s="22">
        <v>0.01</v>
      </c>
      <c r="BX170" s="22">
        <v>0.03</v>
      </c>
      <c r="BY170" s="22">
        <v>1.1399999999999999</v>
      </c>
      <c r="BZ170" s="22">
        <v>0.94</v>
      </c>
      <c r="CA170" s="22">
        <v>680</v>
      </c>
      <c r="CB170" s="22">
        <v>204</v>
      </c>
      <c r="CC170" s="22">
        <v>175</v>
      </c>
      <c r="CD170" s="22">
        <v>58</v>
      </c>
      <c r="CE170" s="22">
        <v>279</v>
      </c>
      <c r="CF170" s="22">
        <v>92</v>
      </c>
      <c r="CG170" s="22">
        <v>134</v>
      </c>
      <c r="CH170" s="22">
        <v>55</v>
      </c>
      <c r="CI170" s="22">
        <v>0.94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0"/>
      <c r="B171" s="20"/>
      <c r="C171" s="22">
        <v>111478</v>
      </c>
      <c r="D171" s="22">
        <v>0</v>
      </c>
      <c r="E171" s="22">
        <v>0</v>
      </c>
      <c r="F171" s="22">
        <v>-1</v>
      </c>
      <c r="G171" s="22">
        <v>1</v>
      </c>
      <c r="H171" s="22">
        <v>0</v>
      </c>
      <c r="I171" s="22">
        <v>2</v>
      </c>
      <c r="J171" s="20">
        <v>1.3</v>
      </c>
      <c r="K171" s="20">
        <v>1.8</v>
      </c>
      <c r="L171" s="22">
        <v>1</v>
      </c>
      <c r="M171" s="20" t="s">
        <v>1096</v>
      </c>
      <c r="N171" s="20">
        <v>1.3</v>
      </c>
      <c r="O171" s="22">
        <v>151</v>
      </c>
      <c r="P171" s="23" t="b">
        <v>0</v>
      </c>
      <c r="Q171" s="20"/>
      <c r="R171" s="20"/>
      <c r="S171" s="22">
        <v>44</v>
      </c>
      <c r="T171" s="20" t="s">
        <v>1097</v>
      </c>
      <c r="U171" s="20">
        <v>1.3</v>
      </c>
      <c r="V171" s="20" t="s">
        <v>454</v>
      </c>
      <c r="W171" s="20">
        <v>1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16</v>
      </c>
      <c r="AD171" s="22">
        <v>85398</v>
      </c>
      <c r="AE171" s="22">
        <v>2949</v>
      </c>
      <c r="AF171" s="22">
        <v>97952</v>
      </c>
      <c r="AG171" s="22">
        <v>3568</v>
      </c>
      <c r="AH171" s="20">
        <v>0.3</v>
      </c>
      <c r="AI171" s="20">
        <v>3.6</v>
      </c>
      <c r="AJ171" s="20" t="s">
        <v>454</v>
      </c>
      <c r="AK171" s="22">
        <v>685</v>
      </c>
      <c r="AL171" s="22">
        <v>0</v>
      </c>
      <c r="AM171" s="22">
        <v>1</v>
      </c>
      <c r="AN171" s="22">
        <v>0</v>
      </c>
      <c r="AO171" s="22">
        <v>15</v>
      </c>
      <c r="AP171" s="22">
        <v>0</v>
      </c>
      <c r="AQ171" s="22">
        <v>0</v>
      </c>
      <c r="AR171" s="22">
        <v>0</v>
      </c>
      <c r="AS171" s="22">
        <v>1</v>
      </c>
      <c r="AT171" s="22">
        <v>0</v>
      </c>
      <c r="AU171" s="22">
        <v>0</v>
      </c>
      <c r="AV171" s="22">
        <v>0</v>
      </c>
      <c r="AW171" s="22">
        <v>118</v>
      </c>
      <c r="AX171" s="20">
        <v>139.19999999999999</v>
      </c>
      <c r="AY171" s="20">
        <v>47.9</v>
      </c>
      <c r="AZ171" s="20">
        <v>36</v>
      </c>
      <c r="BA171" s="20">
        <v>22.4</v>
      </c>
      <c r="BB171" s="22">
        <v>6</v>
      </c>
      <c r="BC171" s="20">
        <v>0.08</v>
      </c>
      <c r="BD171" s="20">
        <v>0.25</v>
      </c>
      <c r="BE171" s="20">
        <v>0.33</v>
      </c>
      <c r="BF171" s="20">
        <v>12.1</v>
      </c>
      <c r="BG171" s="22">
        <v>162</v>
      </c>
      <c r="BH171" s="22">
        <v>63</v>
      </c>
      <c r="BI171" s="22">
        <v>235</v>
      </c>
      <c r="BJ171" s="22">
        <v>68</v>
      </c>
      <c r="BK171" s="22">
        <v>239</v>
      </c>
      <c r="BL171" s="22">
        <v>69</v>
      </c>
      <c r="BM171" s="22">
        <v>223</v>
      </c>
      <c r="BN171" s="22">
        <v>67</v>
      </c>
      <c r="BO171" s="20"/>
      <c r="BP171" s="20"/>
      <c r="BQ171" s="20"/>
      <c r="BR171" s="20"/>
      <c r="BS171" s="20"/>
      <c r="BT171" s="20"/>
      <c r="BU171" s="22">
        <v>0.01</v>
      </c>
      <c r="BV171" s="22">
        <v>0</v>
      </c>
      <c r="BW171" s="22">
        <v>0.03</v>
      </c>
      <c r="BX171" s="22">
        <v>0.04</v>
      </c>
      <c r="BY171" s="22">
        <v>1.59</v>
      </c>
      <c r="BZ171" s="22">
        <v>1.97</v>
      </c>
      <c r="CA171" s="22">
        <v>484</v>
      </c>
      <c r="CB171" s="22">
        <v>94</v>
      </c>
      <c r="CC171" s="22">
        <v>208</v>
      </c>
      <c r="CD171" s="22">
        <v>68</v>
      </c>
      <c r="CE171" s="22">
        <v>324</v>
      </c>
      <c r="CF171" s="22">
        <v>108</v>
      </c>
      <c r="CG171" s="22">
        <v>179</v>
      </c>
      <c r="CH171" s="22">
        <v>70</v>
      </c>
      <c r="CI171" s="22">
        <v>0.79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489639</v>
      </c>
      <c r="D172" s="22">
        <v>0</v>
      </c>
      <c r="E172" s="22">
        <v>0</v>
      </c>
      <c r="F172" s="22">
        <v>-1</v>
      </c>
      <c r="G172" s="22">
        <v>1</v>
      </c>
      <c r="H172" s="22">
        <v>0</v>
      </c>
      <c r="I172" s="22">
        <v>1</v>
      </c>
      <c r="J172" s="20">
        <v>1.7</v>
      </c>
      <c r="K172" s="20">
        <v>2.2000000000000002</v>
      </c>
      <c r="L172" s="22">
        <v>0</v>
      </c>
      <c r="M172" s="20" t="s">
        <v>1962</v>
      </c>
      <c r="N172" s="20">
        <v>1.7</v>
      </c>
      <c r="O172" s="22">
        <v>152</v>
      </c>
      <c r="P172" s="23" t="b">
        <v>0</v>
      </c>
      <c r="Q172" s="20"/>
      <c r="R172" s="20"/>
      <c r="S172" s="22">
        <v>44</v>
      </c>
      <c r="T172" s="20" t="s">
        <v>1963</v>
      </c>
      <c r="U172" s="20">
        <v>2.4</v>
      </c>
      <c r="V172" s="20" t="s">
        <v>1964</v>
      </c>
      <c r="W172" s="20">
        <v>0.4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12</v>
      </c>
      <c r="AD172" s="22">
        <v>23619</v>
      </c>
      <c r="AE172" s="22">
        <v>842</v>
      </c>
      <c r="AF172" s="22">
        <v>34832</v>
      </c>
      <c r="AG172" s="22">
        <v>1430</v>
      </c>
      <c r="AH172" s="20">
        <v>0.4</v>
      </c>
      <c r="AI172" s="20">
        <v>2.7</v>
      </c>
      <c r="AJ172" s="20" t="s">
        <v>1964</v>
      </c>
      <c r="AK172" s="22">
        <v>450</v>
      </c>
      <c r="AL172" s="22">
        <v>0</v>
      </c>
      <c r="AM172" s="22">
        <v>0</v>
      </c>
      <c r="AN172" s="22">
        <v>0</v>
      </c>
      <c r="AO172" s="22">
        <v>8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13</v>
      </c>
      <c r="AV172" s="22">
        <v>2</v>
      </c>
      <c r="AW172" s="22">
        <v>79</v>
      </c>
      <c r="AX172" s="20">
        <v>121.2</v>
      </c>
      <c r="AY172" s="20">
        <v>0</v>
      </c>
      <c r="AZ172" s="20">
        <v>0</v>
      </c>
      <c r="BA172" s="20">
        <v>12.2</v>
      </c>
      <c r="BB172" s="22">
        <v>5</v>
      </c>
      <c r="BC172" s="20">
        <v>0</v>
      </c>
      <c r="BD172" s="20">
        <v>0</v>
      </c>
      <c r="BE172" s="20">
        <v>0</v>
      </c>
      <c r="BF172" s="20">
        <v>9.1999999999999993</v>
      </c>
      <c r="BG172" s="22">
        <v>186</v>
      </c>
      <c r="BH172" s="22">
        <v>20</v>
      </c>
      <c r="BI172" s="22">
        <v>600</v>
      </c>
      <c r="BJ172" s="22">
        <v>70</v>
      </c>
      <c r="BK172" s="22">
        <v>586</v>
      </c>
      <c r="BL172" s="22">
        <v>65</v>
      </c>
      <c r="BM172" s="22">
        <v>311</v>
      </c>
      <c r="BN172" s="22">
        <v>20</v>
      </c>
      <c r="BO172" s="20"/>
      <c r="BP172" s="20"/>
      <c r="BQ172" s="20"/>
      <c r="BR172" s="20"/>
      <c r="BS172" s="20"/>
      <c r="BT172" s="20"/>
      <c r="BU172" s="22">
        <v>0</v>
      </c>
      <c r="BV172" s="22">
        <v>2.6</v>
      </c>
      <c r="BW172" s="22">
        <v>0</v>
      </c>
      <c r="BX172" s="22">
        <v>0</v>
      </c>
      <c r="BY172" s="22">
        <v>1.84</v>
      </c>
      <c r="BZ172" s="22">
        <v>1.6</v>
      </c>
      <c r="CA172" s="22">
        <v>550</v>
      </c>
      <c r="CB172" s="22">
        <v>27</v>
      </c>
      <c r="CC172" s="22">
        <v>180</v>
      </c>
      <c r="CD172" s="22">
        <v>17</v>
      </c>
      <c r="CE172" s="22">
        <v>193</v>
      </c>
      <c r="CF172" s="22">
        <v>19</v>
      </c>
      <c r="CG172" s="22">
        <v>259</v>
      </c>
      <c r="CH172" s="22">
        <v>33</v>
      </c>
      <c r="CI172" s="22">
        <v>1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2">
        <v>100</v>
      </c>
      <c r="B173" s="22">
        <v>100</v>
      </c>
      <c r="C173" s="22">
        <v>110735</v>
      </c>
      <c r="D173" s="22">
        <v>0</v>
      </c>
      <c r="E173" s="22">
        <v>0</v>
      </c>
      <c r="F173" s="22">
        <v>-2</v>
      </c>
      <c r="G173" s="22">
        <v>2</v>
      </c>
      <c r="H173" s="22">
        <v>0</v>
      </c>
      <c r="I173" s="22">
        <v>2</v>
      </c>
      <c r="J173" s="20">
        <v>0.7</v>
      </c>
      <c r="K173" s="20">
        <v>1.2</v>
      </c>
      <c r="L173" s="22">
        <v>0</v>
      </c>
      <c r="M173" s="20" t="s">
        <v>981</v>
      </c>
      <c r="N173" s="20">
        <v>0.7</v>
      </c>
      <c r="O173" s="22">
        <v>153</v>
      </c>
      <c r="P173" s="23" t="b">
        <v>0</v>
      </c>
      <c r="Q173" s="20"/>
      <c r="R173" s="20" t="s">
        <v>2497</v>
      </c>
      <c r="S173" s="22">
        <v>43</v>
      </c>
      <c r="T173" s="20" t="s">
        <v>1095</v>
      </c>
      <c r="U173" s="20">
        <v>0.8</v>
      </c>
      <c r="V173" s="20" t="s">
        <v>552</v>
      </c>
      <c r="W173" s="20">
        <v>0.2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5</v>
      </c>
      <c r="AD173" s="22">
        <v>15965</v>
      </c>
      <c r="AE173" s="22">
        <v>588</v>
      </c>
      <c r="AF173" s="22">
        <v>25812</v>
      </c>
      <c r="AG173" s="22">
        <v>700</v>
      </c>
      <c r="AH173" s="20">
        <v>0.2</v>
      </c>
      <c r="AI173" s="20">
        <v>1.2</v>
      </c>
      <c r="AJ173" s="20" t="s">
        <v>552</v>
      </c>
      <c r="AK173" s="22">
        <v>540</v>
      </c>
      <c r="AL173" s="22">
        <v>0</v>
      </c>
      <c r="AM173" s="22">
        <v>0</v>
      </c>
      <c r="AN173" s="22">
        <v>0</v>
      </c>
      <c r="AO173" s="22">
        <v>13</v>
      </c>
      <c r="AP173" s="22">
        <v>1</v>
      </c>
      <c r="AQ173" s="22">
        <v>0</v>
      </c>
      <c r="AR173" s="22">
        <v>0</v>
      </c>
      <c r="AS173" s="22">
        <v>1</v>
      </c>
      <c r="AT173" s="22">
        <v>0</v>
      </c>
      <c r="AU173" s="22">
        <v>0</v>
      </c>
      <c r="AV173" s="22">
        <v>0</v>
      </c>
      <c r="AW173" s="22">
        <v>89</v>
      </c>
      <c r="AX173" s="20">
        <v>108.6</v>
      </c>
      <c r="AY173" s="20">
        <v>26.6</v>
      </c>
      <c r="AZ173" s="20">
        <v>19</v>
      </c>
      <c r="BA173" s="20">
        <v>15.5</v>
      </c>
      <c r="BB173" s="22">
        <v>6</v>
      </c>
      <c r="BC173" s="20">
        <v>0.32</v>
      </c>
      <c r="BD173" s="20">
        <v>0.1</v>
      </c>
      <c r="BE173" s="20">
        <v>0.42</v>
      </c>
      <c r="BF173" s="20">
        <v>10.37</v>
      </c>
      <c r="BG173" s="22">
        <v>209</v>
      </c>
      <c r="BH173" s="22">
        <v>85</v>
      </c>
      <c r="BI173" s="22">
        <v>303</v>
      </c>
      <c r="BJ173" s="22">
        <v>101</v>
      </c>
      <c r="BK173" s="22">
        <v>293</v>
      </c>
      <c r="BL173" s="22">
        <v>94</v>
      </c>
      <c r="BM173" s="22">
        <v>281</v>
      </c>
      <c r="BN173" s="22">
        <v>96</v>
      </c>
      <c r="BO173" s="20"/>
      <c r="BP173" s="20"/>
      <c r="BQ173" s="20"/>
      <c r="BR173" s="20"/>
      <c r="BS173" s="20"/>
      <c r="BT173" s="20"/>
      <c r="BU173" s="22">
        <v>0.05</v>
      </c>
      <c r="BV173" s="22">
        <v>0</v>
      </c>
      <c r="BW173" s="22">
        <v>0.02</v>
      </c>
      <c r="BX173" s="22">
        <v>7.0000000000000007E-2</v>
      </c>
      <c r="BY173" s="22">
        <v>1.73</v>
      </c>
      <c r="BZ173" s="22">
        <v>2.17</v>
      </c>
      <c r="CA173" s="22">
        <v>573</v>
      </c>
      <c r="CB173" s="22">
        <v>134</v>
      </c>
      <c r="CC173" s="22">
        <v>268</v>
      </c>
      <c r="CD173" s="22">
        <v>88</v>
      </c>
      <c r="CE173" s="22">
        <v>445</v>
      </c>
      <c r="CF173" s="22">
        <v>144</v>
      </c>
      <c r="CG173" s="22">
        <v>300</v>
      </c>
      <c r="CH173" s="22">
        <v>116</v>
      </c>
      <c r="CI173" s="22">
        <v>1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50175</v>
      </c>
      <c r="D174" s="22">
        <v>0</v>
      </c>
      <c r="E174" s="22">
        <v>0</v>
      </c>
      <c r="F174" s="22">
        <v>-3</v>
      </c>
      <c r="G174" s="22">
        <v>3</v>
      </c>
      <c r="H174" s="22">
        <v>0</v>
      </c>
      <c r="I174" s="22">
        <v>4</v>
      </c>
      <c r="J174" s="20">
        <v>0</v>
      </c>
      <c r="K174" s="20">
        <v>0</v>
      </c>
      <c r="L174" s="22">
        <v>0</v>
      </c>
      <c r="M174" s="20" t="s">
        <v>1088</v>
      </c>
      <c r="N174" s="20">
        <v>0</v>
      </c>
      <c r="O174" s="22">
        <v>154</v>
      </c>
      <c r="P174" s="23" t="b">
        <v>0</v>
      </c>
      <c r="Q174" s="20" t="s">
        <v>2476</v>
      </c>
      <c r="R174" s="20" t="s">
        <v>3394</v>
      </c>
      <c r="S174" s="22">
        <v>57</v>
      </c>
      <c r="T174" s="20" t="s">
        <v>1089</v>
      </c>
      <c r="U174" s="20">
        <v>1.9</v>
      </c>
      <c r="V174" s="20" t="s">
        <v>531</v>
      </c>
      <c r="W174" s="20">
        <v>0.6</v>
      </c>
      <c r="X174" s="23" t="b">
        <v>0</v>
      </c>
      <c r="Y174" s="20"/>
      <c r="Z174" s="20" t="s">
        <v>899</v>
      </c>
      <c r="AA174" s="22">
        <v>5</v>
      </c>
      <c r="AB174" s="22">
        <v>36</v>
      </c>
      <c r="AC174" s="22">
        <v>15</v>
      </c>
      <c r="AD174" s="22">
        <v>71852</v>
      </c>
      <c r="AE174" s="22">
        <v>83</v>
      </c>
      <c r="AF174" s="22">
        <v>248992</v>
      </c>
      <c r="AG174" s="22">
        <v>2961</v>
      </c>
      <c r="AH174" s="20">
        <v>0</v>
      </c>
      <c r="AI174" s="20">
        <v>2.6</v>
      </c>
      <c r="AJ174" s="20" t="s">
        <v>531</v>
      </c>
      <c r="AK174" s="22">
        <v>407</v>
      </c>
      <c r="AL174" s="22">
        <v>1</v>
      </c>
      <c r="AM174" s="22">
        <v>0</v>
      </c>
      <c r="AN174" s="22">
        <v>2</v>
      </c>
      <c r="AO174" s="22">
        <v>7</v>
      </c>
      <c r="AP174" s="22">
        <v>0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1</v>
      </c>
      <c r="AW174" s="22">
        <v>44</v>
      </c>
      <c r="AX174" s="20">
        <v>61</v>
      </c>
      <c r="AY174" s="20">
        <v>71.599999999999994</v>
      </c>
      <c r="AZ174" s="20">
        <v>86</v>
      </c>
      <c r="BA174" s="20">
        <v>21.9</v>
      </c>
      <c r="BB174" s="22">
        <v>7</v>
      </c>
      <c r="BC174" s="20">
        <v>1.07</v>
      </c>
      <c r="BD174" s="20">
        <v>0.37</v>
      </c>
      <c r="BE174" s="20">
        <v>1.44</v>
      </c>
      <c r="BF174" s="20">
        <v>6.5</v>
      </c>
      <c r="BG174" s="22">
        <v>283</v>
      </c>
      <c r="BH174" s="22">
        <v>34</v>
      </c>
      <c r="BI174" s="22">
        <v>172</v>
      </c>
      <c r="BJ174" s="22">
        <v>21</v>
      </c>
      <c r="BK174" s="22">
        <v>135</v>
      </c>
      <c r="BL174" s="22">
        <v>36</v>
      </c>
      <c r="BM174" s="22">
        <v>226</v>
      </c>
      <c r="BN174" s="22">
        <v>33</v>
      </c>
      <c r="BO174" s="20"/>
      <c r="BP174" s="20"/>
      <c r="BQ174" s="20"/>
      <c r="BR174" s="20"/>
      <c r="BS174" s="22">
        <v>3</v>
      </c>
      <c r="BT174" s="20"/>
      <c r="BU174" s="22">
        <v>0.24</v>
      </c>
      <c r="BV174" s="22">
        <v>0</v>
      </c>
      <c r="BW174" s="22">
        <v>0.08</v>
      </c>
      <c r="BX174" s="22">
        <v>0.32</v>
      </c>
      <c r="BY174" s="22">
        <v>1.44</v>
      </c>
      <c r="BZ174" s="22">
        <v>1.55</v>
      </c>
      <c r="CA174" s="22">
        <v>82</v>
      </c>
      <c r="CB174" s="22">
        <v>26</v>
      </c>
      <c r="CC174" s="22">
        <v>719</v>
      </c>
      <c r="CD174" s="22">
        <v>87</v>
      </c>
      <c r="CE174" s="22">
        <v>263</v>
      </c>
      <c r="CF174" s="22">
        <v>36</v>
      </c>
      <c r="CG174" s="22">
        <v>208</v>
      </c>
      <c r="CH174" s="22">
        <v>34</v>
      </c>
      <c r="CI174" s="22">
        <v>1.55</v>
      </c>
      <c r="CJ174" s="22">
        <v>0.44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204676</v>
      </c>
      <c r="D175" s="22">
        <v>0</v>
      </c>
      <c r="E175" s="22">
        <v>0</v>
      </c>
      <c r="F175" s="22">
        <v>-1</v>
      </c>
      <c r="G175" s="22">
        <v>1</v>
      </c>
      <c r="H175" s="22">
        <v>0</v>
      </c>
      <c r="I175" s="22">
        <v>4</v>
      </c>
      <c r="J175" s="20">
        <v>0</v>
      </c>
      <c r="K175" s="20">
        <v>0</v>
      </c>
      <c r="L175" s="22">
        <v>0</v>
      </c>
      <c r="M175" s="20" t="s">
        <v>1965</v>
      </c>
      <c r="N175" s="20">
        <v>0</v>
      </c>
      <c r="O175" s="22">
        <v>155</v>
      </c>
      <c r="P175" s="23" t="b">
        <v>0</v>
      </c>
      <c r="Q175" s="20" t="s">
        <v>3143</v>
      </c>
      <c r="R175" s="20" t="s">
        <v>3144</v>
      </c>
      <c r="S175" s="22">
        <v>44</v>
      </c>
      <c r="T175" s="20" t="s">
        <v>1966</v>
      </c>
      <c r="U175" s="20">
        <v>0</v>
      </c>
      <c r="V175" s="20" t="s">
        <v>1967</v>
      </c>
      <c r="W175" s="20">
        <v>0.5</v>
      </c>
      <c r="X175" s="23" t="b">
        <v>0</v>
      </c>
      <c r="Y175" s="20"/>
      <c r="Z175" s="20" t="s">
        <v>872</v>
      </c>
      <c r="AA175" s="22">
        <v>5</v>
      </c>
      <c r="AB175" s="22">
        <v>36</v>
      </c>
      <c r="AC175" s="22">
        <v>0</v>
      </c>
      <c r="AD175" s="22">
        <v>25876</v>
      </c>
      <c r="AE175" s="22">
        <v>0</v>
      </c>
      <c r="AF175" s="22">
        <v>93774</v>
      </c>
      <c r="AG175" s="22">
        <v>1250</v>
      </c>
      <c r="AH175" s="20">
        <v>0</v>
      </c>
      <c r="AI175" s="20">
        <v>0</v>
      </c>
      <c r="AJ175" s="20" t="s">
        <v>1967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2">
        <v>0</v>
      </c>
      <c r="BC175" s="20">
        <v>0</v>
      </c>
      <c r="BD175" s="20">
        <v>0</v>
      </c>
      <c r="BE175" s="20">
        <v>0</v>
      </c>
      <c r="BF175" s="20">
        <v>0</v>
      </c>
      <c r="BG175" s="22">
        <v>587</v>
      </c>
      <c r="BH175" s="22">
        <v>56</v>
      </c>
      <c r="BI175" s="22">
        <v>577</v>
      </c>
      <c r="BJ175" s="22">
        <v>59</v>
      </c>
      <c r="BK175" s="22">
        <v>563</v>
      </c>
      <c r="BL175" s="22">
        <v>58</v>
      </c>
      <c r="BM175" s="22">
        <v>594</v>
      </c>
      <c r="BN175" s="22">
        <v>58</v>
      </c>
      <c r="BO175" s="20"/>
      <c r="BP175" s="20"/>
      <c r="BQ175" s="20"/>
      <c r="BR175" s="20"/>
      <c r="BS175" s="20"/>
      <c r="BT175" s="20"/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506</v>
      </c>
      <c r="CB175" s="22">
        <v>91</v>
      </c>
      <c r="CC175" s="22">
        <v>526</v>
      </c>
      <c r="CD175" s="22">
        <v>48</v>
      </c>
      <c r="CE175" s="22">
        <v>600</v>
      </c>
      <c r="CF175" s="22">
        <v>62</v>
      </c>
      <c r="CG175" s="22">
        <v>225</v>
      </c>
      <c r="CH175" s="22">
        <v>39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100</v>
      </c>
      <c r="B176" s="22">
        <v>100</v>
      </c>
      <c r="C176" s="22">
        <v>223434</v>
      </c>
      <c r="D176" s="22">
        <v>0</v>
      </c>
      <c r="E176" s="22">
        <v>0</v>
      </c>
      <c r="F176" s="22">
        <v>-2</v>
      </c>
      <c r="G176" s="22">
        <v>2</v>
      </c>
      <c r="H176" s="22">
        <v>0</v>
      </c>
      <c r="I176" s="22">
        <v>2</v>
      </c>
      <c r="J176" s="20">
        <v>2</v>
      </c>
      <c r="K176" s="20">
        <v>2.5</v>
      </c>
      <c r="L176" s="22">
        <v>3</v>
      </c>
      <c r="M176" s="20" t="s">
        <v>1968</v>
      </c>
      <c r="N176" s="20">
        <v>2</v>
      </c>
      <c r="O176" s="22">
        <v>606</v>
      </c>
      <c r="P176" s="23" t="b">
        <v>0</v>
      </c>
      <c r="Q176" s="20"/>
      <c r="R176" s="20" t="s">
        <v>3358</v>
      </c>
      <c r="S176" s="22">
        <v>43</v>
      </c>
      <c r="T176" s="20" t="s">
        <v>1969</v>
      </c>
      <c r="U176" s="20">
        <v>1.4</v>
      </c>
      <c r="V176" s="20" t="s">
        <v>1970</v>
      </c>
      <c r="W176" s="20">
        <v>0.2</v>
      </c>
      <c r="X176" s="23" t="b">
        <v>0</v>
      </c>
      <c r="Y176" s="20"/>
      <c r="Z176" s="20" t="s">
        <v>858</v>
      </c>
      <c r="AA176" s="22">
        <v>5</v>
      </c>
      <c r="AB176" s="22">
        <v>36</v>
      </c>
      <c r="AC176" s="22">
        <v>7</v>
      </c>
      <c r="AD176" s="22">
        <v>11781</v>
      </c>
      <c r="AE176" s="22">
        <v>1035</v>
      </c>
      <c r="AF176" s="22">
        <v>12700</v>
      </c>
      <c r="AG176" s="22">
        <v>501</v>
      </c>
      <c r="AH176" s="20">
        <v>0.5</v>
      </c>
      <c r="AI176" s="20">
        <v>1.6</v>
      </c>
      <c r="AJ176" s="20" t="s">
        <v>1971</v>
      </c>
      <c r="AK176" s="22">
        <v>333</v>
      </c>
      <c r="AL176" s="22">
        <v>0</v>
      </c>
      <c r="AM176" s="22">
        <v>0</v>
      </c>
      <c r="AN176" s="22">
        <v>0</v>
      </c>
      <c r="AO176" s="22">
        <v>6</v>
      </c>
      <c r="AP176" s="22">
        <v>0</v>
      </c>
      <c r="AQ176" s="22">
        <v>0</v>
      </c>
      <c r="AR176" s="22">
        <v>0</v>
      </c>
      <c r="AS176" s="22">
        <v>1</v>
      </c>
      <c r="AT176" s="22">
        <v>0</v>
      </c>
      <c r="AU176" s="22">
        <v>0</v>
      </c>
      <c r="AV176" s="22">
        <v>1</v>
      </c>
      <c r="AW176" s="22">
        <v>55</v>
      </c>
      <c r="AX176" s="20">
        <v>49.8</v>
      </c>
      <c r="AY176" s="20">
        <v>28.1</v>
      </c>
      <c r="AZ176" s="20">
        <v>5</v>
      </c>
      <c r="BA176" s="20">
        <v>8.3000000000000007</v>
      </c>
      <c r="BB176" s="22">
        <v>4</v>
      </c>
      <c r="BC176" s="20">
        <v>0.04</v>
      </c>
      <c r="BD176" s="20">
        <v>0.03</v>
      </c>
      <c r="BE176" s="20">
        <v>7.0000000000000007E-2</v>
      </c>
      <c r="BF176" s="20">
        <v>4.99</v>
      </c>
      <c r="BG176" s="22">
        <v>303</v>
      </c>
      <c r="BH176" s="22">
        <v>117</v>
      </c>
      <c r="BI176" s="22">
        <v>293</v>
      </c>
      <c r="BJ176" s="22">
        <v>96</v>
      </c>
      <c r="BK176" s="22">
        <v>379</v>
      </c>
      <c r="BL176" s="22">
        <v>135</v>
      </c>
      <c r="BM176" s="22">
        <v>346</v>
      </c>
      <c r="BN176" s="22">
        <v>124</v>
      </c>
      <c r="BO176" s="20"/>
      <c r="BP176" s="20"/>
      <c r="BQ176" s="20"/>
      <c r="BR176" s="20"/>
      <c r="BS176" s="20"/>
      <c r="BT176" s="20"/>
      <c r="BU176" s="22">
        <v>0.01</v>
      </c>
      <c r="BV176" s="22">
        <v>0</v>
      </c>
      <c r="BW176" s="22">
        <v>0.01</v>
      </c>
      <c r="BX176" s="22">
        <v>0.02</v>
      </c>
      <c r="BY176" s="22">
        <v>1.35</v>
      </c>
      <c r="BZ176" s="22">
        <v>1.62</v>
      </c>
      <c r="CA176" s="22">
        <v>590</v>
      </c>
      <c r="CB176" s="22">
        <v>148</v>
      </c>
      <c r="CC176" s="22">
        <v>149</v>
      </c>
      <c r="CD176" s="22">
        <v>51</v>
      </c>
      <c r="CE176" s="22">
        <v>314</v>
      </c>
      <c r="CF176" s="22">
        <v>103</v>
      </c>
      <c r="CG176" s="22">
        <v>351</v>
      </c>
      <c r="CH176" s="22">
        <v>135</v>
      </c>
      <c r="CI176" s="22">
        <v>1.08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0"/>
      <c r="B177" s="20"/>
      <c r="C177" s="22">
        <v>532529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3</v>
      </c>
      <c r="J177" s="20">
        <v>0</v>
      </c>
      <c r="K177" s="20">
        <v>0.5</v>
      </c>
      <c r="L177" s="22">
        <v>0</v>
      </c>
      <c r="M177" s="20" t="s">
        <v>995</v>
      </c>
      <c r="N177" s="20">
        <v>0</v>
      </c>
      <c r="O177" s="22">
        <v>621</v>
      </c>
      <c r="P177" s="23" t="b">
        <v>0</v>
      </c>
      <c r="Q177" s="20"/>
      <c r="R177" s="20"/>
      <c r="S177" s="22">
        <v>45</v>
      </c>
      <c r="T177" s="20" t="s">
        <v>2498</v>
      </c>
      <c r="U177" s="20">
        <v>2</v>
      </c>
      <c r="V177" s="20" t="s">
        <v>2499</v>
      </c>
      <c r="W177" s="20">
        <v>0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2</v>
      </c>
      <c r="AD177" s="22">
        <v>1907</v>
      </c>
      <c r="AE177" s="22">
        <v>57</v>
      </c>
      <c r="AF177" s="22">
        <v>1841</v>
      </c>
      <c r="AG177" s="22">
        <v>72</v>
      </c>
      <c r="AH177" s="20">
        <v>0</v>
      </c>
      <c r="AI177" s="20">
        <v>0.4</v>
      </c>
      <c r="AJ177" s="20" t="s">
        <v>2499</v>
      </c>
      <c r="AK177" s="22">
        <v>85</v>
      </c>
      <c r="AL177" s="22">
        <v>0</v>
      </c>
      <c r="AM177" s="22">
        <v>0</v>
      </c>
      <c r="AN177" s="22">
        <v>0</v>
      </c>
      <c r="AO177" s="22">
        <v>5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12</v>
      </c>
      <c r="AX177" s="20">
        <v>6.2</v>
      </c>
      <c r="AY177" s="20">
        <v>22.8</v>
      </c>
      <c r="AZ177" s="20">
        <v>2</v>
      </c>
      <c r="BA177" s="20">
        <v>3.1</v>
      </c>
      <c r="BB177" s="22">
        <v>1</v>
      </c>
      <c r="BC177" s="20">
        <v>0</v>
      </c>
      <c r="BD177" s="20">
        <v>0.02</v>
      </c>
      <c r="BE177" s="20">
        <v>0.02</v>
      </c>
      <c r="BF177" s="20">
        <v>1.28</v>
      </c>
      <c r="BG177" s="22">
        <v>421</v>
      </c>
      <c r="BH177" s="22">
        <v>192</v>
      </c>
      <c r="BI177" s="22">
        <v>317</v>
      </c>
      <c r="BJ177" s="22">
        <v>164</v>
      </c>
      <c r="BK177" s="22">
        <v>399</v>
      </c>
      <c r="BL177" s="22">
        <v>200</v>
      </c>
      <c r="BM177" s="22">
        <v>404</v>
      </c>
      <c r="BN177" s="22">
        <v>187</v>
      </c>
      <c r="BO177" s="20"/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0.02</v>
      </c>
      <c r="BX177" s="22">
        <v>0.02</v>
      </c>
      <c r="BY177" s="22">
        <v>1.36</v>
      </c>
      <c r="BZ177" s="22">
        <v>5.29</v>
      </c>
      <c r="CA177" s="22">
        <v>452</v>
      </c>
      <c r="CB177" s="22">
        <v>263</v>
      </c>
      <c r="CC177" s="22">
        <v>625</v>
      </c>
      <c r="CD177" s="22">
        <v>247</v>
      </c>
      <c r="CE177" s="22">
        <v>240</v>
      </c>
      <c r="CF177" s="22">
        <v>103</v>
      </c>
      <c r="CG177" s="22">
        <v>605</v>
      </c>
      <c r="CH177" s="22">
        <v>233</v>
      </c>
      <c r="CI177" s="22">
        <v>1.06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0"/>
      <c r="B178" s="20"/>
      <c r="C178" s="22">
        <v>535301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3</v>
      </c>
      <c r="J178" s="20">
        <v>0.7</v>
      </c>
      <c r="K178" s="20">
        <v>1.2</v>
      </c>
      <c r="L178" s="22">
        <v>0</v>
      </c>
      <c r="M178" s="20" t="s">
        <v>578</v>
      </c>
      <c r="N178" s="20">
        <v>0.7</v>
      </c>
      <c r="O178" s="22">
        <v>690</v>
      </c>
      <c r="P178" s="23" t="b">
        <v>0</v>
      </c>
      <c r="Q178" s="20"/>
      <c r="R178" s="20"/>
      <c r="S178" s="22">
        <v>45</v>
      </c>
      <c r="T178" s="20" t="s">
        <v>2981</v>
      </c>
      <c r="U178" s="20">
        <v>1.2</v>
      </c>
      <c r="V178" s="20" t="s">
        <v>2982</v>
      </c>
      <c r="W178" s="20">
        <v>0.1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7</v>
      </c>
      <c r="AD178" s="22">
        <v>13731</v>
      </c>
      <c r="AE178" s="22">
        <v>581</v>
      </c>
      <c r="AF178" s="22">
        <v>5871</v>
      </c>
      <c r="AG178" s="22">
        <v>868</v>
      </c>
      <c r="AH178" s="20">
        <v>0.2</v>
      </c>
      <c r="AI178" s="20">
        <v>1.6</v>
      </c>
      <c r="AJ178" s="20" t="s">
        <v>2982</v>
      </c>
      <c r="AK178" s="22">
        <v>264</v>
      </c>
      <c r="AL178" s="22">
        <v>0</v>
      </c>
      <c r="AM178" s="22">
        <v>0</v>
      </c>
      <c r="AN178" s="22">
        <v>0</v>
      </c>
      <c r="AO178" s="22">
        <v>7</v>
      </c>
      <c r="AP178" s="22">
        <v>0</v>
      </c>
      <c r="AQ178" s="22">
        <v>0</v>
      </c>
      <c r="AR178" s="22">
        <v>0</v>
      </c>
      <c r="AS178" s="22">
        <v>2</v>
      </c>
      <c r="AT178" s="22">
        <v>0</v>
      </c>
      <c r="AU178" s="22">
        <v>0</v>
      </c>
      <c r="AV178" s="22">
        <v>0</v>
      </c>
      <c r="AW178" s="22">
        <v>25</v>
      </c>
      <c r="AX178" s="20">
        <v>38.6</v>
      </c>
      <c r="AY178" s="20">
        <v>16.2</v>
      </c>
      <c r="AZ178" s="20">
        <v>14</v>
      </c>
      <c r="BA178" s="20">
        <v>6.9</v>
      </c>
      <c r="BB178" s="22">
        <v>3</v>
      </c>
      <c r="BC178" s="20">
        <v>0.27</v>
      </c>
      <c r="BD178" s="20">
        <v>0.02</v>
      </c>
      <c r="BE178" s="20">
        <v>0.28999999999999998</v>
      </c>
      <c r="BF178" s="20">
        <v>4.78</v>
      </c>
      <c r="BG178" s="22">
        <v>330</v>
      </c>
      <c r="BH178" s="22">
        <v>145</v>
      </c>
      <c r="BI178" s="22">
        <v>338</v>
      </c>
      <c r="BJ178" s="22">
        <v>175</v>
      </c>
      <c r="BK178" s="22">
        <v>328</v>
      </c>
      <c r="BL178" s="22">
        <v>165</v>
      </c>
      <c r="BM178" s="22">
        <v>362</v>
      </c>
      <c r="BN178" s="22">
        <v>166</v>
      </c>
      <c r="BO178" s="20"/>
      <c r="BP178" s="20"/>
      <c r="BQ178" s="20"/>
      <c r="BR178" s="20"/>
      <c r="BS178" s="20"/>
      <c r="BT178" s="20"/>
      <c r="BU178" s="22">
        <v>0.09</v>
      </c>
      <c r="BV178" s="22">
        <v>0</v>
      </c>
      <c r="BW178" s="22">
        <v>0.01</v>
      </c>
      <c r="BX178" s="22">
        <v>0.1</v>
      </c>
      <c r="BY178" s="22">
        <v>1.63</v>
      </c>
      <c r="BZ178" s="22">
        <v>2.39</v>
      </c>
      <c r="CA178" s="22">
        <v>455</v>
      </c>
      <c r="CB178" s="22">
        <v>265</v>
      </c>
      <c r="CC178" s="22">
        <v>286</v>
      </c>
      <c r="CD178" s="22">
        <v>133</v>
      </c>
      <c r="CE178" s="22">
        <v>347</v>
      </c>
      <c r="CF178" s="22">
        <v>163</v>
      </c>
      <c r="CG178" s="22">
        <v>417</v>
      </c>
      <c r="CH178" s="22">
        <v>133</v>
      </c>
      <c r="CI178" s="22">
        <v>1.02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0"/>
      <c r="B179" s="20"/>
      <c r="C179" s="22">
        <v>465607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3</v>
      </c>
      <c r="J179" s="20">
        <v>1.7</v>
      </c>
      <c r="K179" s="20">
        <v>2.2000000000000002</v>
      </c>
      <c r="L179" s="22">
        <v>3</v>
      </c>
      <c r="M179" s="20" t="s">
        <v>2983</v>
      </c>
      <c r="N179" s="20">
        <v>1.7</v>
      </c>
      <c r="O179" s="22">
        <v>700</v>
      </c>
      <c r="P179" s="23" t="b">
        <v>0</v>
      </c>
      <c r="Q179" s="20"/>
      <c r="R179" s="20"/>
      <c r="S179" s="22">
        <v>65</v>
      </c>
      <c r="T179" s="20" t="s">
        <v>2984</v>
      </c>
      <c r="U179" s="20">
        <v>2.5</v>
      </c>
      <c r="V179" s="20" t="s">
        <v>2985</v>
      </c>
      <c r="W179" s="20">
        <v>1</v>
      </c>
      <c r="X179" s="23" t="b">
        <v>0</v>
      </c>
      <c r="Y179" s="20"/>
      <c r="Z179" s="20" t="s">
        <v>858</v>
      </c>
      <c r="AA179" s="22">
        <v>5</v>
      </c>
      <c r="AB179" s="22">
        <v>36</v>
      </c>
      <c r="AC179" s="22">
        <v>20</v>
      </c>
      <c r="AD179" s="22">
        <v>158294</v>
      </c>
      <c r="AE179" s="22">
        <v>14518</v>
      </c>
      <c r="AF179" s="22">
        <v>76169</v>
      </c>
      <c r="AG179" s="22">
        <v>6546</v>
      </c>
      <c r="AH179" s="20">
        <v>0.3</v>
      </c>
      <c r="AI179" s="20">
        <v>3.1</v>
      </c>
      <c r="AJ179" s="20" t="s">
        <v>2986</v>
      </c>
      <c r="AK179" s="22">
        <v>266</v>
      </c>
      <c r="AL179" s="22">
        <v>2</v>
      </c>
      <c r="AM179" s="22">
        <v>0</v>
      </c>
      <c r="AN179" s="22">
        <v>1</v>
      </c>
      <c r="AO179" s="22">
        <v>5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1</v>
      </c>
      <c r="AW179" s="22">
        <v>51</v>
      </c>
      <c r="AX179" s="20">
        <v>95</v>
      </c>
      <c r="AY179" s="20">
        <v>43.6</v>
      </c>
      <c r="AZ179" s="20">
        <v>172</v>
      </c>
      <c r="BA179" s="20">
        <v>31</v>
      </c>
      <c r="BB179" s="22">
        <v>1</v>
      </c>
      <c r="BC179" s="20">
        <v>2.69</v>
      </c>
      <c r="BD179" s="20">
        <v>0.28000000000000003</v>
      </c>
      <c r="BE179" s="20">
        <v>2.97</v>
      </c>
      <c r="BF179" s="20">
        <v>3.75</v>
      </c>
      <c r="BG179" s="22">
        <v>237</v>
      </c>
      <c r="BH179" s="22">
        <v>94</v>
      </c>
      <c r="BI179" s="22">
        <v>246</v>
      </c>
      <c r="BJ179" s="22">
        <v>136</v>
      </c>
      <c r="BK179" s="22">
        <v>57</v>
      </c>
      <c r="BL179" s="22">
        <v>36</v>
      </c>
      <c r="BM179" s="22">
        <v>161</v>
      </c>
      <c r="BN179" s="22">
        <v>80</v>
      </c>
      <c r="BO179" s="20"/>
      <c r="BP179" s="20"/>
      <c r="BQ179" s="20"/>
      <c r="BR179" s="20"/>
      <c r="BS179" s="20"/>
      <c r="BT179" s="20"/>
      <c r="BU179" s="22">
        <v>0.91</v>
      </c>
      <c r="BV179" s="22">
        <v>0</v>
      </c>
      <c r="BW179" s="22">
        <v>0.09</v>
      </c>
      <c r="BX179" s="22">
        <v>1</v>
      </c>
      <c r="BY179" s="22">
        <v>1.27</v>
      </c>
      <c r="BZ179" s="22">
        <v>1.69</v>
      </c>
      <c r="CA179" s="22">
        <v>49</v>
      </c>
      <c r="CB179" s="22">
        <v>30</v>
      </c>
      <c r="CC179" s="22">
        <v>203</v>
      </c>
      <c r="CD179" s="22">
        <v>95</v>
      </c>
      <c r="CE179" s="22">
        <v>191</v>
      </c>
      <c r="CF179" s="22">
        <v>84</v>
      </c>
      <c r="CG179" s="22">
        <v>175</v>
      </c>
      <c r="CH179" s="22">
        <v>59</v>
      </c>
      <c r="CI179" s="22">
        <v>0.34</v>
      </c>
      <c r="CJ179" s="22">
        <v>0.34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574402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4</v>
      </c>
      <c r="J180" s="20">
        <v>1.2</v>
      </c>
      <c r="K180" s="20">
        <v>1.7</v>
      </c>
      <c r="L180" s="22">
        <v>0</v>
      </c>
      <c r="M180" s="20" t="s">
        <v>1006</v>
      </c>
      <c r="N180" s="20">
        <v>0</v>
      </c>
      <c r="O180" s="22">
        <v>741</v>
      </c>
      <c r="P180" s="23" t="b">
        <v>0</v>
      </c>
      <c r="Q180" s="20"/>
      <c r="R180" s="20"/>
      <c r="S180" s="22">
        <v>45</v>
      </c>
      <c r="T180" s="20" t="s">
        <v>3632</v>
      </c>
      <c r="U180" s="20">
        <v>0</v>
      </c>
      <c r="V180" s="20" t="s">
        <v>3633</v>
      </c>
      <c r="W180" s="20">
        <v>0</v>
      </c>
      <c r="X180" s="23" t="b">
        <v>0</v>
      </c>
      <c r="Y180" s="20"/>
      <c r="Z180" s="20" t="s">
        <v>858</v>
      </c>
      <c r="AA180" s="22">
        <v>5</v>
      </c>
      <c r="AB180" s="22">
        <v>36</v>
      </c>
      <c r="AC180" s="22">
        <v>0</v>
      </c>
      <c r="AD180" s="22">
        <v>403</v>
      </c>
      <c r="AE180" s="22">
        <v>403</v>
      </c>
      <c r="AF180" s="22">
        <v>60</v>
      </c>
      <c r="AG180" s="22">
        <v>60</v>
      </c>
      <c r="AH180" s="20">
        <v>0</v>
      </c>
      <c r="AI180" s="20">
        <v>0</v>
      </c>
      <c r="AJ180" s="20" t="s">
        <v>3633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677</v>
      </c>
      <c r="BH180" s="22">
        <v>78</v>
      </c>
      <c r="BI180" s="22">
        <v>674</v>
      </c>
      <c r="BJ180" s="22">
        <v>81</v>
      </c>
      <c r="BK180" s="22">
        <v>666</v>
      </c>
      <c r="BL180" s="22">
        <v>81</v>
      </c>
      <c r="BM180" s="22">
        <v>683</v>
      </c>
      <c r="BN180" s="22">
        <v>80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461</v>
      </c>
      <c r="CB180" s="22">
        <v>87</v>
      </c>
      <c r="CC180" s="22">
        <v>631</v>
      </c>
      <c r="CD180" s="22">
        <v>71</v>
      </c>
      <c r="CE180" s="22">
        <v>685</v>
      </c>
      <c r="CF180" s="22">
        <v>82</v>
      </c>
      <c r="CG180" s="22">
        <v>707</v>
      </c>
      <c r="CH180" s="22">
        <v>95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0"/>
      <c r="B181" s="20"/>
      <c r="C181" s="22">
        <v>475480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3</v>
      </c>
      <c r="J181" s="20">
        <v>1.2</v>
      </c>
      <c r="K181" s="20">
        <v>1.7</v>
      </c>
      <c r="L181" s="22">
        <v>0</v>
      </c>
      <c r="M181" s="20" t="s">
        <v>3634</v>
      </c>
      <c r="N181" s="20">
        <v>0</v>
      </c>
      <c r="O181" s="22">
        <v>742</v>
      </c>
      <c r="P181" s="23" t="b">
        <v>0</v>
      </c>
      <c r="Q181" s="20"/>
      <c r="R181" s="20"/>
      <c r="S181" s="22">
        <v>45</v>
      </c>
      <c r="T181" s="20" t="s">
        <v>3635</v>
      </c>
      <c r="U181" s="20">
        <v>0</v>
      </c>
      <c r="V181" s="20" t="s">
        <v>3636</v>
      </c>
      <c r="W181" s="20">
        <v>0</v>
      </c>
      <c r="X181" s="23" t="b">
        <v>0</v>
      </c>
      <c r="Y181" s="20"/>
      <c r="Z181" s="20" t="s">
        <v>858</v>
      </c>
      <c r="AA181" s="22">
        <v>5</v>
      </c>
      <c r="AB181" s="22">
        <v>36</v>
      </c>
      <c r="AC181" s="22">
        <v>0</v>
      </c>
      <c r="AD181" s="22">
        <v>65</v>
      </c>
      <c r="AE181" s="22">
        <v>65</v>
      </c>
      <c r="AF181" s="22">
        <v>9</v>
      </c>
      <c r="AG181" s="22">
        <v>9</v>
      </c>
      <c r="AH181" s="20">
        <v>0</v>
      </c>
      <c r="AI181" s="20">
        <v>0</v>
      </c>
      <c r="AJ181" s="20" t="s">
        <v>3636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651</v>
      </c>
      <c r="BH181" s="22">
        <v>261</v>
      </c>
      <c r="BI181" s="22">
        <v>647</v>
      </c>
      <c r="BJ181" s="22">
        <v>262</v>
      </c>
      <c r="BK181" s="22">
        <v>637</v>
      </c>
      <c r="BL181" s="22">
        <v>257</v>
      </c>
      <c r="BM181" s="22">
        <v>657</v>
      </c>
      <c r="BN181" s="22">
        <v>265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425</v>
      </c>
      <c r="CB181" s="22">
        <v>245</v>
      </c>
      <c r="CC181" s="22">
        <v>598</v>
      </c>
      <c r="CD181" s="22">
        <v>229</v>
      </c>
      <c r="CE181" s="22">
        <v>661</v>
      </c>
      <c r="CF181" s="22">
        <v>268</v>
      </c>
      <c r="CG181" s="22">
        <v>738</v>
      </c>
      <c r="CH181" s="22">
        <v>317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578614</v>
      </c>
      <c r="D182" s="22">
        <v>0</v>
      </c>
      <c r="E182" s="22">
        <v>0</v>
      </c>
      <c r="F182" s="22">
        <v>-2</v>
      </c>
      <c r="G182" s="22">
        <v>2</v>
      </c>
      <c r="H182" s="22">
        <v>0</v>
      </c>
      <c r="I182" s="22">
        <v>3</v>
      </c>
      <c r="J182" s="20">
        <v>-0.5</v>
      </c>
      <c r="K182" s="20">
        <v>-1</v>
      </c>
      <c r="L182" s="22">
        <v>0</v>
      </c>
      <c r="M182" s="20" t="s">
        <v>1108</v>
      </c>
      <c r="N182" s="20">
        <v>0</v>
      </c>
      <c r="O182" s="22">
        <v>156</v>
      </c>
      <c r="P182" s="23" t="b">
        <v>0</v>
      </c>
      <c r="Q182" s="20"/>
      <c r="R182" s="20"/>
      <c r="S182" s="22">
        <v>43</v>
      </c>
      <c r="T182" s="20" t="s">
        <v>1972</v>
      </c>
      <c r="U182" s="20">
        <v>0</v>
      </c>
      <c r="V182" s="20" t="s">
        <v>1973</v>
      </c>
      <c r="W182" s="20">
        <v>0.3</v>
      </c>
      <c r="X182" s="23" t="b">
        <v>0</v>
      </c>
      <c r="Y182" s="20"/>
      <c r="Z182" s="20" t="s">
        <v>858</v>
      </c>
      <c r="AA182" s="22">
        <v>6</v>
      </c>
      <c r="AB182" s="22">
        <v>90</v>
      </c>
      <c r="AC182" s="22">
        <v>0</v>
      </c>
      <c r="AD182" s="22">
        <v>26632</v>
      </c>
      <c r="AE182" s="22">
        <v>4026</v>
      </c>
      <c r="AF182" s="22">
        <v>20150</v>
      </c>
      <c r="AG182" s="22">
        <v>2052</v>
      </c>
      <c r="AH182" s="20">
        <v>0</v>
      </c>
      <c r="AI182" s="20">
        <v>0</v>
      </c>
      <c r="AJ182" s="20" t="s">
        <v>1973</v>
      </c>
      <c r="AK182" s="22">
        <v>0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0</v>
      </c>
      <c r="AX182" s="20">
        <v>0</v>
      </c>
      <c r="AY182" s="20">
        <v>0</v>
      </c>
      <c r="AZ182" s="20">
        <v>0</v>
      </c>
      <c r="BA182" s="20">
        <v>0</v>
      </c>
      <c r="BB182" s="22">
        <v>0</v>
      </c>
      <c r="BC182" s="20">
        <v>0</v>
      </c>
      <c r="BD182" s="20">
        <v>0</v>
      </c>
      <c r="BE182" s="20">
        <v>0</v>
      </c>
      <c r="BF182" s="20">
        <v>0</v>
      </c>
      <c r="BG182" s="22">
        <v>571</v>
      </c>
      <c r="BH182" s="22">
        <v>216</v>
      </c>
      <c r="BI182" s="22">
        <v>560</v>
      </c>
      <c r="BJ182" s="22">
        <v>217</v>
      </c>
      <c r="BK182" s="22">
        <v>544</v>
      </c>
      <c r="BL182" s="22">
        <v>211</v>
      </c>
      <c r="BM182" s="22">
        <v>577</v>
      </c>
      <c r="BN182" s="22">
        <v>221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0</v>
      </c>
      <c r="CA182" s="22">
        <v>605</v>
      </c>
      <c r="CB182" s="22">
        <v>321</v>
      </c>
      <c r="CC182" s="22">
        <v>505</v>
      </c>
      <c r="CD182" s="22">
        <v>181</v>
      </c>
      <c r="CE182" s="22">
        <v>583</v>
      </c>
      <c r="CF182" s="22">
        <v>225</v>
      </c>
      <c r="CG182" s="22">
        <v>287</v>
      </c>
      <c r="CH182" s="22">
        <v>91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100</v>
      </c>
      <c r="B183" s="22">
        <v>100</v>
      </c>
      <c r="C183" s="22">
        <v>487968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2</v>
      </c>
      <c r="J183" s="20">
        <v>-0.5</v>
      </c>
      <c r="K183" s="20">
        <v>-1</v>
      </c>
      <c r="L183" s="22">
        <v>0</v>
      </c>
      <c r="M183" s="20" t="s">
        <v>1974</v>
      </c>
      <c r="N183" s="20">
        <v>0</v>
      </c>
      <c r="O183" s="22">
        <v>157</v>
      </c>
      <c r="P183" s="23" t="b">
        <v>0</v>
      </c>
      <c r="Q183" s="20"/>
      <c r="R183" s="20" t="s">
        <v>3395</v>
      </c>
      <c r="S183" s="22">
        <v>40</v>
      </c>
      <c r="T183" s="20" t="s">
        <v>1975</v>
      </c>
      <c r="U183" s="20">
        <v>0.9</v>
      </c>
      <c r="V183" s="20" t="s">
        <v>1976</v>
      </c>
      <c r="W183" s="20">
        <v>0.7</v>
      </c>
      <c r="X183" s="23" t="b">
        <v>0</v>
      </c>
      <c r="Y183" s="20"/>
      <c r="Z183" s="20" t="s">
        <v>858</v>
      </c>
      <c r="AA183" s="22">
        <v>6</v>
      </c>
      <c r="AB183" s="22">
        <v>90</v>
      </c>
      <c r="AC183" s="22">
        <v>9</v>
      </c>
      <c r="AD183" s="22">
        <v>85138</v>
      </c>
      <c r="AE183" s="22">
        <v>540</v>
      </c>
      <c r="AF183" s="22">
        <v>70245</v>
      </c>
      <c r="AG183" s="22">
        <v>2399</v>
      </c>
      <c r="AH183" s="20">
        <v>0</v>
      </c>
      <c r="AI183" s="20">
        <v>2.2000000000000002</v>
      </c>
      <c r="AJ183" s="20" t="s">
        <v>1976</v>
      </c>
      <c r="AK183" s="22">
        <v>855</v>
      </c>
      <c r="AL183" s="22">
        <v>0</v>
      </c>
      <c r="AM183" s="22">
        <v>0</v>
      </c>
      <c r="AN183" s="22">
        <v>0</v>
      </c>
      <c r="AO183" s="22">
        <v>22</v>
      </c>
      <c r="AP183" s="22">
        <v>1</v>
      </c>
      <c r="AQ183" s="22">
        <v>0</v>
      </c>
      <c r="AR183" s="22">
        <v>0</v>
      </c>
      <c r="AS183" s="22">
        <v>1</v>
      </c>
      <c r="AT183" s="22">
        <v>0</v>
      </c>
      <c r="AU183" s="22">
        <v>0</v>
      </c>
      <c r="AV183" s="22">
        <v>0</v>
      </c>
      <c r="AW183" s="22">
        <v>96</v>
      </c>
      <c r="AX183" s="20">
        <v>119</v>
      </c>
      <c r="AY183" s="20">
        <v>29.6</v>
      </c>
      <c r="AZ183" s="20">
        <v>34</v>
      </c>
      <c r="BA183" s="20">
        <v>18.2</v>
      </c>
      <c r="BB183" s="22">
        <v>10</v>
      </c>
      <c r="BC183" s="20">
        <v>0.19</v>
      </c>
      <c r="BD183" s="20">
        <v>0.48</v>
      </c>
      <c r="BE183" s="20">
        <v>0.67</v>
      </c>
      <c r="BF183" s="20">
        <v>17.760000000000002</v>
      </c>
      <c r="BG183" s="22">
        <v>191</v>
      </c>
      <c r="BH183" s="22">
        <v>77</v>
      </c>
      <c r="BI183" s="22">
        <v>288</v>
      </c>
      <c r="BJ183" s="22">
        <v>94</v>
      </c>
      <c r="BK183" s="22">
        <v>244</v>
      </c>
      <c r="BL183" s="22">
        <v>71</v>
      </c>
      <c r="BM183" s="22">
        <v>262</v>
      </c>
      <c r="BN183" s="22">
        <v>89</v>
      </c>
      <c r="BO183" s="20"/>
      <c r="BP183" s="20"/>
      <c r="BQ183" s="20"/>
      <c r="BR183" s="20"/>
      <c r="BS183" s="20"/>
      <c r="BT183" s="20"/>
      <c r="BU183" s="22">
        <v>0.02</v>
      </c>
      <c r="BV183" s="22">
        <v>0</v>
      </c>
      <c r="BW183" s="22">
        <v>0.05</v>
      </c>
      <c r="BX183" s="22">
        <v>7.0000000000000007E-2</v>
      </c>
      <c r="BY183" s="22">
        <v>1.87</v>
      </c>
      <c r="BZ183" s="22">
        <v>2.3199999999999998</v>
      </c>
      <c r="CA183" s="22">
        <v>692</v>
      </c>
      <c r="CB183" s="22">
        <v>211</v>
      </c>
      <c r="CC183" s="22">
        <v>458</v>
      </c>
      <c r="CD183" s="22">
        <v>167</v>
      </c>
      <c r="CE183" s="22">
        <v>437</v>
      </c>
      <c r="CF183" s="22">
        <v>139</v>
      </c>
      <c r="CG183" s="22">
        <v>201</v>
      </c>
      <c r="CH183" s="22">
        <v>77</v>
      </c>
      <c r="CI183" s="22">
        <v>1.05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2">
        <v>0</v>
      </c>
      <c r="B184" s="22">
        <v>0</v>
      </c>
      <c r="C184" s="22">
        <v>189776</v>
      </c>
      <c r="D184" s="22">
        <v>0</v>
      </c>
      <c r="E184" s="22">
        <v>0</v>
      </c>
      <c r="F184" s="22">
        <v>-1</v>
      </c>
      <c r="G184" s="22">
        <v>1</v>
      </c>
      <c r="H184" s="22">
        <v>0</v>
      </c>
      <c r="I184" s="22">
        <v>3</v>
      </c>
      <c r="J184" s="20">
        <v>0</v>
      </c>
      <c r="K184" s="20">
        <v>0</v>
      </c>
      <c r="L184" s="22">
        <v>0</v>
      </c>
      <c r="M184" s="20" t="s">
        <v>1588</v>
      </c>
      <c r="N184" s="20">
        <v>0</v>
      </c>
      <c r="O184" s="22">
        <v>158</v>
      </c>
      <c r="P184" s="23" t="b">
        <v>0</v>
      </c>
      <c r="Q184" s="20" t="s">
        <v>3145</v>
      </c>
      <c r="R184" s="20" t="s">
        <v>3146</v>
      </c>
      <c r="S184" s="22">
        <v>49</v>
      </c>
      <c r="T184" s="20" t="s">
        <v>1977</v>
      </c>
      <c r="U184" s="20">
        <v>0</v>
      </c>
      <c r="V184" s="20" t="s">
        <v>1978</v>
      </c>
      <c r="W184" s="20">
        <v>0</v>
      </c>
      <c r="X184" s="23" t="b">
        <v>0</v>
      </c>
      <c r="Y184" s="20"/>
      <c r="Z184" s="20" t="s">
        <v>872</v>
      </c>
      <c r="AA184" s="22">
        <v>6</v>
      </c>
      <c r="AB184" s="22">
        <v>90</v>
      </c>
      <c r="AC184" s="22">
        <v>0</v>
      </c>
      <c r="AD184" s="22">
        <v>326</v>
      </c>
      <c r="AE184" s="22">
        <v>0</v>
      </c>
      <c r="AF184" s="22">
        <v>2559</v>
      </c>
      <c r="AG184" s="22">
        <v>27</v>
      </c>
      <c r="AH184" s="20">
        <v>0</v>
      </c>
      <c r="AI184" s="20">
        <v>0</v>
      </c>
      <c r="AJ184" s="20" t="s">
        <v>1978</v>
      </c>
      <c r="AK184" s="22">
        <v>0</v>
      </c>
      <c r="AL184" s="22">
        <v>0</v>
      </c>
      <c r="AM184" s="22">
        <v>0</v>
      </c>
      <c r="AN184" s="22">
        <v>0</v>
      </c>
      <c r="AO184" s="22">
        <v>0</v>
      </c>
      <c r="AP184" s="22">
        <v>0</v>
      </c>
      <c r="AQ184" s="22">
        <v>0</v>
      </c>
      <c r="AR184" s="22">
        <v>0</v>
      </c>
      <c r="AS184" s="22">
        <v>0</v>
      </c>
      <c r="AT184" s="22">
        <v>0</v>
      </c>
      <c r="AU184" s="22">
        <v>0</v>
      </c>
      <c r="AV184" s="22">
        <v>0</v>
      </c>
      <c r="AW184" s="22">
        <v>0</v>
      </c>
      <c r="AX184" s="20">
        <v>0</v>
      </c>
      <c r="AY184" s="20">
        <v>0</v>
      </c>
      <c r="AZ184" s="20">
        <v>0</v>
      </c>
      <c r="BA184" s="20">
        <v>0</v>
      </c>
      <c r="BB184" s="22">
        <v>0</v>
      </c>
      <c r="BC184" s="20">
        <v>0</v>
      </c>
      <c r="BD184" s="20">
        <v>0</v>
      </c>
      <c r="BE184" s="20">
        <v>0</v>
      </c>
      <c r="BF184" s="20">
        <v>0</v>
      </c>
      <c r="BG184" s="22">
        <v>699</v>
      </c>
      <c r="BH184" s="22">
        <v>295</v>
      </c>
      <c r="BI184" s="22">
        <v>697</v>
      </c>
      <c r="BJ184" s="22">
        <v>294</v>
      </c>
      <c r="BK184" s="22">
        <v>694</v>
      </c>
      <c r="BL184" s="22">
        <v>292</v>
      </c>
      <c r="BM184" s="22">
        <v>701</v>
      </c>
      <c r="BN184" s="22">
        <v>296</v>
      </c>
      <c r="BO184" s="20"/>
      <c r="BP184" s="20"/>
      <c r="BQ184" s="20"/>
      <c r="BR184" s="20"/>
      <c r="BS184" s="20"/>
      <c r="BT184" s="20"/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0</v>
      </c>
      <c r="CA184" s="22">
        <v>240</v>
      </c>
      <c r="CB184" s="22">
        <v>153</v>
      </c>
      <c r="CC184" s="22">
        <v>665</v>
      </c>
      <c r="CD184" s="22">
        <v>275</v>
      </c>
      <c r="CE184" s="22">
        <v>702</v>
      </c>
      <c r="CF184" s="22">
        <v>296</v>
      </c>
      <c r="CG184" s="22">
        <v>634</v>
      </c>
      <c r="CH184" s="22">
        <v>253</v>
      </c>
      <c r="CI184" s="22">
        <v>0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27.75" thickBot="1">
      <c r="A185" s="22">
        <v>75</v>
      </c>
      <c r="B185" s="22">
        <v>25</v>
      </c>
      <c r="C185" s="22">
        <v>183751</v>
      </c>
      <c r="D185" s="22">
        <v>0</v>
      </c>
      <c r="E185" s="22">
        <v>0</v>
      </c>
      <c r="F185" s="22">
        <v>-3</v>
      </c>
      <c r="G185" s="22">
        <v>3</v>
      </c>
      <c r="H185" s="22">
        <v>0</v>
      </c>
      <c r="I185" s="22">
        <v>3</v>
      </c>
      <c r="J185" s="20">
        <v>-0.4</v>
      </c>
      <c r="K185" s="20">
        <v>-0.2</v>
      </c>
      <c r="L185" s="22">
        <v>0</v>
      </c>
      <c r="M185" s="20" t="s">
        <v>1979</v>
      </c>
      <c r="N185" s="20">
        <v>0</v>
      </c>
      <c r="O185" s="22">
        <v>159</v>
      </c>
      <c r="P185" s="23" t="b">
        <v>0</v>
      </c>
      <c r="Q185" s="20" t="s">
        <v>3509</v>
      </c>
      <c r="R185" s="20" t="s">
        <v>3294</v>
      </c>
      <c r="S185" s="22">
        <v>52</v>
      </c>
      <c r="T185" s="20" t="s">
        <v>1980</v>
      </c>
      <c r="U185" s="20">
        <v>1</v>
      </c>
      <c r="V185" s="20" t="s">
        <v>1981</v>
      </c>
      <c r="W185" s="20">
        <v>0.1</v>
      </c>
      <c r="X185" s="23" t="b">
        <v>0</v>
      </c>
      <c r="Y185" s="20"/>
      <c r="Z185" s="20" t="s">
        <v>937</v>
      </c>
      <c r="AA185" s="22">
        <v>6</v>
      </c>
      <c r="AB185" s="22">
        <v>90</v>
      </c>
      <c r="AC185" s="22">
        <v>3</v>
      </c>
      <c r="AD185" s="22">
        <v>1600</v>
      </c>
      <c r="AE185" s="22">
        <v>25</v>
      </c>
      <c r="AF185" s="22">
        <v>14932</v>
      </c>
      <c r="AG185" s="22">
        <v>162</v>
      </c>
      <c r="AH185" s="20">
        <v>0</v>
      </c>
      <c r="AI185" s="20">
        <v>0.6</v>
      </c>
      <c r="AJ185" s="20" t="s">
        <v>1982</v>
      </c>
      <c r="AK185" s="22">
        <v>65</v>
      </c>
      <c r="AL185" s="22">
        <v>0</v>
      </c>
      <c r="AM185" s="22">
        <v>0</v>
      </c>
      <c r="AN185" s="22">
        <v>0</v>
      </c>
      <c r="AO185" s="22">
        <v>3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8</v>
      </c>
      <c r="AX185" s="20">
        <v>6</v>
      </c>
      <c r="AY185" s="20">
        <v>4.3</v>
      </c>
      <c r="AZ185" s="20">
        <v>22</v>
      </c>
      <c r="BA185" s="20">
        <v>3.3</v>
      </c>
      <c r="BB185" s="22">
        <v>1</v>
      </c>
      <c r="BC185" s="20">
        <v>0.03</v>
      </c>
      <c r="BD185" s="20">
        <v>0.01</v>
      </c>
      <c r="BE185" s="20">
        <v>0.04</v>
      </c>
      <c r="BF185" s="20">
        <v>3.09</v>
      </c>
      <c r="BG185" s="22">
        <v>422</v>
      </c>
      <c r="BH185" s="22">
        <v>193</v>
      </c>
      <c r="BI185" s="22">
        <v>384</v>
      </c>
      <c r="BJ185" s="22">
        <v>192</v>
      </c>
      <c r="BK185" s="22">
        <v>282</v>
      </c>
      <c r="BL185" s="22">
        <v>145</v>
      </c>
      <c r="BM185" s="22">
        <v>398</v>
      </c>
      <c r="BN185" s="22">
        <v>184</v>
      </c>
      <c r="BO185" s="20"/>
      <c r="BP185" s="20"/>
      <c r="BQ185" s="20"/>
      <c r="BR185" s="20"/>
      <c r="BS185" s="20"/>
      <c r="BT185" s="20"/>
      <c r="BU185" s="22">
        <v>0.04</v>
      </c>
      <c r="BV185" s="22">
        <v>0</v>
      </c>
      <c r="BW185" s="22">
        <v>0.01</v>
      </c>
      <c r="BX185" s="22">
        <v>0.05</v>
      </c>
      <c r="BY185" s="22">
        <v>4.28</v>
      </c>
      <c r="BZ185" s="22">
        <v>4.1500000000000004</v>
      </c>
      <c r="CA185" s="22">
        <v>157</v>
      </c>
      <c r="CB185" s="22">
        <v>98</v>
      </c>
      <c r="CC185" s="22">
        <v>701</v>
      </c>
      <c r="CD185" s="22">
        <v>301</v>
      </c>
      <c r="CE185" s="22">
        <v>429</v>
      </c>
      <c r="CF185" s="22">
        <v>212</v>
      </c>
      <c r="CG185" s="22">
        <v>473</v>
      </c>
      <c r="CH185" s="22">
        <v>156</v>
      </c>
      <c r="CI185" s="22">
        <v>1.38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100</v>
      </c>
      <c r="B186" s="22">
        <v>100</v>
      </c>
      <c r="C186" s="22">
        <v>241231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2</v>
      </c>
      <c r="J186" s="20">
        <v>0.5</v>
      </c>
      <c r="K186" s="20">
        <v>0</v>
      </c>
      <c r="L186" s="22">
        <v>1</v>
      </c>
      <c r="M186" s="20" t="s">
        <v>1014</v>
      </c>
      <c r="N186" s="20">
        <v>1</v>
      </c>
      <c r="O186" s="22">
        <v>160</v>
      </c>
      <c r="P186" s="23" t="b">
        <v>0</v>
      </c>
      <c r="Q186" s="20"/>
      <c r="R186" s="20" t="s">
        <v>3359</v>
      </c>
      <c r="S186" s="22">
        <v>40</v>
      </c>
      <c r="T186" s="20" t="s">
        <v>1983</v>
      </c>
      <c r="U186" s="20">
        <v>1.1000000000000001</v>
      </c>
      <c r="V186" s="20" t="s">
        <v>1984</v>
      </c>
      <c r="W186" s="20">
        <v>1.5</v>
      </c>
      <c r="X186" s="23" t="b">
        <v>0</v>
      </c>
      <c r="Y186" s="20"/>
      <c r="Z186" s="20" t="s">
        <v>858</v>
      </c>
      <c r="AA186" s="22">
        <v>6</v>
      </c>
      <c r="AB186" s="22">
        <v>90</v>
      </c>
      <c r="AC186" s="22">
        <v>9</v>
      </c>
      <c r="AD186" s="22">
        <v>61761</v>
      </c>
      <c r="AE186" s="22">
        <v>677</v>
      </c>
      <c r="AF186" s="22">
        <v>331326</v>
      </c>
      <c r="AG186" s="22">
        <v>2559</v>
      </c>
      <c r="AH186" s="20">
        <v>0.2</v>
      </c>
      <c r="AI186" s="20">
        <v>2.2000000000000002</v>
      </c>
      <c r="AJ186" s="20" t="s">
        <v>1984</v>
      </c>
      <c r="AK186" s="22">
        <v>678</v>
      </c>
      <c r="AL186" s="22">
        <v>0</v>
      </c>
      <c r="AM186" s="22">
        <v>0</v>
      </c>
      <c r="AN186" s="22">
        <v>0</v>
      </c>
      <c r="AO186" s="22">
        <v>16</v>
      </c>
      <c r="AP186" s="22">
        <v>0</v>
      </c>
      <c r="AQ186" s="22">
        <v>0</v>
      </c>
      <c r="AR186" s="22">
        <v>0</v>
      </c>
      <c r="AS186" s="22">
        <v>3</v>
      </c>
      <c r="AT186" s="22">
        <v>0</v>
      </c>
      <c r="AU186" s="22">
        <v>0</v>
      </c>
      <c r="AV186" s="22">
        <v>1</v>
      </c>
      <c r="AW186" s="22">
        <v>116</v>
      </c>
      <c r="AX186" s="20">
        <v>175.8</v>
      </c>
      <c r="AY186" s="20">
        <v>27.2</v>
      </c>
      <c r="AZ186" s="20">
        <v>4</v>
      </c>
      <c r="BA186" s="20">
        <v>20.8</v>
      </c>
      <c r="BB186" s="22">
        <v>8</v>
      </c>
      <c r="BC186" s="20">
        <v>0.06</v>
      </c>
      <c r="BD186" s="20">
        <v>0.05</v>
      </c>
      <c r="BE186" s="20">
        <v>0.11</v>
      </c>
      <c r="BF186" s="20">
        <v>12.2</v>
      </c>
      <c r="BG186" s="22">
        <v>122</v>
      </c>
      <c r="BH186" s="22">
        <v>41</v>
      </c>
      <c r="BI186" s="22">
        <v>300</v>
      </c>
      <c r="BJ186" s="22">
        <v>99</v>
      </c>
      <c r="BK186" s="22">
        <v>383</v>
      </c>
      <c r="BL186" s="22">
        <v>137</v>
      </c>
      <c r="BM186" s="22">
        <v>237</v>
      </c>
      <c r="BN186" s="22">
        <v>74</v>
      </c>
      <c r="BO186" s="20"/>
      <c r="BP186" s="20"/>
      <c r="BQ186" s="20"/>
      <c r="BR186" s="20"/>
      <c r="BS186" s="20"/>
      <c r="BT186" s="20"/>
      <c r="BU186" s="22">
        <v>0.01</v>
      </c>
      <c r="BV186" s="22">
        <v>0</v>
      </c>
      <c r="BW186" s="22">
        <v>0.01</v>
      </c>
      <c r="BX186" s="22">
        <v>0.02</v>
      </c>
      <c r="BY186" s="22">
        <v>1.62</v>
      </c>
      <c r="BZ186" s="22">
        <v>2.12</v>
      </c>
      <c r="CA186" s="22">
        <v>656</v>
      </c>
      <c r="CB186" s="22">
        <v>187</v>
      </c>
      <c r="CC186" s="22">
        <v>237</v>
      </c>
      <c r="CD186" s="22">
        <v>78</v>
      </c>
      <c r="CE186" s="22">
        <v>354</v>
      </c>
      <c r="CF186" s="22">
        <v>119</v>
      </c>
      <c r="CG186" s="22">
        <v>146</v>
      </c>
      <c r="CH186" s="22">
        <v>59</v>
      </c>
      <c r="CI186" s="22">
        <v>1.06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172782</v>
      </c>
      <c r="D187" s="22">
        <v>0</v>
      </c>
      <c r="E187" s="22">
        <v>0</v>
      </c>
      <c r="F187" s="22">
        <v>-3</v>
      </c>
      <c r="G187" s="22">
        <v>3</v>
      </c>
      <c r="H187" s="22">
        <v>0</v>
      </c>
      <c r="I187" s="22">
        <v>3</v>
      </c>
      <c r="J187" s="20">
        <v>3.2</v>
      </c>
      <c r="K187" s="20">
        <v>2.7</v>
      </c>
      <c r="L187" s="22">
        <v>7</v>
      </c>
      <c r="M187" s="20" t="s">
        <v>1039</v>
      </c>
      <c r="N187" s="20">
        <v>3.7</v>
      </c>
      <c r="O187" s="22">
        <v>161</v>
      </c>
      <c r="P187" s="23" t="b">
        <v>0</v>
      </c>
      <c r="Q187" s="20"/>
      <c r="R187" s="20"/>
      <c r="S187" s="22">
        <v>47</v>
      </c>
      <c r="T187" s="20" t="s">
        <v>1985</v>
      </c>
      <c r="U187" s="20">
        <v>2.5</v>
      </c>
      <c r="V187" s="20" t="s">
        <v>1986</v>
      </c>
      <c r="W187" s="20">
        <v>0.2</v>
      </c>
      <c r="X187" s="23" t="b">
        <v>0</v>
      </c>
      <c r="Y187" s="20"/>
      <c r="Z187" s="20" t="s">
        <v>858</v>
      </c>
      <c r="AA187" s="22">
        <v>6</v>
      </c>
      <c r="AB187" s="22">
        <v>90</v>
      </c>
      <c r="AC187" s="22">
        <v>28</v>
      </c>
      <c r="AD187" s="22">
        <v>18298</v>
      </c>
      <c r="AE187" s="22">
        <v>2654</v>
      </c>
      <c r="AF187" s="22">
        <v>30690</v>
      </c>
      <c r="AG187" s="22">
        <v>744</v>
      </c>
      <c r="AH187" s="20">
        <v>0.8</v>
      </c>
      <c r="AI187" s="20">
        <v>6</v>
      </c>
      <c r="AJ187" s="20" t="s">
        <v>1986</v>
      </c>
      <c r="AK187" s="22">
        <v>779</v>
      </c>
      <c r="AL187" s="22">
        <v>2</v>
      </c>
      <c r="AM187" s="22">
        <v>0</v>
      </c>
      <c r="AN187" s="22">
        <v>0</v>
      </c>
      <c r="AO187" s="22">
        <v>20</v>
      </c>
      <c r="AP187" s="22">
        <v>0</v>
      </c>
      <c r="AQ187" s="22">
        <v>0</v>
      </c>
      <c r="AR187" s="22">
        <v>0</v>
      </c>
      <c r="AS187" s="22">
        <v>1</v>
      </c>
      <c r="AT187" s="22">
        <v>0</v>
      </c>
      <c r="AU187" s="22">
        <v>0</v>
      </c>
      <c r="AV187" s="22">
        <v>0</v>
      </c>
      <c r="AW187" s="22">
        <v>144</v>
      </c>
      <c r="AX187" s="20">
        <v>162</v>
      </c>
      <c r="AY187" s="20">
        <v>188.3</v>
      </c>
      <c r="AZ187" s="20">
        <v>86</v>
      </c>
      <c r="BA187" s="20">
        <v>43.8</v>
      </c>
      <c r="BB187" s="22">
        <v>8</v>
      </c>
      <c r="BC187" s="20">
        <v>0.57999999999999996</v>
      </c>
      <c r="BD187" s="20">
        <v>1.02</v>
      </c>
      <c r="BE187" s="20">
        <v>1.6</v>
      </c>
      <c r="BF187" s="20">
        <v>13.76</v>
      </c>
      <c r="BG187" s="22">
        <v>133</v>
      </c>
      <c r="BH187" s="22">
        <v>53</v>
      </c>
      <c r="BI187" s="22">
        <v>53</v>
      </c>
      <c r="BJ187" s="22">
        <v>42</v>
      </c>
      <c r="BK187" s="22">
        <v>133</v>
      </c>
      <c r="BL187" s="22">
        <v>82</v>
      </c>
      <c r="BM187" s="22">
        <v>90</v>
      </c>
      <c r="BN187" s="22">
        <v>56</v>
      </c>
      <c r="BO187" s="22">
        <v>1</v>
      </c>
      <c r="BP187" s="20"/>
      <c r="BQ187" s="22">
        <v>3</v>
      </c>
      <c r="BR187" s="20"/>
      <c r="BS187" s="20"/>
      <c r="BT187" s="20"/>
      <c r="BU187" s="22">
        <v>7.0000000000000007E-2</v>
      </c>
      <c r="BV187" s="22">
        <v>0</v>
      </c>
      <c r="BW187" s="22">
        <v>0.12</v>
      </c>
      <c r="BX187" s="22">
        <v>0.19</v>
      </c>
      <c r="BY187" s="22">
        <v>1.59</v>
      </c>
      <c r="BZ187" s="22">
        <v>2.31</v>
      </c>
      <c r="CA187" s="22">
        <v>319</v>
      </c>
      <c r="CB187" s="22">
        <v>208</v>
      </c>
      <c r="CC187" s="22">
        <v>66</v>
      </c>
      <c r="CD187" s="22">
        <v>35</v>
      </c>
      <c r="CE187" s="22">
        <v>186</v>
      </c>
      <c r="CF187" s="22">
        <v>82</v>
      </c>
      <c r="CG187" s="22">
        <v>342</v>
      </c>
      <c r="CH187" s="22">
        <v>103</v>
      </c>
      <c r="CI187" s="22">
        <v>0.92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100</v>
      </c>
      <c r="B188" s="22">
        <v>100</v>
      </c>
      <c r="C188" s="22">
        <v>250735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3</v>
      </c>
      <c r="J188" s="20">
        <v>-0.5</v>
      </c>
      <c r="K188" s="20">
        <v>-1</v>
      </c>
      <c r="L188" s="22">
        <v>0</v>
      </c>
      <c r="M188" s="20" t="s">
        <v>1334</v>
      </c>
      <c r="N188" s="20">
        <v>0</v>
      </c>
      <c r="O188" s="22">
        <v>162</v>
      </c>
      <c r="P188" s="23" t="b">
        <v>0</v>
      </c>
      <c r="Q188" s="20"/>
      <c r="R188" s="20" t="s">
        <v>2987</v>
      </c>
      <c r="S188" s="22">
        <v>44</v>
      </c>
      <c r="T188" s="20" t="s">
        <v>1987</v>
      </c>
      <c r="U188" s="20">
        <v>0</v>
      </c>
      <c r="V188" s="20" t="s">
        <v>1988</v>
      </c>
      <c r="W188" s="20">
        <v>0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0</v>
      </c>
      <c r="AD188" s="22">
        <v>1029</v>
      </c>
      <c r="AE188" s="22">
        <v>73</v>
      </c>
      <c r="AF188" s="22">
        <v>3152</v>
      </c>
      <c r="AG188" s="22">
        <v>53</v>
      </c>
      <c r="AH188" s="20">
        <v>0</v>
      </c>
      <c r="AI188" s="20">
        <v>0</v>
      </c>
      <c r="AJ188" s="20" t="s">
        <v>1988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600</v>
      </c>
      <c r="BH188" s="22">
        <v>231</v>
      </c>
      <c r="BI188" s="22">
        <v>591</v>
      </c>
      <c r="BJ188" s="22">
        <v>232</v>
      </c>
      <c r="BK188" s="22">
        <v>577</v>
      </c>
      <c r="BL188" s="22">
        <v>226</v>
      </c>
      <c r="BM188" s="22">
        <v>607</v>
      </c>
      <c r="BN188" s="22">
        <v>236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534</v>
      </c>
      <c r="CB188" s="22">
        <v>295</v>
      </c>
      <c r="CC188" s="22">
        <v>542</v>
      </c>
      <c r="CD188" s="22">
        <v>197</v>
      </c>
      <c r="CE188" s="22">
        <v>613</v>
      </c>
      <c r="CF188" s="22">
        <v>240</v>
      </c>
      <c r="CG188" s="22">
        <v>604</v>
      </c>
      <c r="CH188" s="22">
        <v>232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25</v>
      </c>
      <c r="B189" s="20"/>
      <c r="C189" s="22">
        <v>40145</v>
      </c>
      <c r="D189" s="22">
        <v>0</v>
      </c>
      <c r="E189" s="22">
        <v>0</v>
      </c>
      <c r="F189" s="22">
        <v>-2</v>
      </c>
      <c r="G189" s="22">
        <v>2</v>
      </c>
      <c r="H189" s="22">
        <v>0</v>
      </c>
      <c r="I189" s="22">
        <v>3</v>
      </c>
      <c r="J189" s="20">
        <v>-0.1</v>
      </c>
      <c r="K189" s="20">
        <v>-1</v>
      </c>
      <c r="L189" s="22">
        <v>0</v>
      </c>
      <c r="M189" s="20" t="s">
        <v>995</v>
      </c>
      <c r="N189" s="20">
        <v>0</v>
      </c>
      <c r="O189" s="22">
        <v>163</v>
      </c>
      <c r="P189" s="23" t="b">
        <v>0</v>
      </c>
      <c r="Q189" s="20" t="s">
        <v>3271</v>
      </c>
      <c r="R189" s="20" t="s">
        <v>3637</v>
      </c>
      <c r="S189" s="22">
        <v>48</v>
      </c>
      <c r="T189" s="20" t="s">
        <v>1989</v>
      </c>
      <c r="U189" s="20">
        <v>1</v>
      </c>
      <c r="V189" s="20" t="s">
        <v>1990</v>
      </c>
      <c r="W189" s="20">
        <v>0</v>
      </c>
      <c r="X189" s="23" t="b">
        <v>0</v>
      </c>
      <c r="Y189" s="20"/>
      <c r="Z189" s="20" t="s">
        <v>937</v>
      </c>
      <c r="AA189" s="22">
        <v>6</v>
      </c>
      <c r="AB189" s="22">
        <v>90</v>
      </c>
      <c r="AC189" s="22">
        <v>1</v>
      </c>
      <c r="AD189" s="22">
        <v>558</v>
      </c>
      <c r="AE189" s="22">
        <v>40</v>
      </c>
      <c r="AF189" s="22">
        <v>2188</v>
      </c>
      <c r="AG189" s="22">
        <v>55</v>
      </c>
      <c r="AH189" s="20">
        <v>0</v>
      </c>
      <c r="AI189" s="20">
        <v>0.2</v>
      </c>
      <c r="AJ189" s="20" t="s">
        <v>1990</v>
      </c>
      <c r="AK189" s="22">
        <v>16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2</v>
      </c>
      <c r="AX189" s="20">
        <v>1.8</v>
      </c>
      <c r="AY189" s="20">
        <v>0.9</v>
      </c>
      <c r="AZ189" s="20">
        <v>2</v>
      </c>
      <c r="BA189" s="20">
        <v>0.5</v>
      </c>
      <c r="BB189" s="22">
        <v>0</v>
      </c>
      <c r="BC189" s="20">
        <v>0</v>
      </c>
      <c r="BD189" s="20">
        <v>0.01</v>
      </c>
      <c r="BE189" s="20">
        <v>0.01</v>
      </c>
      <c r="BF189" s="20">
        <v>0.13</v>
      </c>
      <c r="BG189" s="22">
        <v>443</v>
      </c>
      <c r="BH189" s="22">
        <v>208</v>
      </c>
      <c r="BI189" s="22">
        <v>409</v>
      </c>
      <c r="BJ189" s="22">
        <v>204</v>
      </c>
      <c r="BK189" s="22">
        <v>406</v>
      </c>
      <c r="BL189" s="22">
        <v>205</v>
      </c>
      <c r="BM189" s="22">
        <v>442</v>
      </c>
      <c r="BN189" s="22">
        <v>206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0.06</v>
      </c>
      <c r="BX189" s="22">
        <v>0.06</v>
      </c>
      <c r="BY189" s="22">
        <v>0.73</v>
      </c>
      <c r="BZ189" s="22">
        <v>0</v>
      </c>
      <c r="CA189" s="22">
        <v>275</v>
      </c>
      <c r="CB189" s="22">
        <v>176</v>
      </c>
      <c r="CC189" s="22">
        <v>648</v>
      </c>
      <c r="CD189" s="22">
        <v>261</v>
      </c>
      <c r="CE189" s="22">
        <v>406</v>
      </c>
      <c r="CF189" s="22">
        <v>192</v>
      </c>
      <c r="CG189" s="22">
        <v>594</v>
      </c>
      <c r="CH189" s="22">
        <v>226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0</v>
      </c>
      <c r="B190" s="22">
        <v>0</v>
      </c>
      <c r="C190" s="22">
        <v>530873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3</v>
      </c>
      <c r="J190" s="20">
        <v>0</v>
      </c>
      <c r="K190" s="20">
        <v>0</v>
      </c>
      <c r="L190" s="22">
        <v>0</v>
      </c>
      <c r="M190" s="20" t="s">
        <v>1991</v>
      </c>
      <c r="N190" s="20">
        <v>0</v>
      </c>
      <c r="O190" s="22">
        <v>164</v>
      </c>
      <c r="P190" s="23" t="b">
        <v>0</v>
      </c>
      <c r="Q190" s="20" t="s">
        <v>2776</v>
      </c>
      <c r="R190" s="20" t="s">
        <v>2777</v>
      </c>
      <c r="S190" s="22">
        <v>45</v>
      </c>
      <c r="T190" s="20" t="s">
        <v>1992</v>
      </c>
      <c r="U190" s="20">
        <v>0</v>
      </c>
      <c r="V190" s="20" t="s">
        <v>1993</v>
      </c>
      <c r="W190" s="20">
        <v>0</v>
      </c>
      <c r="X190" s="23" t="b">
        <v>0</v>
      </c>
      <c r="Y190" s="20"/>
      <c r="Z190" s="20" t="s">
        <v>872</v>
      </c>
      <c r="AA190" s="22">
        <v>6</v>
      </c>
      <c r="AB190" s="22">
        <v>90</v>
      </c>
      <c r="AC190" s="22">
        <v>0</v>
      </c>
      <c r="AD190" s="22">
        <v>101</v>
      </c>
      <c r="AE190" s="22">
        <v>0</v>
      </c>
      <c r="AF190" s="22">
        <v>2762</v>
      </c>
      <c r="AG190" s="22">
        <v>21</v>
      </c>
      <c r="AH190" s="20">
        <v>0</v>
      </c>
      <c r="AI190" s="20">
        <v>0</v>
      </c>
      <c r="AJ190" s="20" t="s">
        <v>1993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670</v>
      </c>
      <c r="BH190" s="22">
        <v>274</v>
      </c>
      <c r="BI190" s="22">
        <v>665</v>
      </c>
      <c r="BJ190" s="22">
        <v>275</v>
      </c>
      <c r="BK190" s="22">
        <v>656</v>
      </c>
      <c r="BL190" s="22">
        <v>270</v>
      </c>
      <c r="BM190" s="22">
        <v>676</v>
      </c>
      <c r="BN190" s="22">
        <v>278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447</v>
      </c>
      <c r="CB190" s="22">
        <v>261</v>
      </c>
      <c r="CC190" s="22">
        <v>620</v>
      </c>
      <c r="CD190" s="22">
        <v>245</v>
      </c>
      <c r="CE190" s="22">
        <v>678</v>
      </c>
      <c r="CF190" s="22">
        <v>280</v>
      </c>
      <c r="CG190" s="22">
        <v>668</v>
      </c>
      <c r="CH190" s="22">
        <v>271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2">
        <v>100</v>
      </c>
      <c r="B191" s="22">
        <v>100</v>
      </c>
      <c r="C191" s="22">
        <v>172567</v>
      </c>
      <c r="D191" s="22">
        <v>0</v>
      </c>
      <c r="E191" s="22">
        <v>0</v>
      </c>
      <c r="F191" s="22">
        <v>0</v>
      </c>
      <c r="G191" s="22">
        <v>0</v>
      </c>
      <c r="H191" s="22">
        <v>0</v>
      </c>
      <c r="I191" s="22">
        <v>3</v>
      </c>
      <c r="J191" s="20">
        <v>-0.5</v>
      </c>
      <c r="K191" s="20">
        <v>-1</v>
      </c>
      <c r="L191" s="22">
        <v>0</v>
      </c>
      <c r="M191" s="20" t="s">
        <v>1039</v>
      </c>
      <c r="N191" s="20">
        <v>0</v>
      </c>
      <c r="O191" s="22">
        <v>165</v>
      </c>
      <c r="P191" s="23" t="b">
        <v>0</v>
      </c>
      <c r="Q191" s="20"/>
      <c r="R191" s="20" t="s">
        <v>3450</v>
      </c>
      <c r="S191" s="22">
        <v>50</v>
      </c>
      <c r="T191" s="20" t="s">
        <v>1994</v>
      </c>
      <c r="U191" s="20">
        <v>1.7</v>
      </c>
      <c r="V191" s="20" t="s">
        <v>1995</v>
      </c>
      <c r="W191" s="20">
        <v>0.1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17</v>
      </c>
      <c r="AD191" s="22">
        <v>6917</v>
      </c>
      <c r="AE191" s="22">
        <v>69</v>
      </c>
      <c r="AF191" s="22">
        <v>8853</v>
      </c>
      <c r="AG191" s="22">
        <v>175</v>
      </c>
      <c r="AH191" s="20">
        <v>0</v>
      </c>
      <c r="AI191" s="20">
        <v>3.4</v>
      </c>
      <c r="AJ191" s="20" t="s">
        <v>1995</v>
      </c>
      <c r="AK191" s="22">
        <v>839</v>
      </c>
      <c r="AL191" s="22">
        <v>0</v>
      </c>
      <c r="AM191" s="22">
        <v>1</v>
      </c>
      <c r="AN191" s="22">
        <v>0</v>
      </c>
      <c r="AO191" s="22">
        <v>22</v>
      </c>
      <c r="AP191" s="22">
        <v>0</v>
      </c>
      <c r="AQ191" s="22">
        <v>0</v>
      </c>
      <c r="AR191" s="22">
        <v>0</v>
      </c>
      <c r="AS191" s="22">
        <v>5</v>
      </c>
      <c r="AT191" s="22">
        <v>0</v>
      </c>
      <c r="AU191" s="22">
        <v>0</v>
      </c>
      <c r="AV191" s="22">
        <v>0</v>
      </c>
      <c r="AW191" s="22">
        <v>115</v>
      </c>
      <c r="AX191" s="20">
        <v>126.6</v>
      </c>
      <c r="AY191" s="20">
        <v>109.9</v>
      </c>
      <c r="AZ191" s="20">
        <v>18</v>
      </c>
      <c r="BA191" s="20">
        <v>25.4</v>
      </c>
      <c r="BB191" s="22">
        <v>10</v>
      </c>
      <c r="BC191" s="20">
        <v>0.08</v>
      </c>
      <c r="BD191" s="20">
        <v>0.87</v>
      </c>
      <c r="BE191" s="20">
        <v>0.95</v>
      </c>
      <c r="BF191" s="20">
        <v>18.489999999999998</v>
      </c>
      <c r="BG191" s="22">
        <v>177</v>
      </c>
      <c r="BH191" s="22">
        <v>70</v>
      </c>
      <c r="BI191" s="22">
        <v>118</v>
      </c>
      <c r="BJ191" s="22">
        <v>84</v>
      </c>
      <c r="BK191" s="22">
        <v>302</v>
      </c>
      <c r="BL191" s="22">
        <v>155</v>
      </c>
      <c r="BM191" s="22">
        <v>206</v>
      </c>
      <c r="BN191" s="22">
        <v>101</v>
      </c>
      <c r="BO191" s="20"/>
      <c r="BP191" s="20"/>
      <c r="BQ191" s="20"/>
      <c r="BR191" s="20"/>
      <c r="BS191" s="20"/>
      <c r="BT191" s="20"/>
      <c r="BU191" s="22">
        <v>0.01</v>
      </c>
      <c r="BV191" s="22">
        <v>0</v>
      </c>
      <c r="BW191" s="22">
        <v>0.09</v>
      </c>
      <c r="BX191" s="22">
        <v>0.1</v>
      </c>
      <c r="BY191" s="22">
        <v>1.98</v>
      </c>
      <c r="BZ191" s="22">
        <v>2.36</v>
      </c>
      <c r="CA191" s="22">
        <v>185</v>
      </c>
      <c r="CB191" s="22">
        <v>114</v>
      </c>
      <c r="CC191" s="22">
        <v>683</v>
      </c>
      <c r="CD191" s="22">
        <v>290</v>
      </c>
      <c r="CE191" s="22">
        <v>285</v>
      </c>
      <c r="CF191" s="22">
        <v>130</v>
      </c>
      <c r="CG191" s="22">
        <v>471</v>
      </c>
      <c r="CH191" s="22">
        <v>155</v>
      </c>
      <c r="CI191" s="22">
        <v>1.07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432711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2</v>
      </c>
      <c r="J192" s="20">
        <v>-0.5</v>
      </c>
      <c r="K192" s="20">
        <v>-1</v>
      </c>
      <c r="L192" s="22">
        <v>0</v>
      </c>
      <c r="M192" s="20" t="s">
        <v>1996</v>
      </c>
      <c r="N192" s="20">
        <v>0</v>
      </c>
      <c r="O192" s="22">
        <v>166</v>
      </c>
      <c r="P192" s="23" t="b">
        <v>0</v>
      </c>
      <c r="Q192" s="20"/>
      <c r="R192" s="20"/>
      <c r="S192" s="22">
        <v>39</v>
      </c>
      <c r="T192" s="20" t="s">
        <v>1997</v>
      </c>
      <c r="U192" s="20">
        <v>0</v>
      </c>
      <c r="V192" s="20" t="s">
        <v>1998</v>
      </c>
      <c r="W192" s="20">
        <v>0.2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0</v>
      </c>
      <c r="AD192" s="22">
        <v>18426</v>
      </c>
      <c r="AE192" s="22">
        <v>660</v>
      </c>
      <c r="AF192" s="22">
        <v>14988</v>
      </c>
      <c r="AG192" s="22">
        <v>519</v>
      </c>
      <c r="AH192" s="20">
        <v>0</v>
      </c>
      <c r="AI192" s="20">
        <v>0</v>
      </c>
      <c r="AJ192" s="20" t="s">
        <v>1998</v>
      </c>
      <c r="AK192" s="22">
        <v>0</v>
      </c>
      <c r="AL192" s="22">
        <v>0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0</v>
      </c>
      <c r="AW192" s="22">
        <v>0</v>
      </c>
      <c r="AX192" s="20">
        <v>0</v>
      </c>
      <c r="AY192" s="20">
        <v>0</v>
      </c>
      <c r="AZ192" s="20">
        <v>0</v>
      </c>
      <c r="BA192" s="20">
        <v>0</v>
      </c>
      <c r="BB192" s="22">
        <v>0</v>
      </c>
      <c r="BC192" s="20">
        <v>0</v>
      </c>
      <c r="BD192" s="20">
        <v>0</v>
      </c>
      <c r="BE192" s="20">
        <v>0</v>
      </c>
      <c r="BF192" s="20">
        <v>0</v>
      </c>
      <c r="BG192" s="22">
        <v>473</v>
      </c>
      <c r="BH192" s="22">
        <v>165</v>
      </c>
      <c r="BI192" s="22">
        <v>456</v>
      </c>
      <c r="BJ192" s="22">
        <v>162</v>
      </c>
      <c r="BK192" s="22">
        <v>432</v>
      </c>
      <c r="BL192" s="22">
        <v>153</v>
      </c>
      <c r="BM192" s="22">
        <v>479</v>
      </c>
      <c r="BN192" s="22">
        <v>164</v>
      </c>
      <c r="BO192" s="20"/>
      <c r="BP192" s="20"/>
      <c r="BQ192" s="20"/>
      <c r="BR192" s="20"/>
      <c r="BS192" s="20"/>
      <c r="BT192" s="20"/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735</v>
      </c>
      <c r="CB192" s="22">
        <v>235</v>
      </c>
      <c r="CC192" s="22">
        <v>379</v>
      </c>
      <c r="CD192" s="22">
        <v>120</v>
      </c>
      <c r="CE192" s="22">
        <v>484</v>
      </c>
      <c r="CF192" s="22">
        <v>161</v>
      </c>
      <c r="CG192" s="22">
        <v>303</v>
      </c>
      <c r="CH192" s="22">
        <v>119</v>
      </c>
      <c r="CI192" s="22">
        <v>0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27.75" thickBot="1">
      <c r="A193" s="22">
        <v>75</v>
      </c>
      <c r="B193" s="22">
        <v>50</v>
      </c>
      <c r="C193" s="22">
        <v>478969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2</v>
      </c>
      <c r="J193" s="20">
        <v>-0.4</v>
      </c>
      <c r="K193" s="20">
        <v>-0.5</v>
      </c>
      <c r="L193" s="22">
        <v>0</v>
      </c>
      <c r="M193" s="20" t="s">
        <v>1999</v>
      </c>
      <c r="N193" s="20">
        <v>0</v>
      </c>
      <c r="O193" s="22">
        <v>167</v>
      </c>
      <c r="P193" s="23" t="b">
        <v>0</v>
      </c>
      <c r="Q193" s="20" t="s">
        <v>3509</v>
      </c>
      <c r="R193" s="20" t="s">
        <v>2988</v>
      </c>
      <c r="S193" s="22">
        <v>39</v>
      </c>
      <c r="T193" s="20" t="s">
        <v>2000</v>
      </c>
      <c r="U193" s="20">
        <v>0</v>
      </c>
      <c r="V193" s="20" t="s">
        <v>2001</v>
      </c>
      <c r="W193" s="20">
        <v>0.1</v>
      </c>
      <c r="X193" s="23" t="b">
        <v>0</v>
      </c>
      <c r="Y193" s="20"/>
      <c r="Z193" s="20" t="s">
        <v>937</v>
      </c>
      <c r="AA193" s="22">
        <v>6</v>
      </c>
      <c r="AB193" s="22">
        <v>90</v>
      </c>
      <c r="AC193" s="22">
        <v>0</v>
      </c>
      <c r="AD193" s="22">
        <v>2988</v>
      </c>
      <c r="AE193" s="22">
        <v>178</v>
      </c>
      <c r="AF193" s="22">
        <v>15861</v>
      </c>
      <c r="AG193" s="22">
        <v>220</v>
      </c>
      <c r="AH193" s="20">
        <v>0</v>
      </c>
      <c r="AI193" s="20">
        <v>0</v>
      </c>
      <c r="AJ193" s="20" t="s">
        <v>2001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476</v>
      </c>
      <c r="BH193" s="22">
        <v>168</v>
      </c>
      <c r="BI193" s="22">
        <v>459</v>
      </c>
      <c r="BJ193" s="22">
        <v>165</v>
      </c>
      <c r="BK193" s="22">
        <v>435</v>
      </c>
      <c r="BL193" s="22">
        <v>156</v>
      </c>
      <c r="BM193" s="22">
        <v>482</v>
      </c>
      <c r="BN193" s="22">
        <v>167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739</v>
      </c>
      <c r="CB193" s="22">
        <v>239</v>
      </c>
      <c r="CC193" s="22">
        <v>383</v>
      </c>
      <c r="CD193" s="22">
        <v>124</v>
      </c>
      <c r="CE193" s="22">
        <v>487</v>
      </c>
      <c r="CF193" s="22">
        <v>164</v>
      </c>
      <c r="CG193" s="22">
        <v>397</v>
      </c>
      <c r="CH193" s="22">
        <v>154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25</v>
      </c>
      <c r="B194" s="22">
        <v>25</v>
      </c>
      <c r="C194" s="22">
        <v>435973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4</v>
      </c>
      <c r="J194" s="20">
        <v>-0.1</v>
      </c>
      <c r="K194" s="20">
        <v>-0.2</v>
      </c>
      <c r="L194" s="22">
        <v>0</v>
      </c>
      <c r="M194" s="20" t="s">
        <v>1534</v>
      </c>
      <c r="N194" s="20">
        <v>0</v>
      </c>
      <c r="O194" s="22">
        <v>168</v>
      </c>
      <c r="P194" s="23" t="b">
        <v>0</v>
      </c>
      <c r="Q194" s="20" t="s">
        <v>3073</v>
      </c>
      <c r="R194" s="20" t="s">
        <v>3451</v>
      </c>
      <c r="S194" s="22">
        <v>50</v>
      </c>
      <c r="T194" s="20" t="s">
        <v>2002</v>
      </c>
      <c r="U194" s="20">
        <v>4.7</v>
      </c>
      <c r="V194" s="20" t="s">
        <v>2003</v>
      </c>
      <c r="W194" s="20">
        <v>1</v>
      </c>
      <c r="X194" s="23" t="b">
        <v>0</v>
      </c>
      <c r="Y194" s="20"/>
      <c r="Z194" s="20" t="s">
        <v>937</v>
      </c>
      <c r="AA194" s="22">
        <v>6</v>
      </c>
      <c r="AB194" s="22">
        <v>90</v>
      </c>
      <c r="AC194" s="22">
        <v>33</v>
      </c>
      <c r="AD194" s="22">
        <v>255513</v>
      </c>
      <c r="AE194" s="22">
        <v>787</v>
      </c>
      <c r="AF194" s="22">
        <v>198326</v>
      </c>
      <c r="AG194" s="22">
        <v>12909</v>
      </c>
      <c r="AH194" s="20">
        <v>0</v>
      </c>
      <c r="AI194" s="20">
        <v>6.6</v>
      </c>
      <c r="AJ194" s="20" t="s">
        <v>2003</v>
      </c>
      <c r="AK194" s="22">
        <v>609</v>
      </c>
      <c r="AL194" s="22">
        <v>3</v>
      </c>
      <c r="AM194" s="22">
        <v>2</v>
      </c>
      <c r="AN194" s="22">
        <v>1</v>
      </c>
      <c r="AO194" s="22">
        <v>19</v>
      </c>
      <c r="AP194" s="22">
        <v>0</v>
      </c>
      <c r="AQ194" s="22">
        <v>0</v>
      </c>
      <c r="AR194" s="22">
        <v>0</v>
      </c>
      <c r="AS194" s="22">
        <v>0</v>
      </c>
      <c r="AT194" s="22">
        <v>1</v>
      </c>
      <c r="AU194" s="22">
        <v>0</v>
      </c>
      <c r="AV194" s="22">
        <v>4</v>
      </c>
      <c r="AW194" s="22">
        <v>105</v>
      </c>
      <c r="AX194" s="20">
        <v>168.2</v>
      </c>
      <c r="AY194" s="20">
        <v>79.5</v>
      </c>
      <c r="AZ194" s="20">
        <v>130</v>
      </c>
      <c r="BA194" s="20">
        <v>37.700000000000003</v>
      </c>
      <c r="BB194" s="22">
        <v>7</v>
      </c>
      <c r="BC194" s="20">
        <v>1.56</v>
      </c>
      <c r="BD194" s="20">
        <v>0.48</v>
      </c>
      <c r="BE194" s="20">
        <v>2.04</v>
      </c>
      <c r="BF194" s="20">
        <v>13.54</v>
      </c>
      <c r="BG194" s="22">
        <v>127</v>
      </c>
      <c r="BH194" s="22">
        <v>15</v>
      </c>
      <c r="BI194" s="22">
        <v>162</v>
      </c>
      <c r="BJ194" s="22">
        <v>19</v>
      </c>
      <c r="BK194" s="22">
        <v>89</v>
      </c>
      <c r="BL194" s="22">
        <v>30</v>
      </c>
      <c r="BM194" s="22">
        <v>110</v>
      </c>
      <c r="BN194" s="22">
        <v>19</v>
      </c>
      <c r="BO194" s="20"/>
      <c r="BP194" s="20"/>
      <c r="BQ194" s="20"/>
      <c r="BR194" s="20"/>
      <c r="BS194" s="20"/>
      <c r="BT194" s="20"/>
      <c r="BU194" s="22">
        <v>0.23</v>
      </c>
      <c r="BV194" s="22">
        <v>0</v>
      </c>
      <c r="BW194" s="22">
        <v>7.0000000000000007E-2</v>
      </c>
      <c r="BX194" s="22">
        <v>0.3</v>
      </c>
      <c r="BY194" s="22">
        <v>2</v>
      </c>
      <c r="BZ194" s="22">
        <v>2.81</v>
      </c>
      <c r="CA194" s="22">
        <v>204</v>
      </c>
      <c r="CB194" s="22">
        <v>45</v>
      </c>
      <c r="CC194" s="22">
        <v>691</v>
      </c>
      <c r="CD194" s="22">
        <v>77</v>
      </c>
      <c r="CE194" s="22">
        <v>32</v>
      </c>
      <c r="CF194" s="22">
        <v>6</v>
      </c>
      <c r="CG194" s="22">
        <v>178</v>
      </c>
      <c r="CH194" s="22">
        <v>28</v>
      </c>
      <c r="CI194" s="22">
        <v>1.03</v>
      </c>
      <c r="CJ194" s="22">
        <v>0.15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0"/>
      <c r="B195" s="20"/>
      <c r="C195" s="22">
        <v>493347</v>
      </c>
      <c r="D195" s="22">
        <v>0</v>
      </c>
      <c r="E195" s="22">
        <v>0</v>
      </c>
      <c r="F195" s="22">
        <v>-1</v>
      </c>
      <c r="G195" s="22">
        <v>1</v>
      </c>
      <c r="H195" s="22">
        <v>0</v>
      </c>
      <c r="I195" s="22">
        <v>1</v>
      </c>
      <c r="J195" s="20">
        <v>-0.5</v>
      </c>
      <c r="K195" s="20">
        <v>-1</v>
      </c>
      <c r="L195" s="22">
        <v>0</v>
      </c>
      <c r="M195" s="20" t="s">
        <v>1181</v>
      </c>
      <c r="N195" s="20">
        <v>0</v>
      </c>
      <c r="O195" s="22">
        <v>169</v>
      </c>
      <c r="P195" s="23" t="b">
        <v>0</v>
      </c>
      <c r="Q195" s="20"/>
      <c r="R195" s="20"/>
      <c r="S195" s="22">
        <v>39</v>
      </c>
      <c r="T195" s="20" t="s">
        <v>2004</v>
      </c>
      <c r="U195" s="20">
        <v>0</v>
      </c>
      <c r="V195" s="20" t="s">
        <v>2005</v>
      </c>
      <c r="W195" s="20">
        <v>0.2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0</v>
      </c>
      <c r="AD195" s="22">
        <v>8410</v>
      </c>
      <c r="AE195" s="22">
        <v>489</v>
      </c>
      <c r="AF195" s="22">
        <v>8889</v>
      </c>
      <c r="AG195" s="22">
        <v>244</v>
      </c>
      <c r="AH195" s="20">
        <v>0</v>
      </c>
      <c r="AI195" s="20">
        <v>0</v>
      </c>
      <c r="AJ195" s="20" t="s">
        <v>2005</v>
      </c>
      <c r="AK195" s="22">
        <v>0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0</v>
      </c>
      <c r="AX195" s="20">
        <v>0</v>
      </c>
      <c r="AY195" s="20">
        <v>0</v>
      </c>
      <c r="AZ195" s="20">
        <v>0</v>
      </c>
      <c r="BA195" s="20">
        <v>0</v>
      </c>
      <c r="BB195" s="22">
        <v>0</v>
      </c>
      <c r="BC195" s="20">
        <v>0</v>
      </c>
      <c r="BD195" s="20">
        <v>0</v>
      </c>
      <c r="BE195" s="20">
        <v>0</v>
      </c>
      <c r="BF195" s="20">
        <v>0</v>
      </c>
      <c r="BG195" s="22">
        <v>477</v>
      </c>
      <c r="BH195" s="22">
        <v>43</v>
      </c>
      <c r="BI195" s="22">
        <v>460</v>
      </c>
      <c r="BJ195" s="22">
        <v>26</v>
      </c>
      <c r="BK195" s="22">
        <v>436</v>
      </c>
      <c r="BL195" s="22">
        <v>19</v>
      </c>
      <c r="BM195" s="22">
        <v>483</v>
      </c>
      <c r="BN195" s="22">
        <v>43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740</v>
      </c>
      <c r="CB195" s="22">
        <v>84</v>
      </c>
      <c r="CC195" s="22">
        <v>384</v>
      </c>
      <c r="CD195" s="22">
        <v>41</v>
      </c>
      <c r="CE195" s="22">
        <v>488</v>
      </c>
      <c r="CF195" s="22">
        <v>43</v>
      </c>
      <c r="CG195" s="22">
        <v>344</v>
      </c>
      <c r="CH195" s="22">
        <v>53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2">
        <v>100</v>
      </c>
      <c r="B196" s="22">
        <v>100</v>
      </c>
      <c r="C196" s="22">
        <v>60586</v>
      </c>
      <c r="D196" s="22">
        <v>0</v>
      </c>
      <c r="E196" s="22">
        <v>0</v>
      </c>
      <c r="F196" s="22">
        <v>-2</v>
      </c>
      <c r="G196" s="22">
        <v>2</v>
      </c>
      <c r="H196" s="22">
        <v>0</v>
      </c>
      <c r="I196" s="22">
        <v>3</v>
      </c>
      <c r="J196" s="20">
        <v>1.2</v>
      </c>
      <c r="K196" s="20">
        <v>0.7</v>
      </c>
      <c r="L196" s="22">
        <v>1</v>
      </c>
      <c r="M196" s="20" t="s">
        <v>2006</v>
      </c>
      <c r="N196" s="20">
        <v>1.7</v>
      </c>
      <c r="O196" s="22">
        <v>170</v>
      </c>
      <c r="P196" s="23" t="b">
        <v>0</v>
      </c>
      <c r="Q196" s="20"/>
      <c r="R196" s="20" t="s">
        <v>3257</v>
      </c>
      <c r="S196" s="22">
        <v>48</v>
      </c>
      <c r="T196" s="20" t="s">
        <v>2007</v>
      </c>
      <c r="U196" s="20">
        <v>1.7</v>
      </c>
      <c r="V196" s="20" t="s">
        <v>2008</v>
      </c>
      <c r="W196" s="20">
        <v>0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12</v>
      </c>
      <c r="AD196" s="22">
        <v>1644</v>
      </c>
      <c r="AE196" s="22">
        <v>137</v>
      </c>
      <c r="AF196" s="22">
        <v>4305</v>
      </c>
      <c r="AG196" s="22">
        <v>78</v>
      </c>
      <c r="AH196" s="20">
        <v>0.4</v>
      </c>
      <c r="AI196" s="20">
        <v>2.5</v>
      </c>
      <c r="AJ196" s="20" t="s">
        <v>2008</v>
      </c>
      <c r="AK196" s="22">
        <v>431</v>
      </c>
      <c r="AL196" s="22">
        <v>0</v>
      </c>
      <c r="AM196" s="22">
        <v>1</v>
      </c>
      <c r="AN196" s="22">
        <v>0</v>
      </c>
      <c r="AO196" s="22">
        <v>10</v>
      </c>
      <c r="AP196" s="22">
        <v>0</v>
      </c>
      <c r="AQ196" s="22">
        <v>0</v>
      </c>
      <c r="AR196" s="22">
        <v>0</v>
      </c>
      <c r="AS196" s="22">
        <v>2</v>
      </c>
      <c r="AT196" s="22">
        <v>0</v>
      </c>
      <c r="AU196" s="22">
        <v>0</v>
      </c>
      <c r="AV196" s="22">
        <v>0</v>
      </c>
      <c r="AW196" s="22">
        <v>65</v>
      </c>
      <c r="AX196" s="20">
        <v>69.599999999999994</v>
      </c>
      <c r="AY196" s="20">
        <v>189.1</v>
      </c>
      <c r="AZ196" s="20">
        <v>42</v>
      </c>
      <c r="BA196" s="20">
        <v>30.1</v>
      </c>
      <c r="BB196" s="22">
        <v>6</v>
      </c>
      <c r="BC196" s="20">
        <v>0.28000000000000003</v>
      </c>
      <c r="BD196" s="20">
        <v>1.21</v>
      </c>
      <c r="BE196" s="20">
        <v>1.49</v>
      </c>
      <c r="BF196" s="20">
        <v>6.59</v>
      </c>
      <c r="BG196" s="22">
        <v>269</v>
      </c>
      <c r="BH196" s="22">
        <v>109</v>
      </c>
      <c r="BI196" s="22">
        <v>52</v>
      </c>
      <c r="BJ196" s="22">
        <v>41</v>
      </c>
      <c r="BK196" s="22">
        <v>221</v>
      </c>
      <c r="BL196" s="22">
        <v>115</v>
      </c>
      <c r="BM196" s="22">
        <v>169</v>
      </c>
      <c r="BN196" s="22">
        <v>84</v>
      </c>
      <c r="BO196" s="22">
        <v>2</v>
      </c>
      <c r="BP196" s="20"/>
      <c r="BQ196" s="22">
        <v>2</v>
      </c>
      <c r="BR196" s="20"/>
      <c r="BS196" s="20"/>
      <c r="BT196" s="20"/>
      <c r="BU196" s="22">
        <v>0.06</v>
      </c>
      <c r="BV196" s="22">
        <v>0</v>
      </c>
      <c r="BW196" s="22">
        <v>0.25</v>
      </c>
      <c r="BX196" s="22">
        <v>0.31</v>
      </c>
      <c r="BY196" s="22">
        <v>1.38</v>
      </c>
      <c r="BZ196" s="22">
        <v>2.09</v>
      </c>
      <c r="CA196" s="22">
        <v>279</v>
      </c>
      <c r="CB196" s="22">
        <v>179</v>
      </c>
      <c r="CC196" s="22">
        <v>187</v>
      </c>
      <c r="CD196" s="22">
        <v>83</v>
      </c>
      <c r="CE196" s="22">
        <v>282</v>
      </c>
      <c r="CF196" s="22">
        <v>127</v>
      </c>
      <c r="CG196" s="22">
        <v>582</v>
      </c>
      <c r="CH196" s="22">
        <v>219</v>
      </c>
      <c r="CI196" s="22">
        <v>1.25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0</v>
      </c>
      <c r="B197" s="22">
        <v>0</v>
      </c>
      <c r="C197" s="22">
        <v>483391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2</v>
      </c>
      <c r="J197" s="20">
        <v>0</v>
      </c>
      <c r="K197" s="20">
        <v>0</v>
      </c>
      <c r="L197" s="22">
        <v>0</v>
      </c>
      <c r="M197" s="20" t="s">
        <v>1235</v>
      </c>
      <c r="N197" s="20">
        <v>0</v>
      </c>
      <c r="O197" s="22">
        <v>171</v>
      </c>
      <c r="P197" s="23" t="b">
        <v>0</v>
      </c>
      <c r="Q197" s="20" t="s">
        <v>2393</v>
      </c>
      <c r="R197" s="20" t="s">
        <v>2394</v>
      </c>
      <c r="S197" s="22">
        <v>40</v>
      </c>
      <c r="T197" s="20" t="s">
        <v>2009</v>
      </c>
      <c r="U197" s="20">
        <v>0</v>
      </c>
      <c r="V197" s="20" t="s">
        <v>2010</v>
      </c>
      <c r="W197" s="20">
        <v>0</v>
      </c>
      <c r="X197" s="23" t="b">
        <v>0</v>
      </c>
      <c r="Y197" s="20"/>
      <c r="Z197" s="20" t="s">
        <v>872</v>
      </c>
      <c r="AA197" s="22">
        <v>6</v>
      </c>
      <c r="AB197" s="22">
        <v>90</v>
      </c>
      <c r="AC197" s="22">
        <v>0</v>
      </c>
      <c r="AD197" s="22">
        <v>0</v>
      </c>
      <c r="AE197" s="22">
        <v>0</v>
      </c>
      <c r="AF197" s="22">
        <v>1612</v>
      </c>
      <c r="AG197" s="22">
        <v>16</v>
      </c>
      <c r="AH197" s="20">
        <v>0</v>
      </c>
      <c r="AI197" s="20">
        <v>0</v>
      </c>
      <c r="AJ197" s="20" t="s">
        <v>2010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540</v>
      </c>
      <c r="BH197" s="22">
        <v>202</v>
      </c>
      <c r="BI197" s="22">
        <v>524</v>
      </c>
      <c r="BJ197" s="22">
        <v>199</v>
      </c>
      <c r="BK197" s="22">
        <v>502</v>
      </c>
      <c r="BL197" s="22">
        <v>192</v>
      </c>
      <c r="BM197" s="22">
        <v>546</v>
      </c>
      <c r="BN197" s="22">
        <v>201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689</v>
      </c>
      <c r="CB197" s="22">
        <v>209</v>
      </c>
      <c r="CC197" s="22">
        <v>455</v>
      </c>
      <c r="CD197" s="22">
        <v>165</v>
      </c>
      <c r="CE197" s="22">
        <v>551</v>
      </c>
      <c r="CF197" s="22">
        <v>198</v>
      </c>
      <c r="CG197" s="22">
        <v>657</v>
      </c>
      <c r="CH197" s="22">
        <v>226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25</v>
      </c>
      <c r="B198" s="20"/>
      <c r="C198" s="22">
        <v>232917</v>
      </c>
      <c r="D198" s="22">
        <v>0</v>
      </c>
      <c r="E198" s="22">
        <v>0</v>
      </c>
      <c r="F198" s="22">
        <v>-2</v>
      </c>
      <c r="G198" s="22">
        <v>2</v>
      </c>
      <c r="H198" s="22">
        <v>0</v>
      </c>
      <c r="I198" s="22">
        <v>1</v>
      </c>
      <c r="J198" s="20">
        <v>-0.1</v>
      </c>
      <c r="K198" s="20">
        <v>-1</v>
      </c>
      <c r="L198" s="22">
        <v>0</v>
      </c>
      <c r="M198" s="20" t="s">
        <v>2011</v>
      </c>
      <c r="N198" s="20">
        <v>0</v>
      </c>
      <c r="O198" s="22">
        <v>172</v>
      </c>
      <c r="P198" s="23" t="b">
        <v>0</v>
      </c>
      <c r="Q198" s="20" t="s">
        <v>3073</v>
      </c>
      <c r="R198" s="20" t="s">
        <v>3638</v>
      </c>
      <c r="S198" s="22">
        <v>43</v>
      </c>
      <c r="T198" s="20" t="s">
        <v>2012</v>
      </c>
      <c r="U198" s="20">
        <v>0</v>
      </c>
      <c r="V198" s="20" t="s">
        <v>2013</v>
      </c>
      <c r="W198" s="20">
        <v>0.1</v>
      </c>
      <c r="X198" s="23" t="b">
        <v>0</v>
      </c>
      <c r="Y198" s="20"/>
      <c r="Z198" s="20" t="s">
        <v>937</v>
      </c>
      <c r="AA198" s="22">
        <v>6</v>
      </c>
      <c r="AB198" s="22">
        <v>90</v>
      </c>
      <c r="AC198" s="22">
        <v>0</v>
      </c>
      <c r="AD198" s="22">
        <v>1415</v>
      </c>
      <c r="AE198" s="22">
        <v>64</v>
      </c>
      <c r="AF198" s="22">
        <v>14868</v>
      </c>
      <c r="AG198" s="22">
        <v>255</v>
      </c>
      <c r="AH198" s="20">
        <v>0</v>
      </c>
      <c r="AI198" s="20">
        <v>0</v>
      </c>
      <c r="AJ198" s="20" t="s">
        <v>2013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569</v>
      </c>
      <c r="BH198" s="22">
        <v>79</v>
      </c>
      <c r="BI198" s="22">
        <v>557</v>
      </c>
      <c r="BJ198" s="22">
        <v>65</v>
      </c>
      <c r="BK198" s="22">
        <v>540</v>
      </c>
      <c r="BL198" s="22">
        <v>59</v>
      </c>
      <c r="BM198" s="22">
        <v>575</v>
      </c>
      <c r="BN198" s="22">
        <v>79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593</v>
      </c>
      <c r="CB198" s="22">
        <v>32</v>
      </c>
      <c r="CC198" s="22">
        <v>498</v>
      </c>
      <c r="CD198" s="22">
        <v>78</v>
      </c>
      <c r="CE198" s="22">
        <v>581</v>
      </c>
      <c r="CF198" s="22">
        <v>79</v>
      </c>
      <c r="CG198" s="22">
        <v>352</v>
      </c>
      <c r="CH198" s="22">
        <v>54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216616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2</v>
      </c>
      <c r="J199" s="20">
        <v>1.8</v>
      </c>
      <c r="K199" s="20">
        <v>1.3</v>
      </c>
      <c r="L199" s="22">
        <v>1</v>
      </c>
      <c r="M199" s="20" t="s">
        <v>1991</v>
      </c>
      <c r="N199" s="20">
        <v>2.2999999999999998</v>
      </c>
      <c r="O199" s="22">
        <v>173</v>
      </c>
      <c r="P199" s="23" t="b">
        <v>0</v>
      </c>
      <c r="Q199" s="20"/>
      <c r="R199" s="20"/>
      <c r="S199" s="22">
        <v>44</v>
      </c>
      <c r="T199" s="20" t="s">
        <v>2014</v>
      </c>
      <c r="U199" s="20">
        <v>1.2</v>
      </c>
      <c r="V199" s="20" t="s">
        <v>2015</v>
      </c>
      <c r="W199" s="20">
        <v>0.2</v>
      </c>
      <c r="X199" s="23" t="b">
        <v>0</v>
      </c>
      <c r="Y199" s="20"/>
      <c r="Z199" s="20" t="s">
        <v>858</v>
      </c>
      <c r="AA199" s="22">
        <v>6</v>
      </c>
      <c r="AB199" s="22">
        <v>90</v>
      </c>
      <c r="AC199" s="22">
        <v>10</v>
      </c>
      <c r="AD199" s="22">
        <v>7084</v>
      </c>
      <c r="AE199" s="22">
        <v>737</v>
      </c>
      <c r="AF199" s="22">
        <v>13363</v>
      </c>
      <c r="AG199" s="22">
        <v>462</v>
      </c>
      <c r="AH199" s="20">
        <v>0.5</v>
      </c>
      <c r="AI199" s="20">
        <v>2.2999999999999998</v>
      </c>
      <c r="AJ199" s="20" t="s">
        <v>2015</v>
      </c>
      <c r="AK199" s="22">
        <v>675</v>
      </c>
      <c r="AL199" s="22">
        <v>0</v>
      </c>
      <c r="AM199" s="22">
        <v>1</v>
      </c>
      <c r="AN199" s="22">
        <v>0</v>
      </c>
      <c r="AO199" s="22">
        <v>24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1</v>
      </c>
      <c r="AW199" s="22">
        <v>118</v>
      </c>
      <c r="AX199" s="20">
        <v>196.6</v>
      </c>
      <c r="AY199" s="20">
        <v>45.7</v>
      </c>
      <c r="AZ199" s="20">
        <v>45</v>
      </c>
      <c r="BA199" s="20">
        <v>28.9</v>
      </c>
      <c r="BB199" s="22">
        <v>7</v>
      </c>
      <c r="BC199" s="20">
        <v>0.15</v>
      </c>
      <c r="BD199" s="20">
        <v>0.11</v>
      </c>
      <c r="BE199" s="20">
        <v>0.26</v>
      </c>
      <c r="BF199" s="20">
        <v>15.92</v>
      </c>
      <c r="BG199" s="22">
        <v>103</v>
      </c>
      <c r="BH199" s="22">
        <v>37</v>
      </c>
      <c r="BI199" s="22">
        <v>241</v>
      </c>
      <c r="BJ199" s="22">
        <v>71</v>
      </c>
      <c r="BK199" s="22">
        <v>211</v>
      </c>
      <c r="BL199" s="22">
        <v>55</v>
      </c>
      <c r="BM199" s="22">
        <v>178</v>
      </c>
      <c r="BN199" s="22">
        <v>50</v>
      </c>
      <c r="BO199" s="20"/>
      <c r="BP199" s="20"/>
      <c r="BQ199" s="20"/>
      <c r="BR199" s="20"/>
      <c r="BS199" s="20"/>
      <c r="BT199" s="20"/>
      <c r="BU199" s="22">
        <v>0.02</v>
      </c>
      <c r="BV199" s="22">
        <v>0</v>
      </c>
      <c r="BW199" s="22">
        <v>0.01</v>
      </c>
      <c r="BX199" s="22">
        <v>0.03</v>
      </c>
      <c r="BY199" s="22">
        <v>2.12</v>
      </c>
      <c r="BZ199" s="22">
        <v>3.2</v>
      </c>
      <c r="CA199" s="22">
        <v>512</v>
      </c>
      <c r="CB199" s="22">
        <v>110</v>
      </c>
      <c r="CC199" s="22">
        <v>127</v>
      </c>
      <c r="CD199" s="22">
        <v>43</v>
      </c>
      <c r="CE199" s="22">
        <v>344</v>
      </c>
      <c r="CF199" s="22">
        <v>115</v>
      </c>
      <c r="CG199" s="22">
        <v>333</v>
      </c>
      <c r="CH199" s="22">
        <v>131</v>
      </c>
      <c r="CI199" s="22">
        <v>0.93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50</v>
      </c>
      <c r="C200" s="22">
        <v>220598</v>
      </c>
      <c r="D200" s="22">
        <v>0</v>
      </c>
      <c r="E200" s="22">
        <v>0</v>
      </c>
      <c r="F200" s="22">
        <v>-1</v>
      </c>
      <c r="G200" s="22">
        <v>1</v>
      </c>
      <c r="H200" s="22">
        <v>0</v>
      </c>
      <c r="I200" s="22">
        <v>4</v>
      </c>
      <c r="J200" s="20">
        <v>-0.2</v>
      </c>
      <c r="K200" s="20">
        <v>-0.3</v>
      </c>
      <c r="L200" s="22">
        <v>1</v>
      </c>
      <c r="M200" s="20" t="s">
        <v>1027</v>
      </c>
      <c r="N200" s="20">
        <v>0.3</v>
      </c>
      <c r="O200" s="22">
        <v>174</v>
      </c>
      <c r="P200" s="23" t="b">
        <v>0</v>
      </c>
      <c r="Q200" s="20"/>
      <c r="R200" s="20" t="s">
        <v>2396</v>
      </c>
      <c r="S200" s="22">
        <v>49</v>
      </c>
      <c r="T200" s="20" t="s">
        <v>2016</v>
      </c>
      <c r="U200" s="20">
        <v>1</v>
      </c>
      <c r="V200" s="20" t="s">
        <v>2017</v>
      </c>
      <c r="W200" s="20">
        <v>0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1</v>
      </c>
      <c r="AD200" s="22">
        <v>1825</v>
      </c>
      <c r="AE200" s="22">
        <v>325</v>
      </c>
      <c r="AF200" s="22">
        <v>4612</v>
      </c>
      <c r="AG200" s="22">
        <v>119</v>
      </c>
      <c r="AH200" s="20">
        <v>0.1</v>
      </c>
      <c r="AI200" s="20">
        <v>0.2</v>
      </c>
      <c r="AJ200" s="20" t="s">
        <v>2017</v>
      </c>
      <c r="AK200" s="22">
        <v>5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1</v>
      </c>
      <c r="AX200" s="20">
        <v>0</v>
      </c>
      <c r="AY200" s="20">
        <v>0</v>
      </c>
      <c r="AZ200" s="20">
        <v>1</v>
      </c>
      <c r="BA200" s="20">
        <v>0</v>
      </c>
      <c r="BB200" s="22">
        <v>0</v>
      </c>
      <c r="BC200" s="20">
        <v>0.05</v>
      </c>
      <c r="BD200" s="20">
        <v>0</v>
      </c>
      <c r="BE200" s="20">
        <v>0.05</v>
      </c>
      <c r="BF200" s="20">
        <v>0</v>
      </c>
      <c r="BG200" s="22">
        <v>703</v>
      </c>
      <c r="BH200" s="22">
        <v>82</v>
      </c>
      <c r="BI200" s="22">
        <v>701</v>
      </c>
      <c r="BJ200" s="22">
        <v>84</v>
      </c>
      <c r="BK200" s="22">
        <v>407</v>
      </c>
      <c r="BL200" s="22">
        <v>55</v>
      </c>
      <c r="BM200" s="22">
        <v>705</v>
      </c>
      <c r="BN200" s="22">
        <v>83</v>
      </c>
      <c r="BO200" s="20"/>
      <c r="BP200" s="20"/>
      <c r="BQ200" s="20"/>
      <c r="BR200" s="20"/>
      <c r="BS200" s="20"/>
      <c r="BT200" s="20"/>
      <c r="BU200" s="22">
        <v>0.9</v>
      </c>
      <c r="BV200" s="22">
        <v>0</v>
      </c>
      <c r="BW200" s="22">
        <v>0</v>
      </c>
      <c r="BX200" s="22">
        <v>0.9</v>
      </c>
      <c r="BY200" s="22">
        <v>0</v>
      </c>
      <c r="BZ200" s="22">
        <v>0</v>
      </c>
      <c r="CA200" s="22">
        <v>251</v>
      </c>
      <c r="CB200" s="22">
        <v>51</v>
      </c>
      <c r="CC200" s="22">
        <v>344</v>
      </c>
      <c r="CD200" s="22">
        <v>41</v>
      </c>
      <c r="CE200" s="22">
        <v>421</v>
      </c>
      <c r="CF200" s="22">
        <v>53</v>
      </c>
      <c r="CG200" s="22">
        <v>569</v>
      </c>
      <c r="CH200" s="22">
        <v>79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0</v>
      </c>
      <c r="B201" s="22">
        <v>0</v>
      </c>
      <c r="C201" s="22">
        <v>220037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1</v>
      </c>
      <c r="J201" s="20">
        <v>0</v>
      </c>
      <c r="K201" s="20">
        <v>0</v>
      </c>
      <c r="L201" s="22">
        <v>0</v>
      </c>
      <c r="M201" s="20" t="s">
        <v>435</v>
      </c>
      <c r="N201" s="20">
        <v>0</v>
      </c>
      <c r="O201" s="22">
        <v>175</v>
      </c>
      <c r="P201" s="23" t="b">
        <v>0</v>
      </c>
      <c r="Q201" s="20" t="s">
        <v>2018</v>
      </c>
      <c r="R201" s="20" t="s">
        <v>2019</v>
      </c>
      <c r="S201" s="22">
        <v>40</v>
      </c>
      <c r="T201" s="20" t="s">
        <v>2020</v>
      </c>
      <c r="U201" s="20">
        <v>0</v>
      </c>
      <c r="V201" s="20" t="s">
        <v>2021</v>
      </c>
      <c r="W201" s="20">
        <v>0</v>
      </c>
      <c r="X201" s="23" t="b">
        <v>0</v>
      </c>
      <c r="Y201" s="20"/>
      <c r="Z201" s="20" t="s">
        <v>872</v>
      </c>
      <c r="AA201" s="22">
        <v>6</v>
      </c>
      <c r="AB201" s="22">
        <v>90</v>
      </c>
      <c r="AC201" s="22">
        <v>0</v>
      </c>
      <c r="AD201" s="22">
        <v>0</v>
      </c>
      <c r="AE201" s="22">
        <v>0</v>
      </c>
      <c r="AF201" s="22">
        <v>906</v>
      </c>
      <c r="AG201" s="22">
        <v>17</v>
      </c>
      <c r="AH201" s="20">
        <v>0</v>
      </c>
      <c r="AI201" s="20">
        <v>0</v>
      </c>
      <c r="AJ201" s="20" t="s">
        <v>2021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508</v>
      </c>
      <c r="BH201" s="22">
        <v>59</v>
      </c>
      <c r="BI201" s="22">
        <v>493</v>
      </c>
      <c r="BJ201" s="22">
        <v>43</v>
      </c>
      <c r="BK201" s="22">
        <v>469</v>
      </c>
      <c r="BL201" s="22">
        <v>36</v>
      </c>
      <c r="BM201" s="22">
        <v>515</v>
      </c>
      <c r="BN201" s="22">
        <v>59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648</v>
      </c>
      <c r="CB201" s="22">
        <v>50</v>
      </c>
      <c r="CC201" s="22">
        <v>420</v>
      </c>
      <c r="CD201" s="22">
        <v>58</v>
      </c>
      <c r="CE201" s="22">
        <v>519</v>
      </c>
      <c r="CF201" s="22">
        <v>59</v>
      </c>
      <c r="CG201" s="22">
        <v>669</v>
      </c>
      <c r="CH201" s="22">
        <v>80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100</v>
      </c>
      <c r="B202" s="22">
        <v>100</v>
      </c>
      <c r="C202" s="22">
        <v>192290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2</v>
      </c>
      <c r="J202" s="20">
        <v>-0.5</v>
      </c>
      <c r="K202" s="20">
        <v>-1</v>
      </c>
      <c r="L202" s="22">
        <v>0</v>
      </c>
      <c r="M202" s="20" t="s">
        <v>1712</v>
      </c>
      <c r="N202" s="20">
        <v>0</v>
      </c>
      <c r="O202" s="22">
        <v>176</v>
      </c>
      <c r="P202" s="23" t="b">
        <v>0</v>
      </c>
      <c r="Q202" s="20"/>
      <c r="R202" s="20" t="s">
        <v>3396</v>
      </c>
      <c r="S202" s="22">
        <v>44</v>
      </c>
      <c r="T202" s="20" t="s">
        <v>2022</v>
      </c>
      <c r="U202" s="20">
        <v>0.9</v>
      </c>
      <c r="V202" s="20" t="s">
        <v>644</v>
      </c>
      <c r="W202" s="20">
        <v>0.2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8</v>
      </c>
      <c r="AD202" s="22">
        <v>13652</v>
      </c>
      <c r="AE202" s="22">
        <v>132</v>
      </c>
      <c r="AF202" s="22">
        <v>26281</v>
      </c>
      <c r="AG202" s="22">
        <v>481</v>
      </c>
      <c r="AH202" s="20">
        <v>0</v>
      </c>
      <c r="AI202" s="20">
        <v>1.8</v>
      </c>
      <c r="AJ202" s="20" t="s">
        <v>644</v>
      </c>
      <c r="AK202" s="22">
        <v>733</v>
      </c>
      <c r="AL202" s="22">
        <v>0</v>
      </c>
      <c r="AM202" s="22">
        <v>1</v>
      </c>
      <c r="AN202" s="22">
        <v>0</v>
      </c>
      <c r="AO202" s="22">
        <v>21</v>
      </c>
      <c r="AP202" s="22">
        <v>0</v>
      </c>
      <c r="AQ202" s="22">
        <v>0</v>
      </c>
      <c r="AR202" s="22">
        <v>0</v>
      </c>
      <c r="AS202" s="22">
        <v>2</v>
      </c>
      <c r="AT202" s="22">
        <v>1</v>
      </c>
      <c r="AU202" s="22">
        <v>0</v>
      </c>
      <c r="AV202" s="22">
        <v>0</v>
      </c>
      <c r="AW202" s="22">
        <v>102</v>
      </c>
      <c r="AX202" s="20">
        <v>125</v>
      </c>
      <c r="AY202" s="20">
        <v>92.7</v>
      </c>
      <c r="AZ202" s="20">
        <v>8</v>
      </c>
      <c r="BA202" s="20">
        <v>22.5</v>
      </c>
      <c r="BB202" s="22">
        <v>8</v>
      </c>
      <c r="BC202" s="20">
        <v>0</v>
      </c>
      <c r="BD202" s="20">
        <v>0.34</v>
      </c>
      <c r="BE202" s="20">
        <v>0.34</v>
      </c>
      <c r="BF202" s="20">
        <v>16.940000000000001</v>
      </c>
      <c r="BG202" s="22">
        <v>179</v>
      </c>
      <c r="BH202" s="22">
        <v>72</v>
      </c>
      <c r="BI202" s="22">
        <v>142</v>
      </c>
      <c r="BJ202" s="22">
        <v>31</v>
      </c>
      <c r="BK202" s="22">
        <v>359</v>
      </c>
      <c r="BL202" s="22">
        <v>126</v>
      </c>
      <c r="BM202" s="22">
        <v>222</v>
      </c>
      <c r="BN202" s="22">
        <v>66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0.04</v>
      </c>
      <c r="BX202" s="22">
        <v>0.04</v>
      </c>
      <c r="BY202" s="22">
        <v>2.08</v>
      </c>
      <c r="BZ202" s="22">
        <v>2.58</v>
      </c>
      <c r="CA202" s="22">
        <v>501</v>
      </c>
      <c r="CB202" s="22">
        <v>103</v>
      </c>
      <c r="CC202" s="22">
        <v>523</v>
      </c>
      <c r="CD202" s="22">
        <v>208</v>
      </c>
      <c r="CE202" s="22">
        <v>438</v>
      </c>
      <c r="CF202" s="22">
        <v>140</v>
      </c>
      <c r="CG202" s="22">
        <v>320</v>
      </c>
      <c r="CH202" s="22">
        <v>124</v>
      </c>
      <c r="CI202" s="22">
        <v>0.98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0"/>
      <c r="B203" s="20"/>
      <c r="C203" s="22">
        <v>44683</v>
      </c>
      <c r="D203" s="22">
        <v>0</v>
      </c>
      <c r="E203" s="22">
        <v>0</v>
      </c>
      <c r="F203" s="22">
        <v>-2</v>
      </c>
      <c r="G203" s="22">
        <v>2</v>
      </c>
      <c r="H203" s="22">
        <v>0</v>
      </c>
      <c r="I203" s="22">
        <v>4</v>
      </c>
      <c r="J203" s="20">
        <v>1.2</v>
      </c>
      <c r="K203" s="20">
        <v>0.7</v>
      </c>
      <c r="L203" s="22">
        <v>2</v>
      </c>
      <c r="M203" s="20" t="s">
        <v>1310</v>
      </c>
      <c r="N203" s="20">
        <v>1.7</v>
      </c>
      <c r="O203" s="22">
        <v>177</v>
      </c>
      <c r="P203" s="23" t="b">
        <v>0</v>
      </c>
      <c r="Q203" s="20"/>
      <c r="R203" s="20"/>
      <c r="S203" s="22">
        <v>53</v>
      </c>
      <c r="T203" s="20" t="s">
        <v>2023</v>
      </c>
      <c r="U203" s="20">
        <v>1.3</v>
      </c>
      <c r="V203" s="20" t="s">
        <v>2024</v>
      </c>
      <c r="W203" s="20">
        <v>0.2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9</v>
      </c>
      <c r="AD203" s="22">
        <v>9720</v>
      </c>
      <c r="AE203" s="22">
        <v>855</v>
      </c>
      <c r="AF203" s="22">
        <v>23745</v>
      </c>
      <c r="AG203" s="22">
        <v>595</v>
      </c>
      <c r="AH203" s="20">
        <v>0.3</v>
      </c>
      <c r="AI203" s="20">
        <v>1.7</v>
      </c>
      <c r="AJ203" s="20" t="s">
        <v>2024</v>
      </c>
      <c r="AK203" s="22">
        <v>293</v>
      </c>
      <c r="AL203" s="22">
        <v>0</v>
      </c>
      <c r="AM203" s="22">
        <v>0</v>
      </c>
      <c r="AN203" s="22">
        <v>0</v>
      </c>
      <c r="AO203" s="22">
        <v>8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10</v>
      </c>
      <c r="AX203" s="20">
        <v>23.2</v>
      </c>
      <c r="AY203" s="20">
        <v>17.8</v>
      </c>
      <c r="AZ203" s="20">
        <v>94</v>
      </c>
      <c r="BA203" s="20">
        <v>12.9</v>
      </c>
      <c r="BB203" s="22">
        <v>2</v>
      </c>
      <c r="BC203" s="20">
        <v>1.02</v>
      </c>
      <c r="BD203" s="20">
        <v>0.03</v>
      </c>
      <c r="BE203" s="20">
        <v>1.05</v>
      </c>
      <c r="BF203" s="20">
        <v>5.43</v>
      </c>
      <c r="BG203" s="22">
        <v>370</v>
      </c>
      <c r="BH203" s="22">
        <v>42</v>
      </c>
      <c r="BI203" s="22">
        <v>330</v>
      </c>
      <c r="BJ203" s="22">
        <v>43</v>
      </c>
      <c r="BK203" s="22">
        <v>122</v>
      </c>
      <c r="BL203" s="22">
        <v>33</v>
      </c>
      <c r="BM203" s="22">
        <v>306</v>
      </c>
      <c r="BN203" s="22">
        <v>41</v>
      </c>
      <c r="BO203" s="20"/>
      <c r="BP203" s="20"/>
      <c r="BQ203" s="20"/>
      <c r="BR203" s="20"/>
      <c r="BS203" s="22">
        <v>1</v>
      </c>
      <c r="BT203" s="20"/>
      <c r="BU203" s="22">
        <v>0.31</v>
      </c>
      <c r="BV203" s="22">
        <v>0</v>
      </c>
      <c r="BW203" s="22">
        <v>0.01</v>
      </c>
      <c r="BX203" s="22">
        <v>0.32</v>
      </c>
      <c r="BY203" s="22">
        <v>1.67</v>
      </c>
      <c r="BZ203" s="22">
        <v>2.46</v>
      </c>
      <c r="CA203" s="22">
        <v>128</v>
      </c>
      <c r="CB203" s="22">
        <v>36</v>
      </c>
      <c r="CC203" s="22">
        <v>197</v>
      </c>
      <c r="CD203" s="22">
        <v>23</v>
      </c>
      <c r="CE203" s="22">
        <v>336</v>
      </c>
      <c r="CF203" s="22">
        <v>41</v>
      </c>
      <c r="CG203" s="22">
        <v>345</v>
      </c>
      <c r="CH203" s="22">
        <v>54</v>
      </c>
      <c r="CI203" s="22">
        <v>0.61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103914</v>
      </c>
      <c r="D204" s="22">
        <v>0</v>
      </c>
      <c r="E204" s="22">
        <v>0</v>
      </c>
      <c r="F204" s="22">
        <v>0</v>
      </c>
      <c r="G204" s="22">
        <v>0</v>
      </c>
      <c r="H204" s="22">
        <v>0</v>
      </c>
      <c r="I204" s="22">
        <v>2</v>
      </c>
      <c r="J204" s="20">
        <v>2.2000000000000002</v>
      </c>
      <c r="K204" s="20">
        <v>1.7</v>
      </c>
      <c r="L204" s="22">
        <v>1</v>
      </c>
      <c r="M204" s="20" t="s">
        <v>1062</v>
      </c>
      <c r="N204" s="20">
        <v>2.7</v>
      </c>
      <c r="O204" s="22">
        <v>178</v>
      </c>
      <c r="P204" s="23" t="b">
        <v>0</v>
      </c>
      <c r="Q204" s="20"/>
      <c r="R204" s="20"/>
      <c r="S204" s="22">
        <v>40</v>
      </c>
      <c r="T204" s="20" t="s">
        <v>2025</v>
      </c>
      <c r="U204" s="20">
        <v>1.6</v>
      </c>
      <c r="V204" s="20" t="s">
        <v>718</v>
      </c>
      <c r="W204" s="20">
        <v>5.5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14</v>
      </c>
      <c r="AD204" s="22">
        <v>615198</v>
      </c>
      <c r="AE204" s="22">
        <v>10440</v>
      </c>
      <c r="AF204" s="22">
        <v>161017</v>
      </c>
      <c r="AG204" s="22">
        <v>8286</v>
      </c>
      <c r="AH204" s="20">
        <v>0.7</v>
      </c>
      <c r="AI204" s="20">
        <v>3.5</v>
      </c>
      <c r="AJ204" s="20" t="s">
        <v>718</v>
      </c>
      <c r="AK204" s="22">
        <v>810</v>
      </c>
      <c r="AL204" s="22">
        <v>1</v>
      </c>
      <c r="AM204" s="22">
        <v>0</v>
      </c>
      <c r="AN204" s="22">
        <v>0</v>
      </c>
      <c r="AO204" s="22">
        <v>19</v>
      </c>
      <c r="AP204" s="22">
        <v>0</v>
      </c>
      <c r="AQ204" s="22">
        <v>0</v>
      </c>
      <c r="AR204" s="22">
        <v>0</v>
      </c>
      <c r="AS204" s="22">
        <v>3</v>
      </c>
      <c r="AT204" s="22">
        <v>0</v>
      </c>
      <c r="AU204" s="22">
        <v>0</v>
      </c>
      <c r="AV204" s="22">
        <v>0</v>
      </c>
      <c r="AW204" s="22">
        <v>110</v>
      </c>
      <c r="AX204" s="20">
        <v>156.4</v>
      </c>
      <c r="AY204" s="20">
        <v>59.1</v>
      </c>
      <c r="AZ204" s="20">
        <v>23</v>
      </c>
      <c r="BA204" s="20">
        <v>23.9</v>
      </c>
      <c r="BB204" s="22">
        <v>9</v>
      </c>
      <c r="BC204" s="20">
        <v>0.12</v>
      </c>
      <c r="BD204" s="20">
        <v>0.18</v>
      </c>
      <c r="BE204" s="20">
        <v>0.3</v>
      </c>
      <c r="BF204" s="20">
        <v>15.38</v>
      </c>
      <c r="BG204" s="22">
        <v>139</v>
      </c>
      <c r="BH204" s="22">
        <v>51</v>
      </c>
      <c r="BI204" s="22">
        <v>207</v>
      </c>
      <c r="BJ204" s="22">
        <v>56</v>
      </c>
      <c r="BK204" s="22">
        <v>274</v>
      </c>
      <c r="BL204" s="22">
        <v>85</v>
      </c>
      <c r="BM204" s="22">
        <v>210</v>
      </c>
      <c r="BN204" s="22">
        <v>62</v>
      </c>
      <c r="BO204" s="20"/>
      <c r="BP204" s="20"/>
      <c r="BQ204" s="20"/>
      <c r="BR204" s="20"/>
      <c r="BS204" s="20"/>
      <c r="BT204" s="20"/>
      <c r="BU204" s="22">
        <v>0.01</v>
      </c>
      <c r="BV204" s="22">
        <v>0</v>
      </c>
      <c r="BW204" s="22">
        <v>0.02</v>
      </c>
      <c r="BX204" s="22">
        <v>0.03</v>
      </c>
      <c r="BY204" s="22">
        <v>1.71</v>
      </c>
      <c r="BZ204" s="22">
        <v>2.11</v>
      </c>
      <c r="CA204" s="22">
        <v>622</v>
      </c>
      <c r="CB204" s="22">
        <v>165</v>
      </c>
      <c r="CC204" s="22">
        <v>108</v>
      </c>
      <c r="CD204" s="22">
        <v>29</v>
      </c>
      <c r="CE204" s="22">
        <v>289</v>
      </c>
      <c r="CF204" s="22">
        <v>93</v>
      </c>
      <c r="CG204" s="22">
        <v>73</v>
      </c>
      <c r="CH204" s="22">
        <v>26</v>
      </c>
      <c r="CI204" s="22">
        <v>1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0</v>
      </c>
      <c r="B205" s="22">
        <v>0</v>
      </c>
      <c r="C205" s="22">
        <v>461102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2</v>
      </c>
      <c r="J205" s="20">
        <v>0</v>
      </c>
      <c r="K205" s="20">
        <v>0</v>
      </c>
      <c r="L205" s="22">
        <v>0</v>
      </c>
      <c r="M205" s="20" t="s">
        <v>1290</v>
      </c>
      <c r="N205" s="20">
        <v>0</v>
      </c>
      <c r="O205" s="22">
        <v>179</v>
      </c>
      <c r="P205" s="23" t="b">
        <v>0</v>
      </c>
      <c r="Q205" s="20" t="s">
        <v>2026</v>
      </c>
      <c r="R205" s="20" t="s">
        <v>2027</v>
      </c>
      <c r="S205" s="22">
        <v>40</v>
      </c>
      <c r="T205" s="20" t="s">
        <v>2028</v>
      </c>
      <c r="U205" s="20">
        <v>0</v>
      </c>
      <c r="V205" s="20" t="s">
        <v>558</v>
      </c>
      <c r="W205" s="20">
        <v>0</v>
      </c>
      <c r="X205" s="23" t="b">
        <v>0</v>
      </c>
      <c r="Y205" s="20"/>
      <c r="Z205" s="20" t="s">
        <v>872</v>
      </c>
      <c r="AA205" s="22">
        <v>6</v>
      </c>
      <c r="AB205" s="22">
        <v>90</v>
      </c>
      <c r="AC205" s="22">
        <v>0</v>
      </c>
      <c r="AD205" s="22">
        <v>0</v>
      </c>
      <c r="AE205" s="22">
        <v>0</v>
      </c>
      <c r="AF205" s="22">
        <v>1213</v>
      </c>
      <c r="AG205" s="22">
        <v>26</v>
      </c>
      <c r="AH205" s="20">
        <v>0</v>
      </c>
      <c r="AI205" s="20">
        <v>0</v>
      </c>
      <c r="AJ205" s="20" t="s">
        <v>558</v>
      </c>
      <c r="AK205" s="22">
        <v>0</v>
      </c>
      <c r="AL205" s="22">
        <v>0</v>
      </c>
      <c r="AM205" s="22">
        <v>0</v>
      </c>
      <c r="AN205" s="22">
        <v>0</v>
      </c>
      <c r="AO205" s="22">
        <v>0</v>
      </c>
      <c r="AP205" s="22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0</v>
      </c>
      <c r="AX205" s="20">
        <v>0</v>
      </c>
      <c r="AY205" s="20">
        <v>0</v>
      </c>
      <c r="AZ205" s="20">
        <v>0</v>
      </c>
      <c r="BA205" s="20">
        <v>0</v>
      </c>
      <c r="BB205" s="22">
        <v>0</v>
      </c>
      <c r="BC205" s="20">
        <v>0</v>
      </c>
      <c r="BD205" s="20">
        <v>0</v>
      </c>
      <c r="BE205" s="20">
        <v>0</v>
      </c>
      <c r="BF205" s="20">
        <v>0</v>
      </c>
      <c r="BG205" s="22">
        <v>527</v>
      </c>
      <c r="BH205" s="22">
        <v>195</v>
      </c>
      <c r="BI205" s="22">
        <v>512</v>
      </c>
      <c r="BJ205" s="22">
        <v>193</v>
      </c>
      <c r="BK205" s="22">
        <v>489</v>
      </c>
      <c r="BL205" s="22">
        <v>185</v>
      </c>
      <c r="BM205" s="22">
        <v>534</v>
      </c>
      <c r="BN205" s="22">
        <v>195</v>
      </c>
      <c r="BO205" s="20"/>
      <c r="BP205" s="20"/>
      <c r="BQ205" s="20"/>
      <c r="BR205" s="20"/>
      <c r="BS205" s="20"/>
      <c r="BT205" s="20"/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673</v>
      </c>
      <c r="CB205" s="22">
        <v>199</v>
      </c>
      <c r="CC205" s="22">
        <v>442</v>
      </c>
      <c r="CD205" s="22">
        <v>158</v>
      </c>
      <c r="CE205" s="22">
        <v>539</v>
      </c>
      <c r="CF205" s="22">
        <v>192</v>
      </c>
      <c r="CG205" s="22">
        <v>655</v>
      </c>
      <c r="CH205" s="22">
        <v>225</v>
      </c>
      <c r="CI205" s="22">
        <v>0</v>
      </c>
      <c r="CJ205" s="22">
        <v>0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0</v>
      </c>
      <c r="B206" s="22">
        <v>0</v>
      </c>
      <c r="C206" s="22">
        <v>226473</v>
      </c>
      <c r="D206" s="22">
        <v>0</v>
      </c>
      <c r="E206" s="22">
        <v>0</v>
      </c>
      <c r="F206" s="22">
        <v>-1</v>
      </c>
      <c r="G206" s="22">
        <v>1</v>
      </c>
      <c r="H206" s="22">
        <v>0</v>
      </c>
      <c r="I206" s="22">
        <v>3</v>
      </c>
      <c r="J206" s="20">
        <v>0</v>
      </c>
      <c r="K206" s="20">
        <v>0</v>
      </c>
      <c r="L206" s="22">
        <v>0</v>
      </c>
      <c r="M206" s="20" t="s">
        <v>1413</v>
      </c>
      <c r="N206" s="20">
        <v>0</v>
      </c>
      <c r="O206" s="22">
        <v>180</v>
      </c>
      <c r="P206" s="23" t="b">
        <v>0</v>
      </c>
      <c r="Q206" s="20" t="s">
        <v>2778</v>
      </c>
      <c r="R206" s="20" t="s">
        <v>2779</v>
      </c>
      <c r="S206" s="22">
        <v>49</v>
      </c>
      <c r="T206" s="20" t="s">
        <v>2029</v>
      </c>
      <c r="U206" s="20">
        <v>0</v>
      </c>
      <c r="V206" s="20" t="s">
        <v>2030</v>
      </c>
      <c r="W206" s="20">
        <v>0</v>
      </c>
      <c r="X206" s="23" t="b">
        <v>0</v>
      </c>
      <c r="Y206" s="20"/>
      <c r="Z206" s="20" t="s">
        <v>872</v>
      </c>
      <c r="AA206" s="22">
        <v>6</v>
      </c>
      <c r="AB206" s="22">
        <v>90</v>
      </c>
      <c r="AC206" s="22">
        <v>0</v>
      </c>
      <c r="AD206" s="22">
        <v>119</v>
      </c>
      <c r="AE206" s="22">
        <v>0</v>
      </c>
      <c r="AF206" s="22">
        <v>2632</v>
      </c>
      <c r="AG206" s="22">
        <v>11</v>
      </c>
      <c r="AH206" s="20">
        <v>0</v>
      </c>
      <c r="AI206" s="20">
        <v>0</v>
      </c>
      <c r="AJ206" s="20" t="s">
        <v>2030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705</v>
      </c>
      <c r="BH206" s="22">
        <v>299</v>
      </c>
      <c r="BI206" s="22">
        <v>703</v>
      </c>
      <c r="BJ206" s="22">
        <v>298</v>
      </c>
      <c r="BK206" s="22">
        <v>699</v>
      </c>
      <c r="BL206" s="22">
        <v>296</v>
      </c>
      <c r="BM206" s="22">
        <v>707</v>
      </c>
      <c r="BN206" s="22">
        <v>300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253</v>
      </c>
      <c r="CB206" s="22">
        <v>161</v>
      </c>
      <c r="CC206" s="22">
        <v>671</v>
      </c>
      <c r="CD206" s="22">
        <v>280</v>
      </c>
      <c r="CE206" s="22">
        <v>707</v>
      </c>
      <c r="CF206" s="22">
        <v>300</v>
      </c>
      <c r="CG206" s="22">
        <v>677</v>
      </c>
      <c r="CH206" s="22">
        <v>275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0"/>
      <c r="B207" s="20"/>
      <c r="C207" s="22">
        <v>133085</v>
      </c>
      <c r="D207" s="22">
        <v>0</v>
      </c>
      <c r="E207" s="22">
        <v>0</v>
      </c>
      <c r="F207" s="22">
        <v>0</v>
      </c>
      <c r="G207" s="22">
        <v>0</v>
      </c>
      <c r="H207" s="22">
        <v>0</v>
      </c>
      <c r="I207" s="22">
        <v>1</v>
      </c>
      <c r="J207" s="20">
        <v>-0.5</v>
      </c>
      <c r="K207" s="20">
        <v>-1</v>
      </c>
      <c r="L207" s="22">
        <v>0</v>
      </c>
      <c r="M207" s="20" t="s">
        <v>2031</v>
      </c>
      <c r="N207" s="20">
        <v>0</v>
      </c>
      <c r="O207" s="22">
        <v>181</v>
      </c>
      <c r="P207" s="23" t="b">
        <v>0</v>
      </c>
      <c r="Q207" s="20"/>
      <c r="R207" s="20"/>
      <c r="S207" s="22">
        <v>40</v>
      </c>
      <c r="T207" s="20" t="s">
        <v>2032</v>
      </c>
      <c r="U207" s="20">
        <v>0</v>
      </c>
      <c r="V207" s="20" t="s">
        <v>2033</v>
      </c>
      <c r="W207" s="20">
        <v>0.2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0</v>
      </c>
      <c r="AD207" s="22">
        <v>3289</v>
      </c>
      <c r="AE207" s="22">
        <v>142</v>
      </c>
      <c r="AF207" s="22">
        <v>8841</v>
      </c>
      <c r="AG207" s="22">
        <v>254</v>
      </c>
      <c r="AH207" s="20">
        <v>0</v>
      </c>
      <c r="AI207" s="20">
        <v>0</v>
      </c>
      <c r="AJ207" s="20" t="s">
        <v>2033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2">
        <v>0</v>
      </c>
      <c r="BC207" s="20">
        <v>0</v>
      </c>
      <c r="BD207" s="20">
        <v>0</v>
      </c>
      <c r="BE207" s="20">
        <v>0</v>
      </c>
      <c r="BF207" s="20">
        <v>0</v>
      </c>
      <c r="BG207" s="22">
        <v>494</v>
      </c>
      <c r="BH207" s="22">
        <v>54</v>
      </c>
      <c r="BI207" s="22">
        <v>479</v>
      </c>
      <c r="BJ207" s="22">
        <v>38</v>
      </c>
      <c r="BK207" s="22">
        <v>455</v>
      </c>
      <c r="BL207" s="22">
        <v>31</v>
      </c>
      <c r="BM207" s="22">
        <v>501</v>
      </c>
      <c r="BN207" s="22">
        <v>54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632</v>
      </c>
      <c r="CB207" s="22">
        <v>45</v>
      </c>
      <c r="CC207" s="22">
        <v>404</v>
      </c>
      <c r="CD207" s="22">
        <v>53</v>
      </c>
      <c r="CE207" s="22">
        <v>505</v>
      </c>
      <c r="CF207" s="22">
        <v>54</v>
      </c>
      <c r="CG207" s="22">
        <v>330</v>
      </c>
      <c r="CH207" s="22">
        <v>51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100</v>
      </c>
      <c r="B208" s="22">
        <v>100</v>
      </c>
      <c r="C208" s="22">
        <v>441455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2</v>
      </c>
      <c r="J208" s="20">
        <v>0.5</v>
      </c>
      <c r="K208" s="20">
        <v>0</v>
      </c>
      <c r="L208" s="22">
        <v>1</v>
      </c>
      <c r="M208" s="20" t="s">
        <v>1333</v>
      </c>
      <c r="N208" s="20">
        <v>1</v>
      </c>
      <c r="O208" s="22">
        <v>182</v>
      </c>
      <c r="P208" s="23" t="b">
        <v>0</v>
      </c>
      <c r="Q208" s="20"/>
      <c r="R208" s="20" t="s">
        <v>2989</v>
      </c>
      <c r="S208" s="22">
        <v>44</v>
      </c>
      <c r="T208" s="20" t="s">
        <v>2034</v>
      </c>
      <c r="U208" s="20">
        <v>1</v>
      </c>
      <c r="V208" s="20" t="s">
        <v>2035</v>
      </c>
      <c r="W208" s="20">
        <v>0.1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6</v>
      </c>
      <c r="AD208" s="22">
        <v>3002</v>
      </c>
      <c r="AE208" s="22">
        <v>158</v>
      </c>
      <c r="AF208" s="22">
        <v>10515</v>
      </c>
      <c r="AG208" s="22">
        <v>177</v>
      </c>
      <c r="AH208" s="20">
        <v>0.2</v>
      </c>
      <c r="AI208" s="20">
        <v>1.4</v>
      </c>
      <c r="AJ208" s="20" t="s">
        <v>2036</v>
      </c>
      <c r="AK208" s="22">
        <v>419</v>
      </c>
      <c r="AL208" s="22">
        <v>0</v>
      </c>
      <c r="AM208" s="22">
        <v>0</v>
      </c>
      <c r="AN208" s="22">
        <v>0</v>
      </c>
      <c r="AO208" s="22">
        <v>12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41</v>
      </c>
      <c r="AX208" s="20">
        <v>33.4</v>
      </c>
      <c r="AY208" s="20">
        <v>40</v>
      </c>
      <c r="AZ208" s="20">
        <v>11</v>
      </c>
      <c r="BA208" s="20">
        <v>8.4</v>
      </c>
      <c r="BB208" s="22">
        <v>5</v>
      </c>
      <c r="BC208" s="20">
        <v>0.01</v>
      </c>
      <c r="BD208" s="20">
        <v>0.12</v>
      </c>
      <c r="BE208" s="20">
        <v>0.13</v>
      </c>
      <c r="BF208" s="20">
        <v>7.88</v>
      </c>
      <c r="BG208" s="22">
        <v>342</v>
      </c>
      <c r="BH208" s="22">
        <v>132</v>
      </c>
      <c r="BI208" s="22">
        <v>260</v>
      </c>
      <c r="BJ208" s="22">
        <v>78</v>
      </c>
      <c r="BK208" s="22">
        <v>344</v>
      </c>
      <c r="BL208" s="22">
        <v>120</v>
      </c>
      <c r="BM208" s="22">
        <v>343</v>
      </c>
      <c r="BN208" s="22">
        <v>121</v>
      </c>
      <c r="BO208" s="20"/>
      <c r="BP208" s="20"/>
      <c r="BQ208" s="20"/>
      <c r="BR208" s="20"/>
      <c r="BS208" s="20"/>
      <c r="BT208" s="20"/>
      <c r="BU208" s="22">
        <v>0</v>
      </c>
      <c r="BV208" s="22">
        <v>0</v>
      </c>
      <c r="BW208" s="22">
        <v>0.03</v>
      </c>
      <c r="BX208" s="22">
        <v>0.03</v>
      </c>
      <c r="BY208" s="22">
        <v>1.69</v>
      </c>
      <c r="BZ208" s="22">
        <v>2.58</v>
      </c>
      <c r="CA208" s="22">
        <v>538</v>
      </c>
      <c r="CB208" s="22">
        <v>121</v>
      </c>
      <c r="CC208" s="22">
        <v>241</v>
      </c>
      <c r="CD208" s="22">
        <v>81</v>
      </c>
      <c r="CE208" s="22">
        <v>381</v>
      </c>
      <c r="CF208" s="22">
        <v>134</v>
      </c>
      <c r="CG208" s="22">
        <v>383</v>
      </c>
      <c r="CH208" s="22">
        <v>145</v>
      </c>
      <c r="CI208" s="22">
        <v>1.07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120202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4</v>
      </c>
      <c r="J209" s="20">
        <v>0</v>
      </c>
      <c r="K209" s="20">
        <v>0</v>
      </c>
      <c r="L209" s="22">
        <v>0</v>
      </c>
      <c r="M209" s="20" t="s">
        <v>1332</v>
      </c>
      <c r="N209" s="20">
        <v>0</v>
      </c>
      <c r="O209" s="22">
        <v>183</v>
      </c>
      <c r="P209" s="23" t="b">
        <v>0</v>
      </c>
      <c r="Q209" s="20" t="s">
        <v>2500</v>
      </c>
      <c r="R209" s="20" t="s">
        <v>2501</v>
      </c>
      <c r="S209" s="22">
        <v>55</v>
      </c>
      <c r="T209" s="20" t="s">
        <v>1472</v>
      </c>
      <c r="U209" s="20">
        <v>0</v>
      </c>
      <c r="V209" s="20" t="s">
        <v>1473</v>
      </c>
      <c r="W209" s="20">
        <v>0</v>
      </c>
      <c r="X209" s="23" t="b">
        <v>0</v>
      </c>
      <c r="Y209" s="20"/>
      <c r="Z209" s="20" t="s">
        <v>872</v>
      </c>
      <c r="AA209" s="22">
        <v>6</v>
      </c>
      <c r="AB209" s="22">
        <v>90</v>
      </c>
      <c r="AC209" s="22">
        <v>0</v>
      </c>
      <c r="AD209" s="22">
        <v>0</v>
      </c>
      <c r="AE209" s="22">
        <v>0</v>
      </c>
      <c r="AF209" s="22">
        <v>14686</v>
      </c>
      <c r="AG209" s="22">
        <v>46</v>
      </c>
      <c r="AH209" s="20">
        <v>0</v>
      </c>
      <c r="AI209" s="20">
        <v>0</v>
      </c>
      <c r="AJ209" s="20" t="s">
        <v>1473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729</v>
      </c>
      <c r="BH209" s="22">
        <v>88</v>
      </c>
      <c r="BI209" s="22">
        <v>729</v>
      </c>
      <c r="BJ209" s="22">
        <v>88</v>
      </c>
      <c r="BK209" s="22">
        <v>727</v>
      </c>
      <c r="BL209" s="22">
        <v>88</v>
      </c>
      <c r="BM209" s="22">
        <v>729</v>
      </c>
      <c r="BN209" s="22">
        <v>88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94</v>
      </c>
      <c r="CB209" s="22">
        <v>29</v>
      </c>
      <c r="CC209" s="22">
        <v>715</v>
      </c>
      <c r="CD209" s="22">
        <v>84</v>
      </c>
      <c r="CE209" s="22">
        <v>728</v>
      </c>
      <c r="CF209" s="22">
        <v>88</v>
      </c>
      <c r="CG209" s="22">
        <v>521</v>
      </c>
      <c r="CH209" s="22">
        <v>73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100</v>
      </c>
      <c r="B210" s="22">
        <v>100</v>
      </c>
      <c r="C210" s="22">
        <v>511783</v>
      </c>
      <c r="D210" s="22">
        <v>-1</v>
      </c>
      <c r="E210" s="22">
        <v>1</v>
      </c>
      <c r="F210" s="22">
        <v>-3</v>
      </c>
      <c r="G210" s="22">
        <v>3</v>
      </c>
      <c r="H210" s="22">
        <v>0</v>
      </c>
      <c r="I210" s="22">
        <v>3</v>
      </c>
      <c r="J210" s="20">
        <v>0.2</v>
      </c>
      <c r="K210" s="20">
        <v>-0.3</v>
      </c>
      <c r="L210" s="22">
        <v>0</v>
      </c>
      <c r="M210" s="20" t="s">
        <v>2037</v>
      </c>
      <c r="N210" s="20">
        <v>0.7</v>
      </c>
      <c r="O210" s="22">
        <v>184</v>
      </c>
      <c r="P210" s="23" t="b">
        <v>0</v>
      </c>
      <c r="Q210" s="20"/>
      <c r="R210" s="20" t="s">
        <v>2502</v>
      </c>
      <c r="S210" s="22">
        <v>47</v>
      </c>
      <c r="T210" s="20" t="s">
        <v>2038</v>
      </c>
      <c r="U210" s="20">
        <v>0.5</v>
      </c>
      <c r="V210" s="20" t="s">
        <v>2039</v>
      </c>
      <c r="W210" s="20">
        <v>0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2</v>
      </c>
      <c r="AD210" s="22">
        <v>1560</v>
      </c>
      <c r="AE210" s="22">
        <v>17</v>
      </c>
      <c r="AF210" s="22">
        <v>11564</v>
      </c>
      <c r="AG210" s="22">
        <v>105</v>
      </c>
      <c r="AH210" s="20">
        <v>0.1</v>
      </c>
      <c r="AI210" s="20">
        <v>0.4</v>
      </c>
      <c r="AJ210" s="20" t="s">
        <v>2039</v>
      </c>
      <c r="AK210" s="22">
        <v>126</v>
      </c>
      <c r="AL210" s="22">
        <v>0</v>
      </c>
      <c r="AM210" s="22">
        <v>0</v>
      </c>
      <c r="AN210" s="22">
        <v>0</v>
      </c>
      <c r="AO210" s="22">
        <v>2</v>
      </c>
      <c r="AP210" s="22">
        <v>0</v>
      </c>
      <c r="AQ210" s="22">
        <v>0</v>
      </c>
      <c r="AR210" s="22">
        <v>0</v>
      </c>
      <c r="AS210" s="22">
        <v>0</v>
      </c>
      <c r="AT210" s="22">
        <v>1</v>
      </c>
      <c r="AU210" s="22">
        <v>0</v>
      </c>
      <c r="AV210" s="22">
        <v>0</v>
      </c>
      <c r="AW210" s="22">
        <v>3</v>
      </c>
      <c r="AX210" s="20">
        <v>1.8</v>
      </c>
      <c r="AY210" s="20">
        <v>31.4</v>
      </c>
      <c r="AZ210" s="20">
        <v>19</v>
      </c>
      <c r="BA210" s="20">
        <v>4.5999999999999996</v>
      </c>
      <c r="BB210" s="22">
        <v>1</v>
      </c>
      <c r="BC210" s="20">
        <v>0.16</v>
      </c>
      <c r="BD210" s="20">
        <v>0.09</v>
      </c>
      <c r="BE210" s="20">
        <v>0.25</v>
      </c>
      <c r="BF210" s="20">
        <v>2.67</v>
      </c>
      <c r="BG210" s="22">
        <v>442</v>
      </c>
      <c r="BH210" s="22">
        <v>207</v>
      </c>
      <c r="BI210" s="22">
        <v>282</v>
      </c>
      <c r="BJ210" s="22">
        <v>150</v>
      </c>
      <c r="BK210" s="22">
        <v>295</v>
      </c>
      <c r="BL210" s="22">
        <v>151</v>
      </c>
      <c r="BM210" s="22">
        <v>383</v>
      </c>
      <c r="BN210" s="22">
        <v>177</v>
      </c>
      <c r="BO210" s="22">
        <v>3</v>
      </c>
      <c r="BP210" s="20"/>
      <c r="BQ210" s="20"/>
      <c r="BR210" s="20"/>
      <c r="BS210" s="20"/>
      <c r="BT210" s="20"/>
      <c r="BU210" s="22">
        <v>0.11</v>
      </c>
      <c r="BV210" s="22">
        <v>0</v>
      </c>
      <c r="BW210" s="22">
        <v>0.06</v>
      </c>
      <c r="BX210" s="22">
        <v>0.17</v>
      </c>
      <c r="BY210" s="22">
        <v>1.91</v>
      </c>
      <c r="BZ210" s="22">
        <v>1.43</v>
      </c>
      <c r="CA210" s="22">
        <v>332</v>
      </c>
      <c r="CB210" s="22">
        <v>216</v>
      </c>
      <c r="CC210" s="22">
        <v>290</v>
      </c>
      <c r="CD210" s="22">
        <v>137</v>
      </c>
      <c r="CE210" s="22">
        <v>461</v>
      </c>
      <c r="CF210" s="22">
        <v>222</v>
      </c>
      <c r="CG210" s="22">
        <v>549</v>
      </c>
      <c r="CH210" s="22">
        <v>201</v>
      </c>
      <c r="CI210" s="22">
        <v>0.71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207189</v>
      </c>
      <c r="D211" s="22">
        <v>0</v>
      </c>
      <c r="E211" s="22">
        <v>0</v>
      </c>
      <c r="F211" s="22">
        <v>-2</v>
      </c>
      <c r="G211" s="22">
        <v>2</v>
      </c>
      <c r="H211" s="22">
        <v>0</v>
      </c>
      <c r="I211" s="22">
        <v>3</v>
      </c>
      <c r="J211" s="20">
        <v>1.2</v>
      </c>
      <c r="K211" s="20">
        <v>0.7</v>
      </c>
      <c r="L211" s="22">
        <v>2</v>
      </c>
      <c r="M211" s="20" t="s">
        <v>2256</v>
      </c>
      <c r="N211" s="20">
        <v>1.7</v>
      </c>
      <c r="O211" s="22">
        <v>475</v>
      </c>
      <c r="P211" s="23" t="b">
        <v>0</v>
      </c>
      <c r="Q211" s="20"/>
      <c r="R211" s="20"/>
      <c r="S211" s="22">
        <v>48</v>
      </c>
      <c r="T211" s="20" t="s">
        <v>2257</v>
      </c>
      <c r="U211" s="20">
        <v>1.9</v>
      </c>
      <c r="V211" s="20" t="s">
        <v>2258</v>
      </c>
      <c r="W211" s="20">
        <v>0.1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23</v>
      </c>
      <c r="AD211" s="22">
        <v>8224</v>
      </c>
      <c r="AE211" s="22">
        <v>219</v>
      </c>
      <c r="AF211" s="22">
        <v>15194</v>
      </c>
      <c r="AG211" s="22">
        <v>375</v>
      </c>
      <c r="AH211" s="20">
        <v>0.4</v>
      </c>
      <c r="AI211" s="20">
        <v>4.8</v>
      </c>
      <c r="AJ211" s="20" t="s">
        <v>2258</v>
      </c>
      <c r="AK211" s="22">
        <v>787</v>
      </c>
      <c r="AL211" s="22">
        <v>0</v>
      </c>
      <c r="AM211" s="22">
        <v>1</v>
      </c>
      <c r="AN211" s="22">
        <v>0</v>
      </c>
      <c r="AO211" s="22">
        <v>23</v>
      </c>
      <c r="AP211" s="22">
        <v>0</v>
      </c>
      <c r="AQ211" s="22">
        <v>0</v>
      </c>
      <c r="AR211" s="22">
        <v>0</v>
      </c>
      <c r="AS211" s="22">
        <v>2</v>
      </c>
      <c r="AT211" s="22">
        <v>0</v>
      </c>
      <c r="AU211" s="22">
        <v>0</v>
      </c>
      <c r="AV211" s="22">
        <v>2</v>
      </c>
      <c r="AW211" s="22">
        <v>100</v>
      </c>
      <c r="AX211" s="20">
        <v>127.8</v>
      </c>
      <c r="AY211" s="20">
        <v>95.5</v>
      </c>
      <c r="AZ211" s="20">
        <v>66</v>
      </c>
      <c r="BA211" s="20">
        <v>29.1</v>
      </c>
      <c r="BB211" s="22">
        <v>9</v>
      </c>
      <c r="BC211" s="20">
        <v>0.92</v>
      </c>
      <c r="BD211" s="20">
        <v>0.21</v>
      </c>
      <c r="BE211" s="20">
        <v>1.1299999999999999</v>
      </c>
      <c r="BF211" s="20">
        <v>18.28</v>
      </c>
      <c r="BG211" s="22">
        <v>176</v>
      </c>
      <c r="BH211" s="22">
        <v>69</v>
      </c>
      <c r="BI211" s="22">
        <v>134</v>
      </c>
      <c r="BJ211" s="22">
        <v>94</v>
      </c>
      <c r="BK211" s="22">
        <v>166</v>
      </c>
      <c r="BL211" s="22">
        <v>97</v>
      </c>
      <c r="BM211" s="22">
        <v>177</v>
      </c>
      <c r="BN211" s="22">
        <v>88</v>
      </c>
      <c r="BO211" s="20"/>
      <c r="BP211" s="20"/>
      <c r="BQ211" s="20"/>
      <c r="BR211" s="20"/>
      <c r="BS211" s="20"/>
      <c r="BT211" s="20"/>
      <c r="BU211" s="22">
        <v>0.11</v>
      </c>
      <c r="BV211" s="22">
        <v>0</v>
      </c>
      <c r="BW211" s="22">
        <v>0.02</v>
      </c>
      <c r="BX211" s="22">
        <v>0.13</v>
      </c>
      <c r="BY211" s="22">
        <v>2.09</v>
      </c>
      <c r="BZ211" s="22">
        <v>2.63</v>
      </c>
      <c r="CA211" s="22">
        <v>299</v>
      </c>
      <c r="CB211" s="22">
        <v>196</v>
      </c>
      <c r="CC211" s="22">
        <v>188</v>
      </c>
      <c r="CD211" s="22">
        <v>84</v>
      </c>
      <c r="CE211" s="22">
        <v>259</v>
      </c>
      <c r="CF211" s="22">
        <v>114</v>
      </c>
      <c r="CG211" s="22">
        <v>391</v>
      </c>
      <c r="CH211" s="22">
        <v>125</v>
      </c>
      <c r="CI211" s="22">
        <v>1.03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492831</v>
      </c>
      <c r="D212" s="22">
        <v>-1</v>
      </c>
      <c r="E212" s="22">
        <v>1</v>
      </c>
      <c r="F212" s="22">
        <v>-2</v>
      </c>
      <c r="G212" s="22">
        <v>2</v>
      </c>
      <c r="H212" s="22">
        <v>0</v>
      </c>
      <c r="I212" s="22">
        <v>4</v>
      </c>
      <c r="J212" s="20">
        <v>1.2</v>
      </c>
      <c r="K212" s="20">
        <v>0.7</v>
      </c>
      <c r="L212" s="22">
        <v>2</v>
      </c>
      <c r="M212" s="20" t="s">
        <v>2040</v>
      </c>
      <c r="N212" s="20">
        <v>1.7</v>
      </c>
      <c r="O212" s="22">
        <v>594</v>
      </c>
      <c r="P212" s="23" t="b">
        <v>0</v>
      </c>
      <c r="Q212" s="20"/>
      <c r="R212" s="20"/>
      <c r="S212" s="22">
        <v>53</v>
      </c>
      <c r="T212" s="20" t="s">
        <v>2041</v>
      </c>
      <c r="U212" s="20">
        <v>2.2000000000000002</v>
      </c>
      <c r="V212" s="20" t="s">
        <v>2042</v>
      </c>
      <c r="W212" s="20">
        <v>0.2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24</v>
      </c>
      <c r="AD212" s="22">
        <v>52509</v>
      </c>
      <c r="AE212" s="22">
        <v>1425</v>
      </c>
      <c r="AF212" s="22">
        <v>49741</v>
      </c>
      <c r="AG212" s="22">
        <v>1499</v>
      </c>
      <c r="AH212" s="20">
        <v>0.3</v>
      </c>
      <c r="AI212" s="20">
        <v>4.5</v>
      </c>
      <c r="AJ212" s="20" t="s">
        <v>2042</v>
      </c>
      <c r="AK212" s="22">
        <v>740</v>
      </c>
      <c r="AL212" s="22">
        <v>1</v>
      </c>
      <c r="AM212" s="22">
        <v>0</v>
      </c>
      <c r="AN212" s="22">
        <v>1</v>
      </c>
      <c r="AO212" s="22">
        <v>18</v>
      </c>
      <c r="AP212" s="22">
        <v>0</v>
      </c>
      <c r="AQ212" s="22">
        <v>0</v>
      </c>
      <c r="AR212" s="22">
        <v>0</v>
      </c>
      <c r="AS212" s="22">
        <v>1</v>
      </c>
      <c r="AT212" s="22">
        <v>0</v>
      </c>
      <c r="AU212" s="22">
        <v>0</v>
      </c>
      <c r="AV212" s="22">
        <v>2</v>
      </c>
      <c r="AW212" s="22">
        <v>63</v>
      </c>
      <c r="AX212" s="20">
        <v>101.2</v>
      </c>
      <c r="AY212" s="20">
        <v>63.7</v>
      </c>
      <c r="AZ212" s="20">
        <v>187</v>
      </c>
      <c r="BA212" s="20">
        <v>35.200000000000003</v>
      </c>
      <c r="BB212" s="22">
        <v>11</v>
      </c>
      <c r="BC212" s="20">
        <v>1.86</v>
      </c>
      <c r="BD212" s="20">
        <v>0.43</v>
      </c>
      <c r="BE212" s="20">
        <v>2.29</v>
      </c>
      <c r="BF212" s="20">
        <v>15.61</v>
      </c>
      <c r="BG212" s="22">
        <v>225</v>
      </c>
      <c r="BH212" s="22">
        <v>23</v>
      </c>
      <c r="BI212" s="22">
        <v>189</v>
      </c>
      <c r="BJ212" s="22">
        <v>27</v>
      </c>
      <c r="BK212" s="22">
        <v>50</v>
      </c>
      <c r="BL212" s="22">
        <v>18</v>
      </c>
      <c r="BM212" s="22">
        <v>124</v>
      </c>
      <c r="BN212" s="22">
        <v>21</v>
      </c>
      <c r="BO212" s="20"/>
      <c r="BP212" s="20"/>
      <c r="BQ212" s="20"/>
      <c r="BR212" s="20"/>
      <c r="BS212" s="20"/>
      <c r="BT212" s="20"/>
      <c r="BU212" s="22">
        <v>0.23</v>
      </c>
      <c r="BV212" s="22">
        <v>0</v>
      </c>
      <c r="BW212" s="22">
        <v>0.05</v>
      </c>
      <c r="BX212" s="22">
        <v>0.28000000000000003</v>
      </c>
      <c r="BY212" s="22">
        <v>1.9</v>
      </c>
      <c r="BZ212" s="22">
        <v>2.19</v>
      </c>
      <c r="CA212" s="22">
        <v>148</v>
      </c>
      <c r="CB212" s="22">
        <v>40</v>
      </c>
      <c r="CC212" s="22">
        <v>199</v>
      </c>
      <c r="CD212" s="22">
        <v>24</v>
      </c>
      <c r="CE212" s="22">
        <v>222</v>
      </c>
      <c r="CF212" s="22">
        <v>33</v>
      </c>
      <c r="CG212" s="22">
        <v>324</v>
      </c>
      <c r="CH212" s="22">
        <v>51</v>
      </c>
      <c r="CI212" s="22">
        <v>1.34</v>
      </c>
      <c r="CJ212" s="22">
        <v>0.12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0"/>
      <c r="B213" s="20"/>
      <c r="C213" s="22">
        <v>432720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1</v>
      </c>
      <c r="J213" s="20">
        <v>1.2</v>
      </c>
      <c r="K213" s="20">
        <v>0.7</v>
      </c>
      <c r="L213" s="22">
        <v>2</v>
      </c>
      <c r="M213" s="20" t="s">
        <v>479</v>
      </c>
      <c r="N213" s="20">
        <v>1.7</v>
      </c>
      <c r="O213" s="22">
        <v>596</v>
      </c>
      <c r="P213" s="23" t="b">
        <v>0</v>
      </c>
      <c r="Q213" s="20"/>
      <c r="R213" s="20"/>
      <c r="S213" s="22">
        <v>45</v>
      </c>
      <c r="T213" s="20" t="s">
        <v>2043</v>
      </c>
      <c r="U213" s="20">
        <v>1.9</v>
      </c>
      <c r="V213" s="20" t="s">
        <v>2044</v>
      </c>
      <c r="W213" s="20">
        <v>0.9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23</v>
      </c>
      <c r="AD213" s="22">
        <v>35309</v>
      </c>
      <c r="AE213" s="22">
        <v>1560</v>
      </c>
      <c r="AF213" s="22">
        <v>53152</v>
      </c>
      <c r="AG213" s="22">
        <v>1895</v>
      </c>
      <c r="AH213" s="20">
        <v>0.4</v>
      </c>
      <c r="AI213" s="20">
        <v>5.0999999999999996</v>
      </c>
      <c r="AJ213" s="20" t="s">
        <v>2044</v>
      </c>
      <c r="AK213" s="22">
        <v>1080</v>
      </c>
      <c r="AL213" s="22">
        <v>0</v>
      </c>
      <c r="AM213" s="22">
        <v>0</v>
      </c>
      <c r="AN213" s="22">
        <v>0</v>
      </c>
      <c r="AO213" s="22">
        <v>30</v>
      </c>
      <c r="AP213" s="22">
        <v>0</v>
      </c>
      <c r="AQ213" s="22">
        <v>0</v>
      </c>
      <c r="AR213" s="22">
        <v>0</v>
      </c>
      <c r="AS213" s="22">
        <v>1</v>
      </c>
      <c r="AT213" s="22">
        <v>0</v>
      </c>
      <c r="AU213" s="22">
        <v>42</v>
      </c>
      <c r="AV213" s="22">
        <v>0</v>
      </c>
      <c r="AW213" s="22">
        <v>223</v>
      </c>
      <c r="AX213" s="20">
        <v>362.2</v>
      </c>
      <c r="AY213" s="20">
        <v>0.1</v>
      </c>
      <c r="AZ213" s="20">
        <v>0</v>
      </c>
      <c r="BA213" s="20">
        <v>36.299999999999997</v>
      </c>
      <c r="BB213" s="22">
        <v>12</v>
      </c>
      <c r="BC213" s="20">
        <v>0</v>
      </c>
      <c r="BD213" s="20">
        <v>0</v>
      </c>
      <c r="BE213" s="20">
        <v>0</v>
      </c>
      <c r="BF213" s="20">
        <v>22.37</v>
      </c>
      <c r="BG213" s="22">
        <v>7</v>
      </c>
      <c r="BH213" s="22">
        <v>3</v>
      </c>
      <c r="BI213" s="22">
        <v>430</v>
      </c>
      <c r="BJ213" s="22">
        <v>7</v>
      </c>
      <c r="BK213" s="22">
        <v>620</v>
      </c>
      <c r="BL213" s="22">
        <v>71</v>
      </c>
      <c r="BM213" s="22">
        <v>115</v>
      </c>
      <c r="BN213" s="22">
        <v>3</v>
      </c>
      <c r="BO213" s="20"/>
      <c r="BP213" s="20"/>
      <c r="BQ213" s="20"/>
      <c r="BR213" s="20"/>
      <c r="BS213" s="20"/>
      <c r="BT213" s="20"/>
      <c r="BU213" s="22">
        <v>0</v>
      </c>
      <c r="BV213" s="22">
        <v>3.5</v>
      </c>
      <c r="BW213" s="22">
        <v>0</v>
      </c>
      <c r="BX213" s="22">
        <v>0</v>
      </c>
      <c r="BY213" s="22">
        <v>1.86</v>
      </c>
      <c r="BZ213" s="22">
        <v>2.5</v>
      </c>
      <c r="CA213" s="22">
        <v>402</v>
      </c>
      <c r="CB213" s="22">
        <v>20</v>
      </c>
      <c r="CC213" s="22">
        <v>183</v>
      </c>
      <c r="CD213" s="22">
        <v>18</v>
      </c>
      <c r="CE213" s="22">
        <v>254</v>
      </c>
      <c r="CF213" s="22">
        <v>26</v>
      </c>
      <c r="CG213" s="22">
        <v>188</v>
      </c>
      <c r="CH213" s="22">
        <v>24</v>
      </c>
      <c r="CI213" s="22">
        <v>1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100</v>
      </c>
      <c r="B214" s="22">
        <v>100</v>
      </c>
      <c r="C214" s="22">
        <v>83283</v>
      </c>
      <c r="D214" s="22">
        <v>0</v>
      </c>
      <c r="E214" s="22">
        <v>0</v>
      </c>
      <c r="F214" s="22">
        <v>-2</v>
      </c>
      <c r="G214" s="22">
        <v>2</v>
      </c>
      <c r="H214" s="22">
        <v>0</v>
      </c>
      <c r="I214" s="22">
        <v>3</v>
      </c>
      <c r="J214" s="20">
        <v>0.2</v>
      </c>
      <c r="K214" s="20">
        <v>-0.3</v>
      </c>
      <c r="L214" s="22">
        <v>0</v>
      </c>
      <c r="M214" s="20" t="s">
        <v>920</v>
      </c>
      <c r="N214" s="20">
        <v>0.7</v>
      </c>
      <c r="O214" s="22">
        <v>600</v>
      </c>
      <c r="P214" s="23" t="b">
        <v>0</v>
      </c>
      <c r="Q214" s="20"/>
      <c r="R214" s="20" t="s">
        <v>3295</v>
      </c>
      <c r="S214" s="22">
        <v>48</v>
      </c>
      <c r="T214" s="20" t="s">
        <v>1586</v>
      </c>
      <c r="U214" s="20">
        <v>1</v>
      </c>
      <c r="V214" s="20" t="s">
        <v>711</v>
      </c>
      <c r="W214" s="20">
        <v>0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6</v>
      </c>
      <c r="AD214" s="22">
        <v>570</v>
      </c>
      <c r="AE214" s="22">
        <v>21</v>
      </c>
      <c r="AF214" s="22">
        <v>4254</v>
      </c>
      <c r="AG214" s="22">
        <v>31</v>
      </c>
      <c r="AH214" s="20">
        <v>0.1</v>
      </c>
      <c r="AI214" s="20">
        <v>1.2</v>
      </c>
      <c r="AJ214" s="20" t="s">
        <v>711</v>
      </c>
      <c r="AK214" s="22">
        <v>88</v>
      </c>
      <c r="AL214" s="22">
        <v>0</v>
      </c>
      <c r="AM214" s="22">
        <v>0</v>
      </c>
      <c r="AN214" s="22">
        <v>0</v>
      </c>
      <c r="AO214" s="22">
        <v>4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21</v>
      </c>
      <c r="AX214" s="20">
        <v>14</v>
      </c>
      <c r="AY214" s="20">
        <v>28.9</v>
      </c>
      <c r="AZ214" s="20">
        <v>8</v>
      </c>
      <c r="BA214" s="20">
        <v>5.0999999999999996</v>
      </c>
      <c r="BB214" s="22">
        <v>0</v>
      </c>
      <c r="BC214" s="20">
        <v>0</v>
      </c>
      <c r="BD214" s="20">
        <v>0.28999999999999998</v>
      </c>
      <c r="BE214" s="20">
        <v>0.28999999999999998</v>
      </c>
      <c r="BF214" s="20">
        <v>1.95</v>
      </c>
      <c r="BG214" s="22">
        <v>389</v>
      </c>
      <c r="BH214" s="22">
        <v>175</v>
      </c>
      <c r="BI214" s="22">
        <v>289</v>
      </c>
      <c r="BJ214" s="22">
        <v>153</v>
      </c>
      <c r="BK214" s="22">
        <v>362</v>
      </c>
      <c r="BL214" s="22">
        <v>183</v>
      </c>
      <c r="BM214" s="22">
        <v>377</v>
      </c>
      <c r="BN214" s="22">
        <v>173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0.3</v>
      </c>
      <c r="BX214" s="22">
        <v>0.3</v>
      </c>
      <c r="BY214" s="22">
        <v>1.99</v>
      </c>
      <c r="BZ214" s="22">
        <v>4.09</v>
      </c>
      <c r="CA214" s="22">
        <v>283</v>
      </c>
      <c r="CB214" s="22">
        <v>183</v>
      </c>
      <c r="CC214" s="22">
        <v>293</v>
      </c>
      <c r="CD214" s="22">
        <v>139</v>
      </c>
      <c r="CE214" s="22">
        <v>407</v>
      </c>
      <c r="CF214" s="22">
        <v>193</v>
      </c>
      <c r="CG214" s="22">
        <v>588</v>
      </c>
      <c r="CH214" s="22">
        <v>221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487702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1.5</v>
      </c>
      <c r="K215" s="20">
        <v>1</v>
      </c>
      <c r="L215" s="22">
        <v>2</v>
      </c>
      <c r="M215" s="20" t="s">
        <v>2045</v>
      </c>
      <c r="N215" s="20">
        <v>2</v>
      </c>
      <c r="O215" s="22">
        <v>605</v>
      </c>
      <c r="P215" s="23" t="b">
        <v>0</v>
      </c>
      <c r="Q215" s="20"/>
      <c r="R215" s="20"/>
      <c r="S215" s="22">
        <v>50</v>
      </c>
      <c r="T215" s="20" t="s">
        <v>2046</v>
      </c>
      <c r="U215" s="20">
        <v>2.1</v>
      </c>
      <c r="V215" s="20" t="s">
        <v>2047</v>
      </c>
      <c r="W215" s="20">
        <v>0.1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25</v>
      </c>
      <c r="AD215" s="22">
        <v>31180</v>
      </c>
      <c r="AE215" s="22">
        <v>390</v>
      </c>
      <c r="AF215" s="22">
        <v>24843</v>
      </c>
      <c r="AG215" s="22">
        <v>862</v>
      </c>
      <c r="AH215" s="20">
        <v>0.4</v>
      </c>
      <c r="AI215" s="20">
        <v>5</v>
      </c>
      <c r="AJ215" s="20" t="s">
        <v>2047</v>
      </c>
      <c r="AK215" s="22">
        <v>782</v>
      </c>
      <c r="AL215" s="22">
        <v>0</v>
      </c>
      <c r="AM215" s="22">
        <v>1</v>
      </c>
      <c r="AN215" s="22">
        <v>1</v>
      </c>
      <c r="AO215" s="22">
        <v>23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52</v>
      </c>
      <c r="AX215" s="20">
        <v>54.8</v>
      </c>
      <c r="AY215" s="20">
        <v>131.6</v>
      </c>
      <c r="AZ215" s="20">
        <v>144</v>
      </c>
      <c r="BA215" s="20">
        <v>32.799999999999997</v>
      </c>
      <c r="BB215" s="22">
        <v>10</v>
      </c>
      <c r="BC215" s="20">
        <v>1.51</v>
      </c>
      <c r="BD215" s="20">
        <v>1.01</v>
      </c>
      <c r="BE215" s="20">
        <v>2.52</v>
      </c>
      <c r="BF215" s="20">
        <v>14.46</v>
      </c>
      <c r="BG215" s="22">
        <v>296</v>
      </c>
      <c r="BH215" s="22">
        <v>125</v>
      </c>
      <c r="BI215" s="22">
        <v>87</v>
      </c>
      <c r="BJ215" s="22">
        <v>62</v>
      </c>
      <c r="BK215" s="22">
        <v>69</v>
      </c>
      <c r="BL215" s="22">
        <v>43</v>
      </c>
      <c r="BM215" s="22">
        <v>149</v>
      </c>
      <c r="BN215" s="22">
        <v>77</v>
      </c>
      <c r="BO215" s="20"/>
      <c r="BP215" s="20"/>
      <c r="BQ215" s="20"/>
      <c r="BR215" s="20"/>
      <c r="BS215" s="20"/>
      <c r="BT215" s="20"/>
      <c r="BU215" s="22">
        <v>0.17</v>
      </c>
      <c r="BV215" s="22">
        <v>0</v>
      </c>
      <c r="BW215" s="22">
        <v>0.12</v>
      </c>
      <c r="BX215" s="22">
        <v>0.28999999999999998</v>
      </c>
      <c r="BY215" s="22">
        <v>1.66</v>
      </c>
      <c r="BZ215" s="22">
        <v>2.65</v>
      </c>
      <c r="CA215" s="22">
        <v>212</v>
      </c>
      <c r="CB215" s="22">
        <v>132</v>
      </c>
      <c r="CC215" s="22">
        <v>163</v>
      </c>
      <c r="CD215" s="22">
        <v>74</v>
      </c>
      <c r="CE215" s="22">
        <v>229</v>
      </c>
      <c r="CF215" s="22">
        <v>99</v>
      </c>
      <c r="CG215" s="22">
        <v>392</v>
      </c>
      <c r="CH215" s="22">
        <v>126</v>
      </c>
      <c r="CI215" s="22">
        <v>1.1499999999999999</v>
      </c>
      <c r="CJ215" s="22">
        <v>0.12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179458</v>
      </c>
      <c r="D216" s="22">
        <v>0</v>
      </c>
      <c r="E216" s="22">
        <v>0</v>
      </c>
      <c r="F216" s="22">
        <v>-1</v>
      </c>
      <c r="G216" s="22">
        <v>1</v>
      </c>
      <c r="H216" s="22">
        <v>0</v>
      </c>
      <c r="I216" s="22">
        <v>3</v>
      </c>
      <c r="J216" s="20">
        <v>0.5</v>
      </c>
      <c r="K216" s="20">
        <v>0</v>
      </c>
      <c r="L216" s="22">
        <v>1</v>
      </c>
      <c r="M216" s="20" t="s">
        <v>957</v>
      </c>
      <c r="N216" s="20">
        <v>1</v>
      </c>
      <c r="O216" s="22">
        <v>608</v>
      </c>
      <c r="P216" s="23" t="b">
        <v>0</v>
      </c>
      <c r="Q216" s="20"/>
      <c r="R216" s="20"/>
      <c r="S216" s="22">
        <v>49</v>
      </c>
      <c r="T216" s="20" t="s">
        <v>2048</v>
      </c>
      <c r="U216" s="20">
        <v>1.5</v>
      </c>
      <c r="V216" s="20" t="s">
        <v>2049</v>
      </c>
      <c r="W216" s="20">
        <v>0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16</v>
      </c>
      <c r="AD216" s="22">
        <v>1408</v>
      </c>
      <c r="AE216" s="22">
        <v>46</v>
      </c>
      <c r="AF216" s="22">
        <v>1927</v>
      </c>
      <c r="AG216" s="22">
        <v>67</v>
      </c>
      <c r="AH216" s="20">
        <v>0.2</v>
      </c>
      <c r="AI216" s="20">
        <v>3.3</v>
      </c>
      <c r="AJ216" s="20" t="s">
        <v>2049</v>
      </c>
      <c r="AK216" s="22">
        <v>182</v>
      </c>
      <c r="AL216" s="22">
        <v>1</v>
      </c>
      <c r="AM216" s="22">
        <v>0</v>
      </c>
      <c r="AN216" s="22">
        <v>0</v>
      </c>
      <c r="AO216" s="22">
        <v>5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45</v>
      </c>
      <c r="AX216" s="20">
        <v>53.6</v>
      </c>
      <c r="AY216" s="20">
        <v>41.7</v>
      </c>
      <c r="AZ216" s="20">
        <v>78</v>
      </c>
      <c r="BA216" s="20">
        <v>17</v>
      </c>
      <c r="BB216" s="22">
        <v>0</v>
      </c>
      <c r="BC216" s="20">
        <v>0.46</v>
      </c>
      <c r="BD216" s="20">
        <v>0.12</v>
      </c>
      <c r="BE216" s="20">
        <v>0.57999999999999996</v>
      </c>
      <c r="BF216" s="20">
        <v>4.0199999999999996</v>
      </c>
      <c r="BG216" s="22">
        <v>298</v>
      </c>
      <c r="BH216" s="22">
        <v>127</v>
      </c>
      <c r="BI216" s="22">
        <v>254</v>
      </c>
      <c r="BJ216" s="22">
        <v>140</v>
      </c>
      <c r="BK216" s="22">
        <v>146</v>
      </c>
      <c r="BL216" s="22">
        <v>90</v>
      </c>
      <c r="BM216" s="22">
        <v>272</v>
      </c>
      <c r="BN216" s="22">
        <v>125</v>
      </c>
      <c r="BO216" s="20"/>
      <c r="BP216" s="20"/>
      <c r="BQ216" s="22">
        <v>1</v>
      </c>
      <c r="BR216" s="20"/>
      <c r="BS216" s="20"/>
      <c r="BT216" s="20"/>
      <c r="BU216" s="22">
        <v>0.23</v>
      </c>
      <c r="BV216" s="22">
        <v>0</v>
      </c>
      <c r="BW216" s="22">
        <v>0.06</v>
      </c>
      <c r="BX216" s="22">
        <v>0.28999999999999998</v>
      </c>
      <c r="BY216" s="22">
        <v>1.99</v>
      </c>
      <c r="BZ216" s="22">
        <v>2.4700000000000002</v>
      </c>
      <c r="CA216" s="22">
        <v>238</v>
      </c>
      <c r="CB216" s="22">
        <v>151</v>
      </c>
      <c r="CC216" s="22">
        <v>253</v>
      </c>
      <c r="CD216" s="22">
        <v>118</v>
      </c>
      <c r="CE216" s="22">
        <v>306</v>
      </c>
      <c r="CF216" s="22">
        <v>141</v>
      </c>
      <c r="CG216" s="22">
        <v>599</v>
      </c>
      <c r="CH216" s="22">
        <v>229</v>
      </c>
      <c r="CI216" s="22">
        <v>0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0</v>
      </c>
      <c r="B217" s="22">
        <v>0</v>
      </c>
      <c r="C217" s="22">
        <v>461567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2</v>
      </c>
      <c r="J217" s="20">
        <v>0</v>
      </c>
      <c r="K217" s="20">
        <v>0</v>
      </c>
      <c r="L217" s="22">
        <v>0</v>
      </c>
      <c r="M217" s="20" t="s">
        <v>2503</v>
      </c>
      <c r="N217" s="20">
        <v>0</v>
      </c>
      <c r="O217" s="22">
        <v>622</v>
      </c>
      <c r="P217" s="23" t="b">
        <v>0</v>
      </c>
      <c r="Q217" s="20" t="s">
        <v>2894</v>
      </c>
      <c r="R217" s="20" t="s">
        <v>2990</v>
      </c>
      <c r="S217" s="22">
        <v>40</v>
      </c>
      <c r="T217" s="20" t="s">
        <v>2504</v>
      </c>
      <c r="U217" s="20">
        <v>0</v>
      </c>
      <c r="V217" s="20" t="s">
        <v>2505</v>
      </c>
      <c r="W217" s="20">
        <v>0</v>
      </c>
      <c r="X217" s="23" t="b">
        <v>0</v>
      </c>
      <c r="Y217" s="20"/>
      <c r="Z217" s="20" t="s">
        <v>872</v>
      </c>
      <c r="AA217" s="22">
        <v>6</v>
      </c>
      <c r="AB217" s="22">
        <v>90</v>
      </c>
      <c r="AC217" s="22">
        <v>0</v>
      </c>
      <c r="AD217" s="22">
        <v>467</v>
      </c>
      <c r="AE217" s="22">
        <v>0</v>
      </c>
      <c r="AF217" s="22">
        <v>3215</v>
      </c>
      <c r="AG217" s="22">
        <v>50</v>
      </c>
      <c r="AH217" s="20">
        <v>0</v>
      </c>
      <c r="AI217" s="20">
        <v>0</v>
      </c>
      <c r="AJ217" s="20" t="s">
        <v>2505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0">
        <v>0</v>
      </c>
      <c r="AY217" s="20">
        <v>0</v>
      </c>
      <c r="AZ217" s="20">
        <v>0</v>
      </c>
      <c r="BA217" s="20">
        <v>0</v>
      </c>
      <c r="BB217" s="22">
        <v>0</v>
      </c>
      <c r="BC217" s="20">
        <v>0</v>
      </c>
      <c r="BD217" s="20">
        <v>0</v>
      </c>
      <c r="BE217" s="20">
        <v>0</v>
      </c>
      <c r="BF217" s="20">
        <v>0</v>
      </c>
      <c r="BG217" s="22">
        <v>529</v>
      </c>
      <c r="BH217" s="22">
        <v>197</v>
      </c>
      <c r="BI217" s="22">
        <v>514</v>
      </c>
      <c r="BJ217" s="22">
        <v>195</v>
      </c>
      <c r="BK217" s="22">
        <v>491</v>
      </c>
      <c r="BL217" s="22">
        <v>187</v>
      </c>
      <c r="BM217" s="22">
        <v>536</v>
      </c>
      <c r="BN217" s="22">
        <v>197</v>
      </c>
      <c r="BO217" s="20"/>
      <c r="BP217" s="20"/>
      <c r="BQ217" s="20"/>
      <c r="BR217" s="20"/>
      <c r="BS217" s="20"/>
      <c r="BT217" s="20"/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675</v>
      </c>
      <c r="CB217" s="22">
        <v>201</v>
      </c>
      <c r="CC217" s="22">
        <v>444</v>
      </c>
      <c r="CD217" s="22">
        <v>160</v>
      </c>
      <c r="CE217" s="22">
        <v>541</v>
      </c>
      <c r="CF217" s="22">
        <v>194</v>
      </c>
      <c r="CG217" s="22">
        <v>555</v>
      </c>
      <c r="CH217" s="22">
        <v>203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0"/>
      <c r="B218" s="20"/>
      <c r="C218" s="22">
        <v>550839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3</v>
      </c>
      <c r="J218" s="20">
        <v>0.2</v>
      </c>
      <c r="K218" s="20">
        <v>-0.3</v>
      </c>
      <c r="L218" s="22">
        <v>1</v>
      </c>
      <c r="M218" s="20" t="s">
        <v>482</v>
      </c>
      <c r="N218" s="20">
        <v>0.7</v>
      </c>
      <c r="O218" s="22">
        <v>660</v>
      </c>
      <c r="P218" s="23" t="b">
        <v>0</v>
      </c>
      <c r="Q218" s="20"/>
      <c r="R218" s="20"/>
      <c r="S218" s="22">
        <v>50</v>
      </c>
      <c r="T218" s="20" t="s">
        <v>2506</v>
      </c>
      <c r="U218" s="20">
        <v>2</v>
      </c>
      <c r="V218" s="20" t="s">
        <v>2507</v>
      </c>
      <c r="W218" s="20">
        <v>0</v>
      </c>
      <c r="X218" s="23" t="b">
        <v>0</v>
      </c>
      <c r="Y218" s="20"/>
      <c r="Z218" s="20" t="s">
        <v>858</v>
      </c>
      <c r="AA218" s="22">
        <v>6</v>
      </c>
      <c r="AB218" s="22">
        <v>90</v>
      </c>
      <c r="AC218" s="22">
        <v>10</v>
      </c>
      <c r="AD218" s="22">
        <v>818</v>
      </c>
      <c r="AE218" s="22">
        <v>25</v>
      </c>
      <c r="AF218" s="22">
        <v>733</v>
      </c>
      <c r="AG218" s="22">
        <v>44</v>
      </c>
      <c r="AH218" s="20">
        <v>0.1</v>
      </c>
      <c r="AI218" s="20">
        <v>2</v>
      </c>
      <c r="AJ218" s="20" t="s">
        <v>2507</v>
      </c>
      <c r="AK218" s="22">
        <v>160</v>
      </c>
      <c r="AL218" s="22">
        <v>1</v>
      </c>
      <c r="AM218" s="22">
        <v>0</v>
      </c>
      <c r="AN218" s="22">
        <v>0</v>
      </c>
      <c r="AO218" s="22">
        <v>7</v>
      </c>
      <c r="AP218" s="22">
        <v>0</v>
      </c>
      <c r="AQ218" s="22">
        <v>0</v>
      </c>
      <c r="AR218" s="22">
        <v>0</v>
      </c>
      <c r="AS218" s="22">
        <v>1</v>
      </c>
      <c r="AT218" s="22">
        <v>0</v>
      </c>
      <c r="AU218" s="22">
        <v>0</v>
      </c>
      <c r="AV218" s="22">
        <v>0</v>
      </c>
      <c r="AW218" s="22">
        <v>44</v>
      </c>
      <c r="AX218" s="20">
        <v>58</v>
      </c>
      <c r="AY218" s="20">
        <v>47.5</v>
      </c>
      <c r="AZ218" s="20">
        <v>64</v>
      </c>
      <c r="BA218" s="20">
        <v>16.899999999999999</v>
      </c>
      <c r="BB218" s="22">
        <v>2</v>
      </c>
      <c r="BC218" s="20">
        <v>0.3</v>
      </c>
      <c r="BD218" s="20">
        <v>0.74</v>
      </c>
      <c r="BE218" s="20">
        <v>1.04</v>
      </c>
      <c r="BF218" s="20">
        <v>5.73</v>
      </c>
      <c r="BG218" s="22">
        <v>290</v>
      </c>
      <c r="BH218" s="22">
        <v>122</v>
      </c>
      <c r="BI218" s="22">
        <v>237</v>
      </c>
      <c r="BJ218" s="22">
        <v>130</v>
      </c>
      <c r="BK218" s="22">
        <v>170</v>
      </c>
      <c r="BL218" s="22">
        <v>99</v>
      </c>
      <c r="BM218" s="22">
        <v>273</v>
      </c>
      <c r="BN218" s="22">
        <v>126</v>
      </c>
      <c r="BO218" s="20"/>
      <c r="BP218" s="20"/>
      <c r="BQ218" s="20"/>
      <c r="BR218" s="20"/>
      <c r="BS218" s="20"/>
      <c r="BT218" s="20"/>
      <c r="BU218" s="22">
        <v>0.17</v>
      </c>
      <c r="BV218" s="22">
        <v>0</v>
      </c>
      <c r="BW218" s="22">
        <v>0.42</v>
      </c>
      <c r="BX218" s="22">
        <v>0.59</v>
      </c>
      <c r="BY218" s="22">
        <v>3.22</v>
      </c>
      <c r="BZ218" s="22">
        <v>3.94</v>
      </c>
      <c r="CA218" s="22">
        <v>216</v>
      </c>
      <c r="CB218" s="22">
        <v>135</v>
      </c>
      <c r="CC218" s="22">
        <v>307</v>
      </c>
      <c r="CD218" s="22">
        <v>148</v>
      </c>
      <c r="CE218" s="22">
        <v>244</v>
      </c>
      <c r="CF218" s="22">
        <v>107</v>
      </c>
      <c r="CG218" s="22">
        <v>667</v>
      </c>
      <c r="CH218" s="22">
        <v>270</v>
      </c>
      <c r="CI218" s="22">
        <v>1.1200000000000001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0"/>
      <c r="B219" s="20"/>
      <c r="C219" s="22">
        <v>247245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2</v>
      </c>
      <c r="J219" s="20">
        <v>-0.5</v>
      </c>
      <c r="K219" s="20">
        <v>-1</v>
      </c>
      <c r="L219" s="22">
        <v>0</v>
      </c>
      <c r="M219" s="20" t="s">
        <v>2866</v>
      </c>
      <c r="N219" s="20">
        <v>0</v>
      </c>
      <c r="O219" s="22">
        <v>674</v>
      </c>
      <c r="P219" s="23" t="b">
        <v>0</v>
      </c>
      <c r="Q219" s="20"/>
      <c r="R219" s="20"/>
      <c r="S219" s="22">
        <v>40</v>
      </c>
      <c r="T219" s="20" t="s">
        <v>2867</v>
      </c>
      <c r="U219" s="20">
        <v>0.5</v>
      </c>
      <c r="V219" s="20" t="s">
        <v>2868</v>
      </c>
      <c r="W219" s="20">
        <v>0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3</v>
      </c>
      <c r="AD219" s="22">
        <v>3837</v>
      </c>
      <c r="AE219" s="22">
        <v>130</v>
      </c>
      <c r="AF219" s="22">
        <v>2319</v>
      </c>
      <c r="AG219" s="22">
        <v>151</v>
      </c>
      <c r="AH219" s="20">
        <v>0</v>
      </c>
      <c r="AI219" s="20">
        <v>0.8</v>
      </c>
      <c r="AJ219" s="20" t="s">
        <v>2868</v>
      </c>
      <c r="AK219" s="22">
        <v>239</v>
      </c>
      <c r="AL219" s="22">
        <v>0</v>
      </c>
      <c r="AM219" s="22">
        <v>0</v>
      </c>
      <c r="AN219" s="22">
        <v>0</v>
      </c>
      <c r="AO219" s="22">
        <v>11</v>
      </c>
      <c r="AP219" s="22">
        <v>0</v>
      </c>
      <c r="AQ219" s="22">
        <v>0</v>
      </c>
      <c r="AR219" s="22">
        <v>0</v>
      </c>
      <c r="AS219" s="22">
        <v>1</v>
      </c>
      <c r="AT219" s="22">
        <v>0</v>
      </c>
      <c r="AU219" s="22">
        <v>0</v>
      </c>
      <c r="AV219" s="22">
        <v>0</v>
      </c>
      <c r="AW219" s="22">
        <v>39</v>
      </c>
      <c r="AX219" s="20">
        <v>44.4</v>
      </c>
      <c r="AY219" s="20">
        <v>25.2</v>
      </c>
      <c r="AZ219" s="20">
        <v>42</v>
      </c>
      <c r="BA219" s="20">
        <v>11.1</v>
      </c>
      <c r="BB219" s="22">
        <v>2</v>
      </c>
      <c r="BC219" s="20">
        <v>0.35</v>
      </c>
      <c r="BD219" s="20">
        <v>0.04</v>
      </c>
      <c r="BE219" s="20">
        <v>0.39</v>
      </c>
      <c r="BF219" s="20">
        <v>5.61</v>
      </c>
      <c r="BG219" s="22">
        <v>314</v>
      </c>
      <c r="BH219" s="22">
        <v>120</v>
      </c>
      <c r="BI219" s="22">
        <v>310</v>
      </c>
      <c r="BJ219" s="22">
        <v>107</v>
      </c>
      <c r="BK219" s="22">
        <v>218</v>
      </c>
      <c r="BL219" s="22">
        <v>60</v>
      </c>
      <c r="BM219" s="22">
        <v>318</v>
      </c>
      <c r="BN219" s="22">
        <v>116</v>
      </c>
      <c r="BO219" s="20"/>
      <c r="BP219" s="20"/>
      <c r="BQ219" s="20"/>
      <c r="BR219" s="20"/>
      <c r="BS219" s="20"/>
      <c r="BT219" s="20"/>
      <c r="BU219" s="22">
        <v>0.13</v>
      </c>
      <c r="BV219" s="22">
        <v>0</v>
      </c>
      <c r="BW219" s="22">
        <v>0.02</v>
      </c>
      <c r="BX219" s="22">
        <v>0.15</v>
      </c>
      <c r="BY219" s="22">
        <v>2.11</v>
      </c>
      <c r="BZ219" s="22">
        <v>4.1399999999999997</v>
      </c>
      <c r="CA219" s="22">
        <v>659</v>
      </c>
      <c r="CB219" s="22">
        <v>190</v>
      </c>
      <c r="CC219" s="22">
        <v>429</v>
      </c>
      <c r="CD219" s="22">
        <v>150</v>
      </c>
      <c r="CE219" s="22">
        <v>458</v>
      </c>
      <c r="CF219" s="22">
        <v>151</v>
      </c>
      <c r="CG219" s="22">
        <v>522</v>
      </c>
      <c r="CH219" s="22">
        <v>197</v>
      </c>
      <c r="CI219" s="22">
        <v>0.75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100</v>
      </c>
      <c r="B220" s="22">
        <v>25</v>
      </c>
      <c r="C220" s="22">
        <v>447715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3</v>
      </c>
      <c r="J220" s="20">
        <v>-0.2</v>
      </c>
      <c r="K220" s="20">
        <v>-0.2</v>
      </c>
      <c r="L220" s="22">
        <v>1</v>
      </c>
      <c r="M220" s="20" t="s">
        <v>883</v>
      </c>
      <c r="N220" s="20">
        <v>0.3</v>
      </c>
      <c r="O220" s="22">
        <v>675</v>
      </c>
      <c r="P220" s="23" t="b">
        <v>0</v>
      </c>
      <c r="Q220" s="20"/>
      <c r="R220" s="20" t="s">
        <v>3505</v>
      </c>
      <c r="S220" s="22">
        <v>50</v>
      </c>
      <c r="T220" s="20" t="s">
        <v>2869</v>
      </c>
      <c r="U220" s="20">
        <v>1.3</v>
      </c>
      <c r="V220" s="20" t="s">
        <v>545</v>
      </c>
      <c r="W220" s="20">
        <v>0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8</v>
      </c>
      <c r="AD220" s="22">
        <v>7789</v>
      </c>
      <c r="AE220" s="22">
        <v>262</v>
      </c>
      <c r="AF220" s="22">
        <v>5977</v>
      </c>
      <c r="AG220" s="22">
        <v>206</v>
      </c>
      <c r="AH220" s="20">
        <v>0.1</v>
      </c>
      <c r="AI220" s="20">
        <v>1.6</v>
      </c>
      <c r="AJ220" s="20" t="s">
        <v>2870</v>
      </c>
      <c r="AK220" s="22">
        <v>218</v>
      </c>
      <c r="AL220" s="22">
        <v>0</v>
      </c>
      <c r="AM220" s="22">
        <v>0</v>
      </c>
      <c r="AN220" s="22">
        <v>0</v>
      </c>
      <c r="AO220" s="22">
        <v>5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30</v>
      </c>
      <c r="AX220" s="20">
        <v>22.8</v>
      </c>
      <c r="AY220" s="20">
        <v>19.899999999999999</v>
      </c>
      <c r="AZ220" s="20">
        <v>18</v>
      </c>
      <c r="BA220" s="20">
        <v>5.9</v>
      </c>
      <c r="BB220" s="22">
        <v>2</v>
      </c>
      <c r="BC220" s="20">
        <v>0.05</v>
      </c>
      <c r="BD220" s="20">
        <v>0.44</v>
      </c>
      <c r="BE220" s="20">
        <v>0.49</v>
      </c>
      <c r="BF220" s="20">
        <v>3.36</v>
      </c>
      <c r="BG220" s="22">
        <v>371</v>
      </c>
      <c r="BH220" s="22">
        <v>165</v>
      </c>
      <c r="BI220" s="22">
        <v>326</v>
      </c>
      <c r="BJ220" s="22">
        <v>169</v>
      </c>
      <c r="BK220" s="22">
        <v>303</v>
      </c>
      <c r="BL220" s="22">
        <v>156</v>
      </c>
      <c r="BM220" s="22">
        <v>368</v>
      </c>
      <c r="BN220" s="22">
        <v>168</v>
      </c>
      <c r="BO220" s="20"/>
      <c r="BP220" s="20"/>
      <c r="BQ220" s="20"/>
      <c r="BR220" s="20"/>
      <c r="BS220" s="20"/>
      <c r="BT220" s="20"/>
      <c r="BU220" s="22">
        <v>0.02</v>
      </c>
      <c r="BV220" s="22">
        <v>0</v>
      </c>
      <c r="BW220" s="22">
        <v>0.18</v>
      </c>
      <c r="BX220" s="22">
        <v>0.2</v>
      </c>
      <c r="BY220" s="22">
        <v>1.39</v>
      </c>
      <c r="BZ220" s="22">
        <v>2.06</v>
      </c>
      <c r="CA220" s="22">
        <v>208</v>
      </c>
      <c r="CB220" s="22">
        <v>130</v>
      </c>
      <c r="CC220" s="22">
        <v>350</v>
      </c>
      <c r="CD220" s="22">
        <v>170</v>
      </c>
      <c r="CE220" s="22">
        <v>335</v>
      </c>
      <c r="CF220" s="22">
        <v>157</v>
      </c>
      <c r="CG220" s="22">
        <v>534</v>
      </c>
      <c r="CH220" s="22">
        <v>191</v>
      </c>
      <c r="CI220" s="22">
        <v>0.83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0"/>
      <c r="B221" s="20"/>
      <c r="C221" s="22">
        <v>437757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3</v>
      </c>
      <c r="J221" s="20">
        <v>-0.5</v>
      </c>
      <c r="K221" s="20">
        <v>-1</v>
      </c>
      <c r="L221" s="22">
        <v>0</v>
      </c>
      <c r="M221" s="20" t="s">
        <v>2991</v>
      </c>
      <c r="N221" s="20">
        <v>0</v>
      </c>
      <c r="O221" s="22">
        <v>694</v>
      </c>
      <c r="P221" s="23" t="b">
        <v>0</v>
      </c>
      <c r="Q221" s="20"/>
      <c r="R221" s="20"/>
      <c r="S221" s="22">
        <v>50</v>
      </c>
      <c r="T221" s="20" t="s">
        <v>2992</v>
      </c>
      <c r="U221" s="20">
        <v>0</v>
      </c>
      <c r="V221" s="20" t="s">
        <v>2993</v>
      </c>
      <c r="W221" s="20">
        <v>0</v>
      </c>
      <c r="X221" s="23" t="b">
        <v>0</v>
      </c>
      <c r="Y221" s="20"/>
      <c r="Z221" s="20" t="s">
        <v>858</v>
      </c>
      <c r="AA221" s="22">
        <v>6</v>
      </c>
      <c r="AB221" s="22">
        <v>90</v>
      </c>
      <c r="AC221" s="22">
        <v>0</v>
      </c>
      <c r="AD221" s="22">
        <v>255</v>
      </c>
      <c r="AE221" s="22">
        <v>22</v>
      </c>
      <c r="AF221" s="22">
        <v>224</v>
      </c>
      <c r="AG221" s="22">
        <v>23</v>
      </c>
      <c r="AH221" s="20">
        <v>0</v>
      </c>
      <c r="AI221" s="20">
        <v>0</v>
      </c>
      <c r="AJ221" s="20" t="s">
        <v>2993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720</v>
      </c>
      <c r="BH221" s="22">
        <v>310</v>
      </c>
      <c r="BI221" s="22">
        <v>718</v>
      </c>
      <c r="BJ221" s="22">
        <v>309</v>
      </c>
      <c r="BK221" s="22">
        <v>715</v>
      </c>
      <c r="BL221" s="22">
        <v>308</v>
      </c>
      <c r="BM221" s="22">
        <v>720</v>
      </c>
      <c r="BN221" s="22">
        <v>310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205</v>
      </c>
      <c r="CB221" s="22">
        <v>127</v>
      </c>
      <c r="CC221" s="22">
        <v>692</v>
      </c>
      <c r="CD221" s="22">
        <v>295</v>
      </c>
      <c r="CE221" s="22">
        <v>720</v>
      </c>
      <c r="CF221" s="22">
        <v>310</v>
      </c>
      <c r="CG221" s="22">
        <v>700</v>
      </c>
      <c r="CH221" s="22">
        <v>288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0"/>
      <c r="B222" s="20"/>
      <c r="C222" s="22">
        <v>437748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3</v>
      </c>
      <c r="J222" s="20">
        <v>0.2</v>
      </c>
      <c r="K222" s="20">
        <v>-0.3</v>
      </c>
      <c r="L222" s="22">
        <v>0</v>
      </c>
      <c r="M222" s="20" t="s">
        <v>3147</v>
      </c>
      <c r="N222" s="20">
        <v>0.7</v>
      </c>
      <c r="O222" s="22">
        <v>706</v>
      </c>
      <c r="P222" s="23" t="b">
        <v>0</v>
      </c>
      <c r="Q222" s="20"/>
      <c r="R222" s="20"/>
      <c r="S222" s="22">
        <v>55</v>
      </c>
      <c r="T222" s="20" t="s">
        <v>3148</v>
      </c>
      <c r="U222" s="20">
        <v>1.5</v>
      </c>
      <c r="V222" s="20" t="s">
        <v>3149</v>
      </c>
      <c r="W222" s="20">
        <v>0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9</v>
      </c>
      <c r="AD222" s="22">
        <v>3644</v>
      </c>
      <c r="AE222" s="22">
        <v>125</v>
      </c>
      <c r="AF222" s="22">
        <v>2940</v>
      </c>
      <c r="AG222" s="22">
        <v>145</v>
      </c>
      <c r="AH222" s="20">
        <v>0.1</v>
      </c>
      <c r="AI222" s="20">
        <v>1.6</v>
      </c>
      <c r="AJ222" s="20" t="s">
        <v>3150</v>
      </c>
      <c r="AK222" s="22">
        <v>222</v>
      </c>
      <c r="AL222" s="22">
        <v>0</v>
      </c>
      <c r="AM222" s="22">
        <v>0</v>
      </c>
      <c r="AN222" s="22">
        <v>0</v>
      </c>
      <c r="AO222" s="22">
        <v>6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26</v>
      </c>
      <c r="AX222" s="20">
        <v>14.4</v>
      </c>
      <c r="AY222" s="20">
        <v>55</v>
      </c>
      <c r="AZ222" s="20">
        <v>19</v>
      </c>
      <c r="BA222" s="20">
        <v>8.9</v>
      </c>
      <c r="BB222" s="22">
        <v>2</v>
      </c>
      <c r="BC222" s="20">
        <v>0.3</v>
      </c>
      <c r="BD222" s="20">
        <v>0.2</v>
      </c>
      <c r="BE222" s="20">
        <v>0.5</v>
      </c>
      <c r="BF222" s="20">
        <v>5.22</v>
      </c>
      <c r="BG222" s="22">
        <v>388</v>
      </c>
      <c r="BH222" s="22">
        <v>174</v>
      </c>
      <c r="BI222" s="22">
        <v>216</v>
      </c>
      <c r="BJ222" s="22">
        <v>125</v>
      </c>
      <c r="BK222" s="22">
        <v>297</v>
      </c>
      <c r="BL222" s="22">
        <v>153</v>
      </c>
      <c r="BM222" s="22">
        <v>339</v>
      </c>
      <c r="BN222" s="22">
        <v>154</v>
      </c>
      <c r="BO222" s="22">
        <v>1</v>
      </c>
      <c r="BP222" s="20"/>
      <c r="BQ222" s="20"/>
      <c r="BR222" s="20"/>
      <c r="BS222" s="20"/>
      <c r="BT222" s="20"/>
      <c r="BU222" s="22">
        <v>0.12</v>
      </c>
      <c r="BV222" s="22">
        <v>0</v>
      </c>
      <c r="BW222" s="22">
        <v>0.08</v>
      </c>
      <c r="BX222" s="22">
        <v>0.2</v>
      </c>
      <c r="BY222" s="22">
        <v>2.12</v>
      </c>
      <c r="BZ222" s="22">
        <v>2.4300000000000002</v>
      </c>
      <c r="CA222" s="22">
        <v>107</v>
      </c>
      <c r="CB222" s="22">
        <v>66</v>
      </c>
      <c r="CC222" s="22">
        <v>310</v>
      </c>
      <c r="CD222" s="22">
        <v>151</v>
      </c>
      <c r="CE222" s="22">
        <v>311</v>
      </c>
      <c r="CF222" s="22">
        <v>145</v>
      </c>
      <c r="CG222" s="22">
        <v>591</v>
      </c>
      <c r="CH222" s="22">
        <v>224</v>
      </c>
      <c r="CI222" s="22">
        <v>0.81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100</v>
      </c>
      <c r="B223" s="22">
        <v>100</v>
      </c>
      <c r="C223" s="22">
        <v>486672</v>
      </c>
      <c r="D223" s="22">
        <v>0</v>
      </c>
      <c r="E223" s="22">
        <v>0</v>
      </c>
      <c r="F223" s="22">
        <v>-3</v>
      </c>
      <c r="G223" s="22">
        <v>3</v>
      </c>
      <c r="H223" s="22">
        <v>0</v>
      </c>
      <c r="I223" s="22">
        <v>3</v>
      </c>
      <c r="J223" s="20">
        <v>0.8</v>
      </c>
      <c r="K223" s="20">
        <v>0.3</v>
      </c>
      <c r="L223" s="22">
        <v>1</v>
      </c>
      <c r="M223" s="20" t="s">
        <v>1112</v>
      </c>
      <c r="N223" s="20">
        <v>1.3</v>
      </c>
      <c r="O223" s="22">
        <v>126</v>
      </c>
      <c r="P223" s="23" t="b">
        <v>0</v>
      </c>
      <c r="Q223" s="20"/>
      <c r="R223" s="20" t="s">
        <v>3342</v>
      </c>
      <c r="S223" s="22">
        <v>47</v>
      </c>
      <c r="T223" s="20" t="s">
        <v>1113</v>
      </c>
      <c r="U223" s="20">
        <v>1.8</v>
      </c>
      <c r="V223" s="20" t="s">
        <v>1114</v>
      </c>
      <c r="W223" s="20">
        <v>1.4</v>
      </c>
      <c r="X223" s="23" t="b">
        <v>0</v>
      </c>
      <c r="Y223" s="20"/>
      <c r="Z223" s="20" t="s">
        <v>858</v>
      </c>
      <c r="AA223" s="22">
        <v>7</v>
      </c>
      <c r="AB223" s="22">
        <v>8</v>
      </c>
      <c r="AC223" s="22">
        <v>18</v>
      </c>
      <c r="AD223" s="22">
        <v>90684</v>
      </c>
      <c r="AE223" s="22">
        <v>2012</v>
      </c>
      <c r="AF223" s="22">
        <v>274509</v>
      </c>
      <c r="AG223" s="22">
        <v>4405</v>
      </c>
      <c r="AH223" s="20">
        <v>0.3</v>
      </c>
      <c r="AI223" s="20">
        <v>3.8</v>
      </c>
      <c r="AJ223" s="20" t="s">
        <v>590</v>
      </c>
      <c r="AK223" s="22">
        <v>802</v>
      </c>
      <c r="AL223" s="22">
        <v>0</v>
      </c>
      <c r="AM223" s="22">
        <v>0</v>
      </c>
      <c r="AN223" s="22">
        <v>2</v>
      </c>
      <c r="AO223" s="22">
        <v>12</v>
      </c>
      <c r="AP223" s="22">
        <v>0</v>
      </c>
      <c r="AQ223" s="22">
        <v>0</v>
      </c>
      <c r="AR223" s="22">
        <v>0</v>
      </c>
      <c r="AS223" s="22">
        <v>3</v>
      </c>
      <c r="AT223" s="22">
        <v>0</v>
      </c>
      <c r="AU223" s="22">
        <v>0</v>
      </c>
      <c r="AV223" s="22">
        <v>0</v>
      </c>
      <c r="AW223" s="22">
        <v>112</v>
      </c>
      <c r="AX223" s="20">
        <v>108</v>
      </c>
      <c r="AY223" s="20">
        <v>107.1</v>
      </c>
      <c r="AZ223" s="20">
        <v>20</v>
      </c>
      <c r="BA223" s="20">
        <v>23.1</v>
      </c>
      <c r="BB223" s="22">
        <v>9</v>
      </c>
      <c r="BC223" s="20">
        <v>0.17</v>
      </c>
      <c r="BD223" s="20">
        <v>0.45</v>
      </c>
      <c r="BE223" s="20">
        <v>0.62</v>
      </c>
      <c r="BF223" s="20">
        <v>9.84</v>
      </c>
      <c r="BG223" s="22">
        <v>212</v>
      </c>
      <c r="BH223" s="22">
        <v>84</v>
      </c>
      <c r="BI223" s="22">
        <v>121</v>
      </c>
      <c r="BJ223" s="22">
        <v>86</v>
      </c>
      <c r="BK223" s="22">
        <v>290</v>
      </c>
      <c r="BL223" s="22">
        <v>148</v>
      </c>
      <c r="BM223" s="22">
        <v>216</v>
      </c>
      <c r="BN223" s="22">
        <v>107</v>
      </c>
      <c r="BO223" s="20"/>
      <c r="BP223" s="20"/>
      <c r="BQ223" s="20"/>
      <c r="BR223" s="20"/>
      <c r="BS223" s="20"/>
      <c r="BT223" s="20"/>
      <c r="BU223" s="22">
        <v>0.02</v>
      </c>
      <c r="BV223" s="22">
        <v>0</v>
      </c>
      <c r="BW223" s="22">
        <v>0.05</v>
      </c>
      <c r="BX223" s="22">
        <v>7.0000000000000007E-2</v>
      </c>
      <c r="BY223" s="22">
        <v>1.1000000000000001</v>
      </c>
      <c r="BZ223" s="22">
        <v>1.35</v>
      </c>
      <c r="CA223" s="22">
        <v>329</v>
      </c>
      <c r="CB223" s="22">
        <v>213</v>
      </c>
      <c r="CC223" s="22">
        <v>221</v>
      </c>
      <c r="CD223" s="22">
        <v>103</v>
      </c>
      <c r="CE223" s="22">
        <v>270</v>
      </c>
      <c r="CF223" s="22">
        <v>118</v>
      </c>
      <c r="CG223" s="22">
        <v>150</v>
      </c>
      <c r="CH223" s="22">
        <v>48</v>
      </c>
      <c r="CI223" s="22">
        <v>1.01</v>
      </c>
      <c r="CJ223" s="22">
        <v>0.22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0"/>
      <c r="B224" s="20"/>
      <c r="C224" s="22">
        <v>215059</v>
      </c>
      <c r="D224" s="22">
        <v>0</v>
      </c>
      <c r="E224" s="22">
        <v>0</v>
      </c>
      <c r="F224" s="22">
        <v>1</v>
      </c>
      <c r="G224" s="22">
        <v>-1</v>
      </c>
      <c r="H224" s="22">
        <v>0</v>
      </c>
      <c r="I224" s="22">
        <v>1</v>
      </c>
      <c r="J224" s="20">
        <v>1.8</v>
      </c>
      <c r="K224" s="20">
        <v>1.3</v>
      </c>
      <c r="L224" s="22">
        <v>2</v>
      </c>
      <c r="M224" s="20" t="s">
        <v>1098</v>
      </c>
      <c r="N224" s="20">
        <v>2.2999999999999998</v>
      </c>
      <c r="O224" s="22">
        <v>145</v>
      </c>
      <c r="P224" s="23" t="b">
        <v>0</v>
      </c>
      <c r="Q224" s="20"/>
      <c r="R224" s="20"/>
      <c r="S224" s="22">
        <v>46</v>
      </c>
      <c r="T224" s="20" t="s">
        <v>1099</v>
      </c>
      <c r="U224" s="20">
        <v>3.6</v>
      </c>
      <c r="V224" s="20" t="s">
        <v>426</v>
      </c>
      <c r="W224" s="20">
        <v>6.3</v>
      </c>
      <c r="X224" s="23" t="b">
        <v>0</v>
      </c>
      <c r="Y224" s="20"/>
      <c r="Z224" s="20" t="s">
        <v>858</v>
      </c>
      <c r="AA224" s="22">
        <v>7</v>
      </c>
      <c r="AB224" s="22">
        <v>8</v>
      </c>
      <c r="AC224" s="22">
        <v>43</v>
      </c>
      <c r="AD224" s="22">
        <v>685893</v>
      </c>
      <c r="AE224" s="22">
        <v>16346</v>
      </c>
      <c r="AF224" s="22">
        <v>414213</v>
      </c>
      <c r="AG224" s="22">
        <v>13386</v>
      </c>
      <c r="AH224" s="20">
        <v>0.5</v>
      </c>
      <c r="AI224" s="20">
        <v>9.3000000000000007</v>
      </c>
      <c r="AJ224" s="20" t="s">
        <v>1957</v>
      </c>
      <c r="AK224" s="22">
        <v>1080</v>
      </c>
      <c r="AL224" s="22">
        <v>0</v>
      </c>
      <c r="AM224" s="22">
        <v>0</v>
      </c>
      <c r="AN224" s="22">
        <v>3</v>
      </c>
      <c r="AO224" s="22">
        <v>16</v>
      </c>
      <c r="AP224" s="22">
        <v>0</v>
      </c>
      <c r="AQ224" s="22">
        <v>0</v>
      </c>
      <c r="AR224" s="22">
        <v>0</v>
      </c>
      <c r="AS224" s="22">
        <v>1</v>
      </c>
      <c r="AT224" s="22">
        <v>0</v>
      </c>
      <c r="AU224" s="22">
        <v>35</v>
      </c>
      <c r="AV224" s="22">
        <v>4</v>
      </c>
      <c r="AW224" s="22">
        <v>224</v>
      </c>
      <c r="AX224" s="20">
        <v>298.2</v>
      </c>
      <c r="AY224" s="20">
        <v>0.1</v>
      </c>
      <c r="AZ224" s="20">
        <v>0</v>
      </c>
      <c r="BA224" s="20">
        <v>29.9</v>
      </c>
      <c r="BB224" s="22">
        <v>12</v>
      </c>
      <c r="BC224" s="20">
        <v>0</v>
      </c>
      <c r="BD224" s="20">
        <v>0</v>
      </c>
      <c r="BE224" s="20">
        <v>0</v>
      </c>
      <c r="BF224" s="20">
        <v>15.34</v>
      </c>
      <c r="BG224" s="22">
        <v>26</v>
      </c>
      <c r="BH224" s="22">
        <v>11</v>
      </c>
      <c r="BI224" s="22">
        <v>432</v>
      </c>
      <c r="BJ224" s="22">
        <v>8</v>
      </c>
      <c r="BK224" s="22">
        <v>673</v>
      </c>
      <c r="BL224" s="22">
        <v>74</v>
      </c>
      <c r="BM224" s="22">
        <v>170</v>
      </c>
      <c r="BN224" s="22">
        <v>11</v>
      </c>
      <c r="BO224" s="20"/>
      <c r="BP224" s="20"/>
      <c r="BQ224" s="20"/>
      <c r="BR224" s="20"/>
      <c r="BS224" s="20"/>
      <c r="BT224" s="20"/>
      <c r="BU224" s="22">
        <v>0</v>
      </c>
      <c r="BV224" s="22">
        <v>2.92</v>
      </c>
      <c r="BW224" s="22">
        <v>0</v>
      </c>
      <c r="BX224" s="22">
        <v>0</v>
      </c>
      <c r="BY224" s="22">
        <v>1.28</v>
      </c>
      <c r="BZ224" s="22">
        <v>1.33</v>
      </c>
      <c r="CA224" s="22">
        <v>341</v>
      </c>
      <c r="CB224" s="22">
        <v>14</v>
      </c>
      <c r="CC224" s="22">
        <v>132</v>
      </c>
      <c r="CD224" s="22">
        <v>14</v>
      </c>
      <c r="CE224" s="22">
        <v>89</v>
      </c>
      <c r="CF224" s="22">
        <v>9</v>
      </c>
      <c r="CG224" s="22">
        <v>67</v>
      </c>
      <c r="CH224" s="22">
        <v>12</v>
      </c>
      <c r="CI224" s="22">
        <v>1</v>
      </c>
      <c r="CJ224" s="22">
        <v>0.25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199598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2</v>
      </c>
      <c r="J225" s="20">
        <v>0</v>
      </c>
      <c r="K225" s="20">
        <v>0</v>
      </c>
      <c r="L225" s="22">
        <v>0</v>
      </c>
      <c r="M225" s="20" t="s">
        <v>918</v>
      </c>
      <c r="N225" s="20">
        <v>0</v>
      </c>
      <c r="O225" s="22">
        <v>185</v>
      </c>
      <c r="P225" s="23" t="b">
        <v>0</v>
      </c>
      <c r="Q225" s="20" t="s">
        <v>2050</v>
      </c>
      <c r="R225" s="20" t="s">
        <v>2051</v>
      </c>
      <c r="S225" s="22">
        <v>40</v>
      </c>
      <c r="T225" s="20" t="s">
        <v>1175</v>
      </c>
      <c r="U225" s="20">
        <v>0</v>
      </c>
      <c r="V225" s="20" t="s">
        <v>738</v>
      </c>
      <c r="W225" s="20">
        <v>0</v>
      </c>
      <c r="X225" s="23" t="b">
        <v>0</v>
      </c>
      <c r="Y225" s="20"/>
      <c r="Z225" s="20" t="s">
        <v>872</v>
      </c>
      <c r="AA225" s="22">
        <v>7</v>
      </c>
      <c r="AB225" s="22">
        <v>8</v>
      </c>
      <c r="AC225" s="22">
        <v>0</v>
      </c>
      <c r="AD225" s="22">
        <v>0</v>
      </c>
      <c r="AE225" s="22">
        <v>0</v>
      </c>
      <c r="AF225" s="22">
        <v>844</v>
      </c>
      <c r="AG225" s="22">
        <v>10</v>
      </c>
      <c r="AH225" s="20">
        <v>0</v>
      </c>
      <c r="AI225" s="20">
        <v>0</v>
      </c>
      <c r="AJ225" s="20" t="s">
        <v>738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503</v>
      </c>
      <c r="BH225" s="22">
        <v>181</v>
      </c>
      <c r="BI225" s="22">
        <v>488</v>
      </c>
      <c r="BJ225" s="22">
        <v>179</v>
      </c>
      <c r="BK225" s="22">
        <v>464</v>
      </c>
      <c r="BL225" s="22">
        <v>170</v>
      </c>
      <c r="BM225" s="22">
        <v>510</v>
      </c>
      <c r="BN225" s="22">
        <v>181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642</v>
      </c>
      <c r="CB225" s="22">
        <v>178</v>
      </c>
      <c r="CC225" s="22">
        <v>414</v>
      </c>
      <c r="CD225" s="22">
        <v>140</v>
      </c>
      <c r="CE225" s="22">
        <v>514</v>
      </c>
      <c r="CF225" s="22">
        <v>177</v>
      </c>
      <c r="CG225" s="22">
        <v>688</v>
      </c>
      <c r="CH225" s="22">
        <v>231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109745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1</v>
      </c>
      <c r="J226" s="20">
        <v>0</v>
      </c>
      <c r="K226" s="20">
        <v>0</v>
      </c>
      <c r="L226" s="22">
        <v>0</v>
      </c>
      <c r="M226" s="20" t="s">
        <v>399</v>
      </c>
      <c r="N226" s="20">
        <v>0</v>
      </c>
      <c r="O226" s="22">
        <v>187</v>
      </c>
      <c r="P226" s="23" t="b">
        <v>0</v>
      </c>
      <c r="Q226" s="20" t="s">
        <v>2508</v>
      </c>
      <c r="R226" s="20" t="s">
        <v>2509</v>
      </c>
      <c r="S226" s="22">
        <v>50</v>
      </c>
      <c r="T226" s="20" t="s">
        <v>1154</v>
      </c>
      <c r="U226" s="20">
        <v>0</v>
      </c>
      <c r="V226" s="20" t="s">
        <v>398</v>
      </c>
      <c r="W226" s="20">
        <v>0.2</v>
      </c>
      <c r="X226" s="23" t="b">
        <v>0</v>
      </c>
      <c r="Y226" s="20"/>
      <c r="Z226" s="20" t="s">
        <v>872</v>
      </c>
      <c r="AA226" s="22">
        <v>7</v>
      </c>
      <c r="AB226" s="22">
        <v>8</v>
      </c>
      <c r="AC226" s="22">
        <v>0</v>
      </c>
      <c r="AD226" s="22">
        <v>1775</v>
      </c>
      <c r="AE226" s="22">
        <v>0</v>
      </c>
      <c r="AF226" s="22">
        <v>83179</v>
      </c>
      <c r="AG226" s="22">
        <v>257</v>
      </c>
      <c r="AH226" s="20">
        <v>0</v>
      </c>
      <c r="AI226" s="20">
        <v>0</v>
      </c>
      <c r="AJ226" s="20" t="s">
        <v>398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713</v>
      </c>
      <c r="BH226" s="22">
        <v>85</v>
      </c>
      <c r="BI226" s="22">
        <v>709</v>
      </c>
      <c r="BJ226" s="22">
        <v>82</v>
      </c>
      <c r="BK226" s="22">
        <v>706</v>
      </c>
      <c r="BL226" s="22">
        <v>81</v>
      </c>
      <c r="BM226" s="22">
        <v>713</v>
      </c>
      <c r="BN226" s="22">
        <v>85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174</v>
      </c>
      <c r="CB226" s="22">
        <v>5</v>
      </c>
      <c r="CC226" s="22">
        <v>679</v>
      </c>
      <c r="CD226" s="22">
        <v>85</v>
      </c>
      <c r="CE226" s="22">
        <v>713</v>
      </c>
      <c r="CF226" s="22">
        <v>85</v>
      </c>
      <c r="CG226" s="22">
        <v>318</v>
      </c>
      <c r="CH226" s="22">
        <v>50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54694</v>
      </c>
      <c r="D227" s="22">
        <v>0</v>
      </c>
      <c r="E227" s="22">
        <v>0</v>
      </c>
      <c r="F227" s="22">
        <v>0</v>
      </c>
      <c r="G227" s="22">
        <v>0</v>
      </c>
      <c r="H227" s="22">
        <v>0</v>
      </c>
      <c r="I227" s="22">
        <v>4</v>
      </c>
      <c r="J227" s="20">
        <v>0</v>
      </c>
      <c r="K227" s="20">
        <v>0</v>
      </c>
      <c r="L227" s="22">
        <v>0</v>
      </c>
      <c r="M227" s="20" t="s">
        <v>1182</v>
      </c>
      <c r="N227" s="20">
        <v>0</v>
      </c>
      <c r="O227" s="22">
        <v>188</v>
      </c>
      <c r="P227" s="23" t="b">
        <v>0</v>
      </c>
      <c r="Q227" s="20"/>
      <c r="R227" s="20" t="s">
        <v>2052</v>
      </c>
      <c r="S227" s="22">
        <v>65</v>
      </c>
      <c r="T227" s="20" t="s">
        <v>1183</v>
      </c>
      <c r="U227" s="20">
        <v>0</v>
      </c>
      <c r="V227" s="20" t="s">
        <v>571</v>
      </c>
      <c r="W227" s="20">
        <v>0</v>
      </c>
      <c r="X227" s="23" t="b">
        <v>0</v>
      </c>
      <c r="Y227" s="20"/>
      <c r="Z227" s="20" t="s">
        <v>872</v>
      </c>
      <c r="AA227" s="22">
        <v>7</v>
      </c>
      <c r="AB227" s="22">
        <v>8</v>
      </c>
      <c r="AC227" s="22">
        <v>0</v>
      </c>
      <c r="AD227" s="22">
        <v>0</v>
      </c>
      <c r="AE227" s="22">
        <v>0</v>
      </c>
      <c r="AF227" s="22">
        <v>1931</v>
      </c>
      <c r="AG227" s="22">
        <v>11</v>
      </c>
      <c r="AH227" s="20">
        <v>0</v>
      </c>
      <c r="AI227" s="20">
        <v>0</v>
      </c>
      <c r="AJ227" s="20" t="s">
        <v>571</v>
      </c>
      <c r="AK227" s="22">
        <v>0</v>
      </c>
      <c r="AL227" s="22">
        <v>0</v>
      </c>
      <c r="AM227" s="22">
        <v>0</v>
      </c>
      <c r="AN227" s="22">
        <v>0</v>
      </c>
      <c r="AO227" s="22">
        <v>0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0</v>
      </c>
      <c r="AX227" s="20">
        <v>0</v>
      </c>
      <c r="AY227" s="20">
        <v>0</v>
      </c>
      <c r="AZ227" s="20">
        <v>0</v>
      </c>
      <c r="BA227" s="20">
        <v>0</v>
      </c>
      <c r="BB227" s="22">
        <v>0</v>
      </c>
      <c r="BC227" s="20">
        <v>0</v>
      </c>
      <c r="BD227" s="20">
        <v>0</v>
      </c>
      <c r="BE227" s="20">
        <v>0</v>
      </c>
      <c r="BF227" s="20">
        <v>0</v>
      </c>
      <c r="BG227" s="22">
        <v>738</v>
      </c>
      <c r="BH227" s="22">
        <v>92</v>
      </c>
      <c r="BI227" s="22">
        <v>738</v>
      </c>
      <c r="BJ227" s="22">
        <v>92</v>
      </c>
      <c r="BK227" s="22">
        <v>738</v>
      </c>
      <c r="BL227" s="22">
        <v>92</v>
      </c>
      <c r="BM227" s="22">
        <v>738</v>
      </c>
      <c r="BN227" s="22">
        <v>92</v>
      </c>
      <c r="BO227" s="20"/>
      <c r="BP227" s="20"/>
      <c r="BQ227" s="20"/>
      <c r="BR227" s="20"/>
      <c r="BS227" s="20"/>
      <c r="BT227" s="20"/>
      <c r="BU227" s="22">
        <v>0</v>
      </c>
      <c r="BV227" s="22">
        <v>0</v>
      </c>
      <c r="BW227" s="22">
        <v>0</v>
      </c>
      <c r="BX227" s="22">
        <v>0</v>
      </c>
      <c r="BY227" s="22">
        <v>0</v>
      </c>
      <c r="BZ227" s="22">
        <v>0</v>
      </c>
      <c r="CA227" s="22">
        <v>45</v>
      </c>
      <c r="CB227" s="22">
        <v>16</v>
      </c>
      <c r="CC227" s="22">
        <v>730</v>
      </c>
      <c r="CD227" s="22">
        <v>89</v>
      </c>
      <c r="CE227" s="22">
        <v>737</v>
      </c>
      <c r="CF227" s="22">
        <v>92</v>
      </c>
      <c r="CG227" s="22">
        <v>620</v>
      </c>
      <c r="CH227" s="22">
        <v>85</v>
      </c>
      <c r="CI227" s="22">
        <v>0</v>
      </c>
      <c r="CJ227" s="22">
        <v>0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0</v>
      </c>
      <c r="B228" s="22">
        <v>0</v>
      </c>
      <c r="C228" s="22">
        <v>41328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2</v>
      </c>
      <c r="J228" s="20">
        <v>0</v>
      </c>
      <c r="K228" s="20">
        <v>0</v>
      </c>
      <c r="L228" s="22">
        <v>0</v>
      </c>
      <c r="M228" s="20" t="s">
        <v>1145</v>
      </c>
      <c r="N228" s="20">
        <v>0</v>
      </c>
      <c r="O228" s="22">
        <v>189</v>
      </c>
      <c r="P228" s="23" t="b">
        <v>0</v>
      </c>
      <c r="Q228" s="20" t="s">
        <v>2053</v>
      </c>
      <c r="R228" s="20" t="s">
        <v>2054</v>
      </c>
      <c r="S228" s="22">
        <v>45</v>
      </c>
      <c r="T228" s="20" t="s">
        <v>1146</v>
      </c>
      <c r="U228" s="20">
        <v>0</v>
      </c>
      <c r="V228" s="20" t="s">
        <v>516</v>
      </c>
      <c r="W228" s="20">
        <v>0</v>
      </c>
      <c r="X228" s="23" t="b">
        <v>0</v>
      </c>
      <c r="Y228" s="20"/>
      <c r="Z228" s="20" t="s">
        <v>872</v>
      </c>
      <c r="AA228" s="22">
        <v>7</v>
      </c>
      <c r="AB228" s="22">
        <v>8</v>
      </c>
      <c r="AC228" s="22">
        <v>0</v>
      </c>
      <c r="AD228" s="22">
        <v>0</v>
      </c>
      <c r="AE228" s="22">
        <v>0</v>
      </c>
      <c r="AF228" s="22">
        <v>96</v>
      </c>
      <c r="AG228" s="22">
        <v>0</v>
      </c>
      <c r="AH228" s="20">
        <v>0</v>
      </c>
      <c r="AI228" s="20">
        <v>0</v>
      </c>
      <c r="AJ228" s="20" t="s">
        <v>516</v>
      </c>
      <c r="AK228" s="22">
        <v>0</v>
      </c>
      <c r="AL228" s="22">
        <v>0</v>
      </c>
      <c r="AM228" s="22">
        <v>0</v>
      </c>
      <c r="AN228" s="22">
        <v>0</v>
      </c>
      <c r="AO228" s="22">
        <v>0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0</v>
      </c>
      <c r="AX228" s="20">
        <v>0</v>
      </c>
      <c r="AY228" s="20">
        <v>0</v>
      </c>
      <c r="AZ228" s="20">
        <v>0</v>
      </c>
      <c r="BA228" s="20">
        <v>0</v>
      </c>
      <c r="BB228" s="22">
        <v>0</v>
      </c>
      <c r="BC228" s="20">
        <v>0</v>
      </c>
      <c r="BD228" s="20">
        <v>0</v>
      </c>
      <c r="BE228" s="20">
        <v>0</v>
      </c>
      <c r="BF228" s="20">
        <v>0</v>
      </c>
      <c r="BG228" s="22">
        <v>613</v>
      </c>
      <c r="BH228" s="22">
        <v>232</v>
      </c>
      <c r="BI228" s="22">
        <v>605</v>
      </c>
      <c r="BJ228" s="22">
        <v>232</v>
      </c>
      <c r="BK228" s="22">
        <v>592</v>
      </c>
      <c r="BL228" s="22">
        <v>230</v>
      </c>
      <c r="BM228" s="22">
        <v>619</v>
      </c>
      <c r="BN228" s="22">
        <v>232</v>
      </c>
      <c r="BO228" s="20"/>
      <c r="BP228" s="20"/>
      <c r="BQ228" s="20"/>
      <c r="BR228" s="20"/>
      <c r="BS228" s="20"/>
      <c r="BT228" s="20"/>
      <c r="BU228" s="22">
        <v>0</v>
      </c>
      <c r="BV228" s="22">
        <v>0</v>
      </c>
      <c r="BW228" s="22">
        <v>0</v>
      </c>
      <c r="BX228" s="22">
        <v>0</v>
      </c>
      <c r="BY228" s="22">
        <v>0</v>
      </c>
      <c r="BZ228" s="22">
        <v>0</v>
      </c>
      <c r="CA228" s="22">
        <v>351</v>
      </c>
      <c r="CB228" s="22">
        <v>51</v>
      </c>
      <c r="CC228" s="22">
        <v>558</v>
      </c>
      <c r="CD228" s="22">
        <v>219</v>
      </c>
      <c r="CE228" s="22">
        <v>625</v>
      </c>
      <c r="CF228" s="22">
        <v>230</v>
      </c>
      <c r="CG228" s="22">
        <v>735</v>
      </c>
      <c r="CH228" s="22">
        <v>241</v>
      </c>
      <c r="CI228" s="22">
        <v>0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0</v>
      </c>
      <c r="B229" s="22">
        <v>0</v>
      </c>
      <c r="C229" s="22">
        <v>118335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2</v>
      </c>
      <c r="J229" s="20">
        <v>0</v>
      </c>
      <c r="K229" s="20">
        <v>0</v>
      </c>
      <c r="L229" s="22">
        <v>0</v>
      </c>
      <c r="M229" s="20" t="s">
        <v>2055</v>
      </c>
      <c r="N229" s="20">
        <v>0</v>
      </c>
      <c r="O229" s="22">
        <v>190</v>
      </c>
      <c r="P229" s="23" t="b">
        <v>0</v>
      </c>
      <c r="Q229" s="20" t="s">
        <v>2056</v>
      </c>
      <c r="R229" s="20" t="s">
        <v>2057</v>
      </c>
      <c r="S229" s="22">
        <v>40</v>
      </c>
      <c r="T229" s="20" t="s">
        <v>2058</v>
      </c>
      <c r="U229" s="20">
        <v>0</v>
      </c>
      <c r="V229" s="20" t="s">
        <v>2059</v>
      </c>
      <c r="W229" s="20">
        <v>0</v>
      </c>
      <c r="X229" s="23" t="b">
        <v>0</v>
      </c>
      <c r="Y229" s="20"/>
      <c r="Z229" s="20" t="s">
        <v>872</v>
      </c>
      <c r="AA229" s="22">
        <v>7</v>
      </c>
      <c r="AB229" s="22">
        <v>8</v>
      </c>
      <c r="AC229" s="22">
        <v>0</v>
      </c>
      <c r="AD229" s="22">
        <v>0</v>
      </c>
      <c r="AE229" s="22">
        <v>0</v>
      </c>
      <c r="AF229" s="22">
        <v>262</v>
      </c>
      <c r="AG229" s="22">
        <v>3</v>
      </c>
      <c r="AH229" s="20">
        <v>0</v>
      </c>
      <c r="AI229" s="20">
        <v>0</v>
      </c>
      <c r="AJ229" s="20" t="s">
        <v>2059</v>
      </c>
      <c r="AK229" s="22">
        <v>0</v>
      </c>
      <c r="AL229" s="22">
        <v>0</v>
      </c>
      <c r="AM229" s="22">
        <v>0</v>
      </c>
      <c r="AN229" s="22">
        <v>0</v>
      </c>
      <c r="AO229" s="22">
        <v>0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0">
        <v>0</v>
      </c>
      <c r="AY229" s="20">
        <v>0</v>
      </c>
      <c r="AZ229" s="20">
        <v>0</v>
      </c>
      <c r="BA229" s="20">
        <v>0</v>
      </c>
      <c r="BB229" s="22">
        <v>0</v>
      </c>
      <c r="BC229" s="20">
        <v>0</v>
      </c>
      <c r="BD229" s="20">
        <v>0</v>
      </c>
      <c r="BE229" s="20">
        <v>0</v>
      </c>
      <c r="BF229" s="20">
        <v>0</v>
      </c>
      <c r="BG229" s="22">
        <v>490</v>
      </c>
      <c r="BH229" s="22">
        <v>172</v>
      </c>
      <c r="BI229" s="22">
        <v>475</v>
      </c>
      <c r="BJ229" s="22">
        <v>170</v>
      </c>
      <c r="BK229" s="22">
        <v>451</v>
      </c>
      <c r="BL229" s="22">
        <v>161</v>
      </c>
      <c r="BM229" s="22">
        <v>497</v>
      </c>
      <c r="BN229" s="22">
        <v>172</v>
      </c>
      <c r="BO229" s="20"/>
      <c r="BP229" s="20"/>
      <c r="BQ229" s="20"/>
      <c r="BR229" s="20"/>
      <c r="BS229" s="20"/>
      <c r="BT229" s="20"/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628</v>
      </c>
      <c r="CB229" s="22">
        <v>168</v>
      </c>
      <c r="CC229" s="22">
        <v>400</v>
      </c>
      <c r="CD229" s="22">
        <v>130</v>
      </c>
      <c r="CE229" s="22">
        <v>501</v>
      </c>
      <c r="CF229" s="22">
        <v>168</v>
      </c>
      <c r="CG229" s="22">
        <v>724</v>
      </c>
      <c r="CH229" s="22">
        <v>240</v>
      </c>
      <c r="CI229" s="22">
        <v>0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100</v>
      </c>
      <c r="B230" s="22">
        <v>100</v>
      </c>
      <c r="C230" s="22">
        <v>242880</v>
      </c>
      <c r="D230" s="22">
        <v>0</v>
      </c>
      <c r="E230" s="22">
        <v>0</v>
      </c>
      <c r="F230" s="22">
        <v>-1</v>
      </c>
      <c r="G230" s="22">
        <v>1</v>
      </c>
      <c r="H230" s="22">
        <v>0</v>
      </c>
      <c r="I230" s="22">
        <v>2</v>
      </c>
      <c r="J230" s="20">
        <v>-0.5</v>
      </c>
      <c r="K230" s="20">
        <v>-1</v>
      </c>
      <c r="L230" s="22">
        <v>0</v>
      </c>
      <c r="M230" s="20" t="s">
        <v>1191</v>
      </c>
      <c r="N230" s="20">
        <v>0</v>
      </c>
      <c r="O230" s="22">
        <v>191</v>
      </c>
      <c r="P230" s="23" t="b">
        <v>0</v>
      </c>
      <c r="Q230" s="20"/>
      <c r="R230" s="20" t="s">
        <v>2397</v>
      </c>
      <c r="S230" s="22">
        <v>44</v>
      </c>
      <c r="T230" s="20" t="s">
        <v>1192</v>
      </c>
      <c r="U230" s="20">
        <v>0</v>
      </c>
      <c r="V230" s="20" t="s">
        <v>1193</v>
      </c>
      <c r="W230" s="20">
        <v>0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0</v>
      </c>
      <c r="AD230" s="22">
        <v>2799</v>
      </c>
      <c r="AE230" s="22">
        <v>431</v>
      </c>
      <c r="AF230" s="22">
        <v>4745</v>
      </c>
      <c r="AG230" s="22">
        <v>268</v>
      </c>
      <c r="AH230" s="20">
        <v>0</v>
      </c>
      <c r="AI230" s="20">
        <v>0</v>
      </c>
      <c r="AJ230" s="20" t="s">
        <v>2060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596</v>
      </c>
      <c r="BH230" s="22">
        <v>230</v>
      </c>
      <c r="BI230" s="22">
        <v>587</v>
      </c>
      <c r="BJ230" s="22">
        <v>230</v>
      </c>
      <c r="BK230" s="22">
        <v>573</v>
      </c>
      <c r="BL230" s="22">
        <v>228</v>
      </c>
      <c r="BM230" s="22">
        <v>603</v>
      </c>
      <c r="BN230" s="22">
        <v>230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527</v>
      </c>
      <c r="CB230" s="22">
        <v>118</v>
      </c>
      <c r="CC230" s="22">
        <v>538</v>
      </c>
      <c r="CD230" s="22">
        <v>215</v>
      </c>
      <c r="CE230" s="22">
        <v>609</v>
      </c>
      <c r="CF230" s="22">
        <v>228</v>
      </c>
      <c r="CG230" s="22">
        <v>526</v>
      </c>
      <c r="CH230" s="22">
        <v>198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100</v>
      </c>
      <c r="B231" s="22">
        <v>100</v>
      </c>
      <c r="C231" s="22">
        <v>122074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1</v>
      </c>
      <c r="J231" s="20">
        <v>-0.5</v>
      </c>
      <c r="K231" s="20">
        <v>-1</v>
      </c>
      <c r="L231" s="22">
        <v>0</v>
      </c>
      <c r="M231" s="20" t="s">
        <v>907</v>
      </c>
      <c r="N231" s="20">
        <v>0</v>
      </c>
      <c r="O231" s="22">
        <v>192</v>
      </c>
      <c r="P231" s="23" t="b">
        <v>0</v>
      </c>
      <c r="Q231" s="20"/>
      <c r="R231" s="20" t="s">
        <v>2398</v>
      </c>
      <c r="S231" s="22">
        <v>40</v>
      </c>
      <c r="T231" s="20" t="s">
        <v>1184</v>
      </c>
      <c r="U231" s="20">
        <v>0</v>
      </c>
      <c r="V231" s="20" t="s">
        <v>1185</v>
      </c>
      <c r="W231" s="20">
        <v>0</v>
      </c>
      <c r="X231" s="23" t="b">
        <v>0</v>
      </c>
      <c r="Y231" s="20"/>
      <c r="Z231" s="20" t="s">
        <v>858</v>
      </c>
      <c r="AA231" s="22">
        <v>7</v>
      </c>
      <c r="AB231" s="22">
        <v>8</v>
      </c>
      <c r="AC231" s="22">
        <v>0</v>
      </c>
      <c r="AD231" s="22">
        <v>1009</v>
      </c>
      <c r="AE231" s="22">
        <v>83</v>
      </c>
      <c r="AF231" s="22">
        <v>1664</v>
      </c>
      <c r="AG231" s="22">
        <v>52</v>
      </c>
      <c r="AH231" s="20">
        <v>0</v>
      </c>
      <c r="AI231" s="20">
        <v>0</v>
      </c>
      <c r="AJ231" s="20" t="s">
        <v>1185</v>
      </c>
      <c r="AK231" s="22">
        <v>0</v>
      </c>
      <c r="AL231" s="22">
        <v>0</v>
      </c>
      <c r="AM231" s="22">
        <v>0</v>
      </c>
      <c r="AN231" s="22">
        <v>0</v>
      </c>
      <c r="AO231" s="22">
        <v>0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0">
        <v>0</v>
      </c>
      <c r="AY231" s="20">
        <v>0</v>
      </c>
      <c r="AZ231" s="20">
        <v>0</v>
      </c>
      <c r="BA231" s="20">
        <v>0</v>
      </c>
      <c r="BB231" s="22">
        <v>0</v>
      </c>
      <c r="BC231" s="20">
        <v>0</v>
      </c>
      <c r="BD231" s="20">
        <v>0</v>
      </c>
      <c r="BE231" s="20">
        <v>0</v>
      </c>
      <c r="BF231" s="20">
        <v>0</v>
      </c>
      <c r="BG231" s="22">
        <v>492</v>
      </c>
      <c r="BH231" s="22">
        <v>53</v>
      </c>
      <c r="BI231" s="22">
        <v>477</v>
      </c>
      <c r="BJ231" s="22">
        <v>37</v>
      </c>
      <c r="BK231" s="22">
        <v>453</v>
      </c>
      <c r="BL231" s="22">
        <v>30</v>
      </c>
      <c r="BM231" s="22">
        <v>499</v>
      </c>
      <c r="BN231" s="22">
        <v>53</v>
      </c>
      <c r="BO231" s="20"/>
      <c r="BP231" s="20"/>
      <c r="BQ231" s="20"/>
      <c r="BR231" s="20"/>
      <c r="BS231" s="20"/>
      <c r="BT231" s="20"/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630</v>
      </c>
      <c r="CB231" s="22">
        <v>44</v>
      </c>
      <c r="CC231" s="22">
        <v>402</v>
      </c>
      <c r="CD231" s="22">
        <v>52</v>
      </c>
      <c r="CE231" s="22">
        <v>503</v>
      </c>
      <c r="CF231" s="22">
        <v>53</v>
      </c>
      <c r="CG231" s="22">
        <v>598</v>
      </c>
      <c r="CH231" s="22">
        <v>77</v>
      </c>
      <c r="CI231" s="22">
        <v>0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100</v>
      </c>
      <c r="B232" s="22">
        <v>75</v>
      </c>
      <c r="C232" s="22">
        <v>440323</v>
      </c>
      <c r="D232" s="22">
        <v>0</v>
      </c>
      <c r="E232" s="22">
        <v>0</v>
      </c>
      <c r="F232" s="22">
        <v>-1</v>
      </c>
      <c r="G232" s="22">
        <v>1</v>
      </c>
      <c r="H232" s="22">
        <v>0</v>
      </c>
      <c r="I232" s="22">
        <v>4</v>
      </c>
      <c r="J232" s="20">
        <v>0.8</v>
      </c>
      <c r="K232" s="20">
        <v>0.2</v>
      </c>
      <c r="L232" s="22">
        <v>4</v>
      </c>
      <c r="M232" s="20" t="s">
        <v>1173</v>
      </c>
      <c r="N232" s="20">
        <v>1.3</v>
      </c>
      <c r="O232" s="22">
        <v>193</v>
      </c>
      <c r="P232" s="23" t="b">
        <v>0</v>
      </c>
      <c r="Q232" s="20"/>
      <c r="R232" s="20" t="s">
        <v>3397</v>
      </c>
      <c r="S232" s="22">
        <v>49</v>
      </c>
      <c r="T232" s="20" t="s">
        <v>1174</v>
      </c>
      <c r="U232" s="20">
        <v>3</v>
      </c>
      <c r="V232" s="20" t="s">
        <v>559</v>
      </c>
      <c r="W232" s="20">
        <v>0.2</v>
      </c>
      <c r="X232" s="23" t="b">
        <v>0</v>
      </c>
      <c r="Y232" s="20"/>
      <c r="Z232" s="20" t="s">
        <v>858</v>
      </c>
      <c r="AA232" s="22">
        <v>7</v>
      </c>
      <c r="AB232" s="22">
        <v>8</v>
      </c>
      <c r="AC232" s="22">
        <v>12</v>
      </c>
      <c r="AD232" s="22">
        <v>60224</v>
      </c>
      <c r="AE232" s="22">
        <v>2424</v>
      </c>
      <c r="AF232" s="22">
        <v>49980</v>
      </c>
      <c r="AG232" s="22">
        <v>1066</v>
      </c>
      <c r="AH232" s="20">
        <v>0.3</v>
      </c>
      <c r="AI232" s="20">
        <v>2.4</v>
      </c>
      <c r="AJ232" s="20" t="s">
        <v>559</v>
      </c>
      <c r="AK232" s="22">
        <v>121</v>
      </c>
      <c r="AL232" s="22">
        <v>1</v>
      </c>
      <c r="AM232" s="22">
        <v>1</v>
      </c>
      <c r="AN232" s="22">
        <v>1</v>
      </c>
      <c r="AO232" s="22">
        <v>1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37</v>
      </c>
      <c r="AX232" s="20">
        <v>38.4</v>
      </c>
      <c r="AY232" s="20">
        <v>6.1</v>
      </c>
      <c r="AZ232" s="20">
        <v>49</v>
      </c>
      <c r="BA232" s="20">
        <v>9.1999999999999993</v>
      </c>
      <c r="BB232" s="22">
        <v>2</v>
      </c>
      <c r="BC232" s="20">
        <v>0.57999999999999996</v>
      </c>
      <c r="BD232" s="20">
        <v>0.04</v>
      </c>
      <c r="BE232" s="20">
        <v>0.62</v>
      </c>
      <c r="BF232" s="20">
        <v>1.0900000000000001</v>
      </c>
      <c r="BG232" s="22">
        <v>332</v>
      </c>
      <c r="BH232" s="22">
        <v>37</v>
      </c>
      <c r="BI232" s="22">
        <v>377</v>
      </c>
      <c r="BJ232" s="22">
        <v>48</v>
      </c>
      <c r="BK232" s="22">
        <v>200</v>
      </c>
      <c r="BL232" s="22">
        <v>43</v>
      </c>
      <c r="BM232" s="22">
        <v>334</v>
      </c>
      <c r="BN232" s="22">
        <v>44</v>
      </c>
      <c r="BO232" s="20"/>
      <c r="BP232" s="20"/>
      <c r="BQ232" s="20"/>
      <c r="BR232" s="20"/>
      <c r="BS232" s="20"/>
      <c r="BT232" s="20"/>
      <c r="BU232" s="22">
        <v>0.43</v>
      </c>
      <c r="BV232" s="22">
        <v>0</v>
      </c>
      <c r="BW232" s="22">
        <v>0.03</v>
      </c>
      <c r="BX232" s="22">
        <v>0.46</v>
      </c>
      <c r="BY232" s="22">
        <v>0.81</v>
      </c>
      <c r="BZ232" s="22">
        <v>0.74</v>
      </c>
      <c r="CA232" s="22">
        <v>265</v>
      </c>
      <c r="CB232" s="22">
        <v>57</v>
      </c>
      <c r="CC232" s="22">
        <v>226</v>
      </c>
      <c r="CD232" s="22">
        <v>26</v>
      </c>
      <c r="CE232" s="22">
        <v>135</v>
      </c>
      <c r="CF232" s="22">
        <v>21</v>
      </c>
      <c r="CG232" s="22">
        <v>327</v>
      </c>
      <c r="CH232" s="22">
        <v>52</v>
      </c>
      <c r="CI232" s="22">
        <v>1.49</v>
      </c>
      <c r="CJ232" s="22">
        <v>0.74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180736</v>
      </c>
      <c r="D233" s="22">
        <v>0</v>
      </c>
      <c r="E233" s="22">
        <v>0</v>
      </c>
      <c r="F233" s="22">
        <v>-2</v>
      </c>
      <c r="G233" s="22">
        <v>2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1159</v>
      </c>
      <c r="N233" s="20">
        <v>0</v>
      </c>
      <c r="O233" s="22">
        <v>194</v>
      </c>
      <c r="P233" s="23" t="b">
        <v>0</v>
      </c>
      <c r="Q233" s="20" t="s">
        <v>2395</v>
      </c>
      <c r="R233" s="20" t="s">
        <v>2510</v>
      </c>
      <c r="S233" s="22">
        <v>43</v>
      </c>
      <c r="T233" s="20" t="s">
        <v>1160</v>
      </c>
      <c r="U233" s="20">
        <v>0</v>
      </c>
      <c r="V233" s="20" t="s">
        <v>518</v>
      </c>
      <c r="W233" s="20">
        <v>0</v>
      </c>
      <c r="X233" s="23" t="b">
        <v>0</v>
      </c>
      <c r="Y233" s="20"/>
      <c r="Z233" s="20" t="s">
        <v>899</v>
      </c>
      <c r="AA233" s="22">
        <v>7</v>
      </c>
      <c r="AB233" s="22">
        <v>8</v>
      </c>
      <c r="AC233" s="22">
        <v>0</v>
      </c>
      <c r="AD233" s="22">
        <v>710</v>
      </c>
      <c r="AE233" s="22">
        <v>18</v>
      </c>
      <c r="AF233" s="22">
        <v>16440</v>
      </c>
      <c r="AG233" s="22">
        <v>110</v>
      </c>
      <c r="AH233" s="20">
        <v>0</v>
      </c>
      <c r="AI233" s="20">
        <v>0</v>
      </c>
      <c r="AJ233" s="20" t="s">
        <v>518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565</v>
      </c>
      <c r="BH233" s="22">
        <v>219</v>
      </c>
      <c r="BI233" s="22">
        <v>553</v>
      </c>
      <c r="BJ233" s="22">
        <v>218</v>
      </c>
      <c r="BK233" s="22">
        <v>535</v>
      </c>
      <c r="BL233" s="22">
        <v>214</v>
      </c>
      <c r="BM233" s="22">
        <v>571</v>
      </c>
      <c r="BN233" s="22">
        <v>218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581</v>
      </c>
      <c r="CB233" s="22">
        <v>140</v>
      </c>
      <c r="CC233" s="22">
        <v>491</v>
      </c>
      <c r="CD233" s="22">
        <v>193</v>
      </c>
      <c r="CE233" s="22">
        <v>578</v>
      </c>
      <c r="CF233" s="22">
        <v>217</v>
      </c>
      <c r="CG233" s="22">
        <v>506</v>
      </c>
      <c r="CH233" s="22">
        <v>193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172850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2</v>
      </c>
      <c r="J234" s="20">
        <v>0</v>
      </c>
      <c r="K234" s="20">
        <v>0</v>
      </c>
      <c r="L234" s="22">
        <v>0</v>
      </c>
      <c r="M234" s="20" t="s">
        <v>999</v>
      </c>
      <c r="N234" s="20">
        <v>0</v>
      </c>
      <c r="O234" s="22">
        <v>195</v>
      </c>
      <c r="P234" s="23" t="b">
        <v>0</v>
      </c>
      <c r="Q234" s="20" t="s">
        <v>2395</v>
      </c>
      <c r="R234" s="20" t="s">
        <v>3296</v>
      </c>
      <c r="S234" s="22">
        <v>54</v>
      </c>
      <c r="T234" s="20" t="s">
        <v>1157</v>
      </c>
      <c r="U234" s="20">
        <v>2.5</v>
      </c>
      <c r="V234" s="20" t="s">
        <v>470</v>
      </c>
      <c r="W234" s="20">
        <v>5.5</v>
      </c>
      <c r="X234" s="23" t="b">
        <v>0</v>
      </c>
      <c r="Y234" s="20"/>
      <c r="Z234" s="20" t="s">
        <v>899</v>
      </c>
      <c r="AA234" s="22">
        <v>7</v>
      </c>
      <c r="AB234" s="22">
        <v>8</v>
      </c>
      <c r="AC234" s="22">
        <v>15</v>
      </c>
      <c r="AD234" s="22">
        <v>2118942</v>
      </c>
      <c r="AE234" s="22">
        <v>230</v>
      </c>
      <c r="AF234" s="22">
        <v>3100271</v>
      </c>
      <c r="AG234" s="22">
        <v>17371</v>
      </c>
      <c r="AH234" s="20">
        <v>0</v>
      </c>
      <c r="AI234" s="20">
        <v>2.8</v>
      </c>
      <c r="AJ234" s="20" t="s">
        <v>470</v>
      </c>
      <c r="AK234" s="22">
        <v>334</v>
      </c>
      <c r="AL234" s="22">
        <v>0</v>
      </c>
      <c r="AM234" s="22">
        <v>1</v>
      </c>
      <c r="AN234" s="22">
        <v>1</v>
      </c>
      <c r="AO234" s="22">
        <v>5</v>
      </c>
      <c r="AP234" s="22">
        <v>0</v>
      </c>
      <c r="AQ234" s="22">
        <v>0</v>
      </c>
      <c r="AR234" s="22">
        <v>0</v>
      </c>
      <c r="AS234" s="22">
        <v>3</v>
      </c>
      <c r="AT234" s="22">
        <v>0</v>
      </c>
      <c r="AU234" s="22">
        <v>0</v>
      </c>
      <c r="AV234" s="22">
        <v>2</v>
      </c>
      <c r="AW234" s="22">
        <v>66</v>
      </c>
      <c r="AX234" s="20">
        <v>57</v>
      </c>
      <c r="AY234" s="20">
        <v>136.4</v>
      </c>
      <c r="AZ234" s="20">
        <v>88</v>
      </c>
      <c r="BA234" s="20">
        <v>28.1</v>
      </c>
      <c r="BB234" s="22">
        <v>4</v>
      </c>
      <c r="BC234" s="20">
        <v>0.85</v>
      </c>
      <c r="BD234" s="20">
        <v>1.27</v>
      </c>
      <c r="BE234" s="20">
        <v>2.12</v>
      </c>
      <c r="BF234" s="20">
        <v>4.08</v>
      </c>
      <c r="BG234" s="22">
        <v>293</v>
      </c>
      <c r="BH234" s="22">
        <v>114</v>
      </c>
      <c r="BI234" s="22">
        <v>85</v>
      </c>
      <c r="BJ234" s="22">
        <v>19</v>
      </c>
      <c r="BK234" s="22">
        <v>130</v>
      </c>
      <c r="BL234" s="22">
        <v>16</v>
      </c>
      <c r="BM234" s="22">
        <v>184</v>
      </c>
      <c r="BN234" s="22">
        <v>53</v>
      </c>
      <c r="BO234" s="22">
        <v>1</v>
      </c>
      <c r="BP234" s="20"/>
      <c r="BQ234" s="22">
        <v>3</v>
      </c>
      <c r="BR234" s="20"/>
      <c r="BS234" s="20"/>
      <c r="BT234" s="20"/>
      <c r="BU234" s="22">
        <v>0.23</v>
      </c>
      <c r="BV234" s="22">
        <v>0</v>
      </c>
      <c r="BW234" s="22">
        <v>0.34</v>
      </c>
      <c r="BX234" s="22">
        <v>0.56999999999999995</v>
      </c>
      <c r="BY234" s="22">
        <v>1.1000000000000001</v>
      </c>
      <c r="BZ234" s="22">
        <v>1.35</v>
      </c>
      <c r="CA234" s="22">
        <v>117</v>
      </c>
      <c r="CB234" s="22">
        <v>8</v>
      </c>
      <c r="CC234" s="22">
        <v>712</v>
      </c>
      <c r="CD234" s="22">
        <v>237</v>
      </c>
      <c r="CE234" s="22">
        <v>190</v>
      </c>
      <c r="CF234" s="22">
        <v>64</v>
      </c>
      <c r="CG234" s="22">
        <v>74</v>
      </c>
      <c r="CH234" s="22">
        <v>27</v>
      </c>
      <c r="CI234" s="22">
        <v>1.08</v>
      </c>
      <c r="CJ234" s="22">
        <v>0.27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478912</v>
      </c>
      <c r="D235" s="22">
        <v>0</v>
      </c>
      <c r="E235" s="22">
        <v>0</v>
      </c>
      <c r="F235" s="22">
        <v>-2</v>
      </c>
      <c r="G235" s="22">
        <v>2</v>
      </c>
      <c r="H235" s="22">
        <v>0</v>
      </c>
      <c r="I235" s="22">
        <v>3</v>
      </c>
      <c r="J235" s="20">
        <v>0</v>
      </c>
      <c r="K235" s="20">
        <v>0</v>
      </c>
      <c r="L235" s="22">
        <v>0</v>
      </c>
      <c r="M235" s="20" t="s">
        <v>1140</v>
      </c>
      <c r="N235" s="20">
        <v>0</v>
      </c>
      <c r="O235" s="22">
        <v>196</v>
      </c>
      <c r="P235" s="23" t="b">
        <v>0</v>
      </c>
      <c r="Q235" s="20" t="s">
        <v>910</v>
      </c>
      <c r="R235" s="20" t="s">
        <v>3398</v>
      </c>
      <c r="S235" s="22">
        <v>43</v>
      </c>
      <c r="T235" s="20" t="s">
        <v>1141</v>
      </c>
      <c r="U235" s="20">
        <v>3</v>
      </c>
      <c r="V235" s="20" t="s">
        <v>560</v>
      </c>
      <c r="W235" s="20">
        <v>1.5</v>
      </c>
      <c r="X235" s="23" t="b">
        <v>0</v>
      </c>
      <c r="Y235" s="20"/>
      <c r="Z235" s="20" t="s">
        <v>899</v>
      </c>
      <c r="AA235" s="22">
        <v>7</v>
      </c>
      <c r="AB235" s="22">
        <v>8</v>
      </c>
      <c r="AC235" s="22">
        <v>6</v>
      </c>
      <c r="AD235" s="22">
        <v>223948</v>
      </c>
      <c r="AE235" s="22">
        <v>2740</v>
      </c>
      <c r="AF235" s="22">
        <v>355338</v>
      </c>
      <c r="AG235" s="22">
        <v>9029</v>
      </c>
      <c r="AH235" s="20">
        <v>0</v>
      </c>
      <c r="AI235" s="20">
        <v>1.4</v>
      </c>
      <c r="AJ235" s="20" t="s">
        <v>560</v>
      </c>
      <c r="AK235" s="22">
        <v>125</v>
      </c>
      <c r="AL235" s="22">
        <v>1</v>
      </c>
      <c r="AM235" s="22">
        <v>0</v>
      </c>
      <c r="AN235" s="22">
        <v>0</v>
      </c>
      <c r="AO235" s="22">
        <v>2</v>
      </c>
      <c r="AP235" s="22">
        <v>0</v>
      </c>
      <c r="AQ235" s="22">
        <v>0</v>
      </c>
      <c r="AR235" s="22">
        <v>0</v>
      </c>
      <c r="AS235" s="22">
        <v>2</v>
      </c>
      <c r="AT235" s="22">
        <v>0</v>
      </c>
      <c r="AU235" s="22">
        <v>0</v>
      </c>
      <c r="AV235" s="22">
        <v>0</v>
      </c>
      <c r="AW235" s="22">
        <v>23</v>
      </c>
      <c r="AX235" s="20">
        <v>34.799999999999997</v>
      </c>
      <c r="AY235" s="20">
        <v>25.1</v>
      </c>
      <c r="AZ235" s="20">
        <v>39</v>
      </c>
      <c r="BA235" s="20">
        <v>9.9</v>
      </c>
      <c r="BB235" s="22">
        <v>2</v>
      </c>
      <c r="BC235" s="20">
        <v>0.08</v>
      </c>
      <c r="BD235" s="20">
        <v>0.19</v>
      </c>
      <c r="BE235" s="20">
        <v>0.27</v>
      </c>
      <c r="BF235" s="20">
        <v>1.96</v>
      </c>
      <c r="BG235" s="22">
        <v>336</v>
      </c>
      <c r="BH235" s="22">
        <v>147</v>
      </c>
      <c r="BI235" s="22">
        <v>313</v>
      </c>
      <c r="BJ235" s="22">
        <v>161</v>
      </c>
      <c r="BK235" s="22">
        <v>227</v>
      </c>
      <c r="BL235" s="22">
        <v>120</v>
      </c>
      <c r="BM235" s="22">
        <v>326</v>
      </c>
      <c r="BN235" s="22">
        <v>146</v>
      </c>
      <c r="BO235" s="20"/>
      <c r="BP235" s="20"/>
      <c r="BQ235" s="20"/>
      <c r="BR235" s="20"/>
      <c r="BS235" s="20"/>
      <c r="BT235" s="20"/>
      <c r="BU235" s="22">
        <v>0.06</v>
      </c>
      <c r="BV235" s="22">
        <v>0</v>
      </c>
      <c r="BW235" s="22">
        <v>0.14000000000000001</v>
      </c>
      <c r="BX235" s="22">
        <v>0.2</v>
      </c>
      <c r="BY235" s="22">
        <v>1.41</v>
      </c>
      <c r="BZ235" s="22">
        <v>1.44</v>
      </c>
      <c r="CA235" s="22">
        <v>601</v>
      </c>
      <c r="CB235" s="22">
        <v>320</v>
      </c>
      <c r="CC235" s="22">
        <v>503</v>
      </c>
      <c r="CD235" s="22">
        <v>180</v>
      </c>
      <c r="CE235" s="22">
        <v>131</v>
      </c>
      <c r="CF235" s="22">
        <v>56</v>
      </c>
      <c r="CG235" s="22">
        <v>148</v>
      </c>
      <c r="CH235" s="22">
        <v>46</v>
      </c>
      <c r="CI235" s="22">
        <v>1.44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75</v>
      </c>
      <c r="B236" s="20"/>
      <c r="C236" s="22">
        <v>460028</v>
      </c>
      <c r="D236" s="22">
        <v>0</v>
      </c>
      <c r="E236" s="22">
        <v>0</v>
      </c>
      <c r="F236" s="22">
        <v>1</v>
      </c>
      <c r="G236" s="22">
        <v>-1</v>
      </c>
      <c r="H236" s="22">
        <v>1</v>
      </c>
      <c r="I236" s="22">
        <v>2</v>
      </c>
      <c r="J236" s="20">
        <v>-0.2</v>
      </c>
      <c r="K236" s="20">
        <v>-0.7</v>
      </c>
      <c r="L236" s="22">
        <v>0</v>
      </c>
      <c r="M236" s="20" t="s">
        <v>1130</v>
      </c>
      <c r="N236" s="20">
        <v>0.3</v>
      </c>
      <c r="O236" s="22">
        <v>197</v>
      </c>
      <c r="P236" s="23" t="b">
        <v>0</v>
      </c>
      <c r="Q236" s="20" t="s">
        <v>3496</v>
      </c>
      <c r="R236" s="20" t="s">
        <v>3639</v>
      </c>
      <c r="S236" s="22">
        <v>46</v>
      </c>
      <c r="T236" s="20" t="s">
        <v>1131</v>
      </c>
      <c r="U236" s="20">
        <v>3.2</v>
      </c>
      <c r="V236" s="20" t="s">
        <v>473</v>
      </c>
      <c r="W236" s="20">
        <v>4.7</v>
      </c>
      <c r="X236" s="23" t="b">
        <v>0</v>
      </c>
      <c r="Y236" s="20"/>
      <c r="Z236" s="20" t="s">
        <v>937</v>
      </c>
      <c r="AA236" s="22">
        <v>7</v>
      </c>
      <c r="AB236" s="22">
        <v>8</v>
      </c>
      <c r="AC236" s="22">
        <v>35</v>
      </c>
      <c r="AD236" s="22">
        <v>657673</v>
      </c>
      <c r="AE236" s="22">
        <v>3605</v>
      </c>
      <c r="AF236" s="22">
        <v>494899</v>
      </c>
      <c r="AG236" s="22">
        <v>42154</v>
      </c>
      <c r="AH236" s="20">
        <v>0.1</v>
      </c>
      <c r="AI236" s="20">
        <v>7.6</v>
      </c>
      <c r="AJ236" s="20" t="s">
        <v>473</v>
      </c>
      <c r="AK236" s="22">
        <v>934</v>
      </c>
      <c r="AL236" s="22">
        <v>0</v>
      </c>
      <c r="AM236" s="22">
        <v>1</v>
      </c>
      <c r="AN236" s="22">
        <v>3</v>
      </c>
      <c r="AO236" s="22">
        <v>12</v>
      </c>
      <c r="AP236" s="22">
        <v>0</v>
      </c>
      <c r="AQ236" s="22">
        <v>0</v>
      </c>
      <c r="AR236" s="22">
        <v>0</v>
      </c>
      <c r="AS236" s="22">
        <v>1</v>
      </c>
      <c r="AT236" s="22">
        <v>0</v>
      </c>
      <c r="AU236" s="22">
        <v>0</v>
      </c>
      <c r="AV236" s="22">
        <v>3</v>
      </c>
      <c r="AW236" s="22">
        <v>198</v>
      </c>
      <c r="AX236" s="20">
        <v>182</v>
      </c>
      <c r="AY236" s="20">
        <v>66.5</v>
      </c>
      <c r="AZ236" s="20">
        <v>101</v>
      </c>
      <c r="BA236" s="20">
        <v>34.9</v>
      </c>
      <c r="BB236" s="22">
        <v>11</v>
      </c>
      <c r="BC236" s="20">
        <v>0.84</v>
      </c>
      <c r="BD236" s="20">
        <v>0.33</v>
      </c>
      <c r="BE236" s="20">
        <v>1.17</v>
      </c>
      <c r="BF236" s="20">
        <v>11.56</v>
      </c>
      <c r="BG236" s="22">
        <v>118</v>
      </c>
      <c r="BH236" s="22">
        <v>40</v>
      </c>
      <c r="BI236" s="22">
        <v>184</v>
      </c>
      <c r="BJ236" s="22">
        <v>49</v>
      </c>
      <c r="BK236" s="22">
        <v>115</v>
      </c>
      <c r="BL236" s="22">
        <v>13</v>
      </c>
      <c r="BM236" s="22">
        <v>127</v>
      </c>
      <c r="BN236" s="22">
        <v>34</v>
      </c>
      <c r="BO236" s="20"/>
      <c r="BP236" s="20"/>
      <c r="BQ236" s="20"/>
      <c r="BR236" s="20"/>
      <c r="BS236" s="20"/>
      <c r="BT236" s="20"/>
      <c r="BU236" s="22">
        <v>0.08</v>
      </c>
      <c r="BV236" s="22">
        <v>0</v>
      </c>
      <c r="BW236" s="22">
        <v>0.03</v>
      </c>
      <c r="BX236" s="22">
        <v>0.11</v>
      </c>
      <c r="BY236" s="22">
        <v>1.1100000000000001</v>
      </c>
      <c r="BZ236" s="22">
        <v>1.1599999999999999</v>
      </c>
      <c r="CA236" s="22">
        <v>348</v>
      </c>
      <c r="CB236" s="22">
        <v>49</v>
      </c>
      <c r="CC236" s="22">
        <v>332</v>
      </c>
      <c r="CD236" s="22">
        <v>113</v>
      </c>
      <c r="CE236" s="22">
        <v>114</v>
      </c>
      <c r="CF236" s="22">
        <v>37</v>
      </c>
      <c r="CG236" s="22">
        <v>83</v>
      </c>
      <c r="CH236" s="22">
        <v>32</v>
      </c>
      <c r="CI236" s="22">
        <v>1.06</v>
      </c>
      <c r="CJ236" s="22">
        <v>0.28999999999999998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100</v>
      </c>
      <c r="B237" s="22">
        <v>100</v>
      </c>
      <c r="C237" s="22">
        <v>179268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2</v>
      </c>
      <c r="J237" s="20">
        <v>0.2</v>
      </c>
      <c r="K237" s="20">
        <v>-0.3</v>
      </c>
      <c r="L237" s="22">
        <v>-1</v>
      </c>
      <c r="M237" s="20" t="s">
        <v>1142</v>
      </c>
      <c r="N237" s="20">
        <v>0.7</v>
      </c>
      <c r="O237" s="22">
        <v>198</v>
      </c>
      <c r="P237" s="23" t="b">
        <v>0</v>
      </c>
      <c r="Q237" s="20"/>
      <c r="R237" s="20" t="s">
        <v>3151</v>
      </c>
      <c r="S237" s="22">
        <v>48</v>
      </c>
      <c r="T237" s="20" t="s">
        <v>1143</v>
      </c>
      <c r="U237" s="20">
        <v>1.3</v>
      </c>
      <c r="V237" s="20" t="s">
        <v>1144</v>
      </c>
      <c r="W237" s="20">
        <v>0.6</v>
      </c>
      <c r="X237" s="23" t="b">
        <v>0</v>
      </c>
      <c r="Y237" s="20"/>
      <c r="Z237" s="20" t="s">
        <v>858</v>
      </c>
      <c r="AA237" s="22">
        <v>7</v>
      </c>
      <c r="AB237" s="22">
        <v>8</v>
      </c>
      <c r="AC237" s="22">
        <v>8</v>
      </c>
      <c r="AD237" s="22">
        <v>48159</v>
      </c>
      <c r="AE237" s="22">
        <v>4596</v>
      </c>
      <c r="AF237" s="22">
        <v>58920</v>
      </c>
      <c r="AG237" s="22">
        <v>2380</v>
      </c>
      <c r="AH237" s="20">
        <v>0.1</v>
      </c>
      <c r="AI237" s="20">
        <v>1.7</v>
      </c>
      <c r="AJ237" s="20" t="s">
        <v>492</v>
      </c>
      <c r="AK237" s="22">
        <v>485</v>
      </c>
      <c r="AL237" s="22">
        <v>0</v>
      </c>
      <c r="AM237" s="22">
        <v>0</v>
      </c>
      <c r="AN237" s="22">
        <v>1</v>
      </c>
      <c r="AO237" s="22">
        <v>8</v>
      </c>
      <c r="AP237" s="22">
        <v>0</v>
      </c>
      <c r="AQ237" s="22">
        <v>0</v>
      </c>
      <c r="AR237" s="22">
        <v>0</v>
      </c>
      <c r="AS237" s="22">
        <v>4</v>
      </c>
      <c r="AT237" s="22">
        <v>0</v>
      </c>
      <c r="AU237" s="22">
        <v>0</v>
      </c>
      <c r="AV237" s="22">
        <v>0</v>
      </c>
      <c r="AW237" s="22">
        <v>77</v>
      </c>
      <c r="AX237" s="20">
        <v>99</v>
      </c>
      <c r="AY237" s="20">
        <v>62.8</v>
      </c>
      <c r="AZ237" s="20">
        <v>51</v>
      </c>
      <c r="BA237" s="20">
        <v>21.3</v>
      </c>
      <c r="BB237" s="22">
        <v>5</v>
      </c>
      <c r="BC237" s="20">
        <v>0.83</v>
      </c>
      <c r="BD237" s="20">
        <v>0.2</v>
      </c>
      <c r="BE237" s="20">
        <v>1.03</v>
      </c>
      <c r="BF237" s="20">
        <v>7.11</v>
      </c>
      <c r="BG237" s="22">
        <v>231</v>
      </c>
      <c r="BH237" s="22">
        <v>94</v>
      </c>
      <c r="BI237" s="22">
        <v>193</v>
      </c>
      <c r="BJ237" s="22">
        <v>52</v>
      </c>
      <c r="BK237" s="22">
        <v>195</v>
      </c>
      <c r="BL237" s="22">
        <v>44</v>
      </c>
      <c r="BM237" s="22">
        <v>231</v>
      </c>
      <c r="BN237" s="22">
        <v>71</v>
      </c>
      <c r="BO237" s="20"/>
      <c r="BP237" s="20"/>
      <c r="BQ237" s="20"/>
      <c r="BR237" s="20"/>
      <c r="BS237" s="20"/>
      <c r="BT237" s="20"/>
      <c r="BU237" s="22">
        <v>0.15</v>
      </c>
      <c r="BV237" s="22">
        <v>0</v>
      </c>
      <c r="BW237" s="22">
        <v>0.04</v>
      </c>
      <c r="BX237" s="22">
        <v>0.19</v>
      </c>
      <c r="BY237" s="22">
        <v>1.32</v>
      </c>
      <c r="BZ237" s="22">
        <v>1.48</v>
      </c>
      <c r="CA237" s="22">
        <v>294</v>
      </c>
      <c r="CB237" s="22">
        <v>34</v>
      </c>
      <c r="CC237" s="22">
        <v>296</v>
      </c>
      <c r="CD237" s="22">
        <v>100</v>
      </c>
      <c r="CE237" s="22">
        <v>332</v>
      </c>
      <c r="CF237" s="22">
        <v>112</v>
      </c>
      <c r="CG237" s="22">
        <v>218</v>
      </c>
      <c r="CH237" s="22">
        <v>82</v>
      </c>
      <c r="CI237" s="22">
        <v>0.93</v>
      </c>
      <c r="CJ237" s="22">
        <v>0.19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448047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3</v>
      </c>
      <c r="J238" s="20">
        <v>1.5</v>
      </c>
      <c r="K238" s="20">
        <v>1</v>
      </c>
      <c r="L238" s="22">
        <v>2</v>
      </c>
      <c r="M238" s="20" t="s">
        <v>1748</v>
      </c>
      <c r="N238" s="20">
        <v>2</v>
      </c>
      <c r="O238" s="22">
        <v>199</v>
      </c>
      <c r="P238" s="23" t="b">
        <v>0</v>
      </c>
      <c r="Q238" s="20"/>
      <c r="R238" s="20" t="s">
        <v>3452</v>
      </c>
      <c r="S238" s="22">
        <v>48</v>
      </c>
      <c r="T238" s="20" t="s">
        <v>1749</v>
      </c>
      <c r="U238" s="20">
        <v>2.1</v>
      </c>
      <c r="V238" s="20" t="s">
        <v>747</v>
      </c>
      <c r="W238" s="20">
        <v>2.6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23</v>
      </c>
      <c r="AD238" s="22">
        <v>260245</v>
      </c>
      <c r="AE238" s="22">
        <v>3822</v>
      </c>
      <c r="AF238" s="22">
        <v>432266</v>
      </c>
      <c r="AG238" s="22">
        <v>8693</v>
      </c>
      <c r="AH238" s="20">
        <v>0.4</v>
      </c>
      <c r="AI238" s="20">
        <v>4.8</v>
      </c>
      <c r="AJ238" s="20" t="s">
        <v>1748</v>
      </c>
      <c r="AK238" s="22">
        <v>897</v>
      </c>
      <c r="AL238" s="22">
        <v>0</v>
      </c>
      <c r="AM238" s="22">
        <v>1</v>
      </c>
      <c r="AN238" s="22">
        <v>4</v>
      </c>
      <c r="AO238" s="22">
        <v>12</v>
      </c>
      <c r="AP238" s="22">
        <v>0</v>
      </c>
      <c r="AQ238" s="22">
        <v>0</v>
      </c>
      <c r="AR238" s="22">
        <v>1</v>
      </c>
      <c r="AS238" s="22">
        <v>3</v>
      </c>
      <c r="AT238" s="22">
        <v>0</v>
      </c>
      <c r="AU238" s="22">
        <v>0</v>
      </c>
      <c r="AV238" s="22">
        <v>0</v>
      </c>
      <c r="AW238" s="22">
        <v>118</v>
      </c>
      <c r="AX238" s="20">
        <v>151.4</v>
      </c>
      <c r="AY238" s="20">
        <v>261.2</v>
      </c>
      <c r="AZ238" s="20">
        <v>139</v>
      </c>
      <c r="BA238" s="20">
        <v>55</v>
      </c>
      <c r="BB238" s="22">
        <v>11</v>
      </c>
      <c r="BC238" s="20">
        <v>2.2000000000000002</v>
      </c>
      <c r="BD238" s="20">
        <v>1.55</v>
      </c>
      <c r="BE238" s="20">
        <v>3.75</v>
      </c>
      <c r="BF238" s="20">
        <v>11.53</v>
      </c>
      <c r="BG238" s="22">
        <v>145</v>
      </c>
      <c r="BH238" s="22">
        <v>57</v>
      </c>
      <c r="BI238" s="22">
        <v>26</v>
      </c>
      <c r="BJ238" s="22">
        <v>20</v>
      </c>
      <c r="BK238" s="22">
        <v>74</v>
      </c>
      <c r="BL238" s="22">
        <v>45</v>
      </c>
      <c r="BM238" s="22">
        <v>55</v>
      </c>
      <c r="BN238" s="22">
        <v>38</v>
      </c>
      <c r="BO238" s="22">
        <v>4</v>
      </c>
      <c r="BP238" s="20"/>
      <c r="BQ238" s="22">
        <v>1</v>
      </c>
      <c r="BR238" s="20"/>
      <c r="BS238" s="22">
        <v>4</v>
      </c>
      <c r="BT238" s="20"/>
      <c r="BU238" s="22">
        <v>0.22</v>
      </c>
      <c r="BV238" s="22">
        <v>0</v>
      </c>
      <c r="BW238" s="22">
        <v>0.16</v>
      </c>
      <c r="BX238" s="22">
        <v>0.38</v>
      </c>
      <c r="BY238" s="22">
        <v>1.1599999999999999</v>
      </c>
      <c r="BZ238" s="22">
        <v>1.2</v>
      </c>
      <c r="CA238" s="22">
        <v>306</v>
      </c>
      <c r="CB238" s="22">
        <v>201</v>
      </c>
      <c r="CC238" s="22">
        <v>155</v>
      </c>
      <c r="CD238" s="22">
        <v>68</v>
      </c>
      <c r="CE238" s="22">
        <v>227</v>
      </c>
      <c r="CF238" s="22">
        <v>97</v>
      </c>
      <c r="CG238" s="22">
        <v>114</v>
      </c>
      <c r="CH238" s="22">
        <v>33</v>
      </c>
      <c r="CI238" s="22">
        <v>1.1000000000000001</v>
      </c>
      <c r="CJ238" s="22">
        <v>0.4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27.75" thickBot="1">
      <c r="A239" s="22">
        <v>0</v>
      </c>
      <c r="B239" s="22">
        <v>0</v>
      </c>
      <c r="C239" s="22">
        <v>520295</v>
      </c>
      <c r="D239" s="22">
        <v>0</v>
      </c>
      <c r="E239" s="22">
        <v>0</v>
      </c>
      <c r="F239" s="22">
        <v>0</v>
      </c>
      <c r="G239" s="22">
        <v>0</v>
      </c>
      <c r="H239" s="22">
        <v>0</v>
      </c>
      <c r="I239" s="22">
        <v>4</v>
      </c>
      <c r="J239" s="20">
        <v>0</v>
      </c>
      <c r="K239" s="20">
        <v>0</v>
      </c>
      <c r="L239" s="22">
        <v>0</v>
      </c>
      <c r="M239" s="20" t="s">
        <v>1188</v>
      </c>
      <c r="N239" s="20">
        <v>0</v>
      </c>
      <c r="O239" s="22">
        <v>200</v>
      </c>
      <c r="P239" s="23" t="b">
        <v>0</v>
      </c>
      <c r="Q239" s="20" t="s">
        <v>2061</v>
      </c>
      <c r="R239" s="20" t="s">
        <v>2062</v>
      </c>
      <c r="S239" s="22">
        <v>50</v>
      </c>
      <c r="T239" s="20" t="s">
        <v>1189</v>
      </c>
      <c r="U239" s="20">
        <v>0</v>
      </c>
      <c r="V239" s="20" t="s">
        <v>620</v>
      </c>
      <c r="W239" s="20">
        <v>0</v>
      </c>
      <c r="X239" s="23" t="b">
        <v>0</v>
      </c>
      <c r="Y239" s="20"/>
      <c r="Z239" s="20" t="s">
        <v>872</v>
      </c>
      <c r="AA239" s="22">
        <v>7</v>
      </c>
      <c r="AB239" s="22">
        <v>8</v>
      </c>
      <c r="AC239" s="22">
        <v>0</v>
      </c>
      <c r="AD239" s="22">
        <v>0</v>
      </c>
      <c r="AE239" s="22">
        <v>0</v>
      </c>
      <c r="AF239" s="22">
        <v>361</v>
      </c>
      <c r="AG239" s="22">
        <v>5</v>
      </c>
      <c r="AH239" s="20">
        <v>0</v>
      </c>
      <c r="AI239" s="20">
        <v>0</v>
      </c>
      <c r="AJ239" s="20" t="s">
        <v>1190</v>
      </c>
      <c r="AK239" s="22">
        <v>0</v>
      </c>
      <c r="AL239" s="22">
        <v>0</v>
      </c>
      <c r="AM239" s="22">
        <v>0</v>
      </c>
      <c r="AN239" s="22">
        <v>0</v>
      </c>
      <c r="AO239" s="22">
        <v>0</v>
      </c>
      <c r="AP239" s="22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0</v>
      </c>
      <c r="AX239" s="20">
        <v>0</v>
      </c>
      <c r="AY239" s="20">
        <v>0</v>
      </c>
      <c r="AZ239" s="20">
        <v>0</v>
      </c>
      <c r="BA239" s="20">
        <v>0</v>
      </c>
      <c r="BB239" s="22">
        <v>0</v>
      </c>
      <c r="BC239" s="20">
        <v>0</v>
      </c>
      <c r="BD239" s="20">
        <v>0</v>
      </c>
      <c r="BE239" s="20">
        <v>0</v>
      </c>
      <c r="BF239" s="20">
        <v>0</v>
      </c>
      <c r="BG239" s="22">
        <v>722</v>
      </c>
      <c r="BH239" s="22">
        <v>86</v>
      </c>
      <c r="BI239" s="22">
        <v>720</v>
      </c>
      <c r="BJ239" s="22">
        <v>87</v>
      </c>
      <c r="BK239" s="22">
        <v>717</v>
      </c>
      <c r="BL239" s="22">
        <v>86</v>
      </c>
      <c r="BM239" s="22">
        <v>722</v>
      </c>
      <c r="BN239" s="22">
        <v>86</v>
      </c>
      <c r="BO239" s="20"/>
      <c r="BP239" s="20"/>
      <c r="BQ239" s="20"/>
      <c r="BR239" s="20"/>
      <c r="BS239" s="20"/>
      <c r="BT239" s="20"/>
      <c r="BU239" s="22">
        <v>0</v>
      </c>
      <c r="BV239" s="22">
        <v>0</v>
      </c>
      <c r="BW239" s="22">
        <v>0</v>
      </c>
      <c r="BX239" s="22">
        <v>0</v>
      </c>
      <c r="BY239" s="22">
        <v>0</v>
      </c>
      <c r="BZ239" s="22">
        <v>0</v>
      </c>
      <c r="CA239" s="22">
        <v>214</v>
      </c>
      <c r="CB239" s="22">
        <v>47</v>
      </c>
      <c r="CC239" s="22">
        <v>695</v>
      </c>
      <c r="CD239" s="22">
        <v>79</v>
      </c>
      <c r="CE239" s="22">
        <v>722</v>
      </c>
      <c r="CF239" s="22">
        <v>87</v>
      </c>
      <c r="CG239" s="22">
        <v>720</v>
      </c>
      <c r="CH239" s="22">
        <v>96</v>
      </c>
      <c r="CI239" s="22">
        <v>0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0</v>
      </c>
      <c r="B240" s="22">
        <v>0</v>
      </c>
      <c r="C240" s="22">
        <v>444463</v>
      </c>
      <c r="D240" s="22">
        <v>0</v>
      </c>
      <c r="E240" s="22">
        <v>0</v>
      </c>
      <c r="F240" s="22">
        <v>-1</v>
      </c>
      <c r="G240" s="22">
        <v>1</v>
      </c>
      <c r="H240" s="22">
        <v>0</v>
      </c>
      <c r="I240" s="22">
        <v>2</v>
      </c>
      <c r="J240" s="20">
        <v>0</v>
      </c>
      <c r="K240" s="20">
        <v>0</v>
      </c>
      <c r="L240" s="22">
        <v>0</v>
      </c>
      <c r="M240" s="20" t="s">
        <v>1176</v>
      </c>
      <c r="N240" s="20">
        <v>0</v>
      </c>
      <c r="O240" s="22">
        <v>201</v>
      </c>
      <c r="P240" s="23" t="b">
        <v>0</v>
      </c>
      <c r="Q240" s="20" t="s">
        <v>910</v>
      </c>
      <c r="R240" s="20" t="s">
        <v>2063</v>
      </c>
      <c r="S240" s="22">
        <v>44</v>
      </c>
      <c r="T240" s="20" t="s">
        <v>1177</v>
      </c>
      <c r="U240" s="20">
        <v>0</v>
      </c>
      <c r="V240" s="20" t="s">
        <v>620</v>
      </c>
      <c r="W240" s="20">
        <v>0</v>
      </c>
      <c r="X240" s="23" t="b">
        <v>0</v>
      </c>
      <c r="Y240" s="20"/>
      <c r="Z240" s="20" t="s">
        <v>899</v>
      </c>
      <c r="AA240" s="22">
        <v>7</v>
      </c>
      <c r="AB240" s="22">
        <v>8</v>
      </c>
      <c r="AC240" s="22">
        <v>0</v>
      </c>
      <c r="AD240" s="22">
        <v>625</v>
      </c>
      <c r="AE240" s="22">
        <v>34</v>
      </c>
      <c r="AF240" s="22">
        <v>2993</v>
      </c>
      <c r="AG240" s="22">
        <v>47</v>
      </c>
      <c r="AH240" s="20">
        <v>0</v>
      </c>
      <c r="AI240" s="20">
        <v>0</v>
      </c>
      <c r="AJ240" s="20" t="s">
        <v>621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0</v>
      </c>
      <c r="AX240" s="20">
        <v>0</v>
      </c>
      <c r="AY240" s="20">
        <v>0</v>
      </c>
      <c r="AZ240" s="20">
        <v>0</v>
      </c>
      <c r="BA240" s="20">
        <v>0</v>
      </c>
      <c r="BB240" s="22">
        <v>0</v>
      </c>
      <c r="BC240" s="20">
        <v>0</v>
      </c>
      <c r="BD240" s="20">
        <v>0</v>
      </c>
      <c r="BE240" s="20">
        <v>0</v>
      </c>
      <c r="BF240" s="20">
        <v>0</v>
      </c>
      <c r="BG240" s="22">
        <v>604</v>
      </c>
      <c r="BH240" s="22">
        <v>231</v>
      </c>
      <c r="BI240" s="22">
        <v>595</v>
      </c>
      <c r="BJ240" s="22">
        <v>231</v>
      </c>
      <c r="BK240" s="22">
        <v>581</v>
      </c>
      <c r="BL240" s="22">
        <v>229</v>
      </c>
      <c r="BM240" s="22">
        <v>611</v>
      </c>
      <c r="BN240" s="22">
        <v>231</v>
      </c>
      <c r="BO240" s="20"/>
      <c r="BP240" s="20"/>
      <c r="BQ240" s="20"/>
      <c r="BR240" s="20"/>
      <c r="BS240" s="20"/>
      <c r="BT240" s="20"/>
      <c r="BU240" s="22">
        <v>0</v>
      </c>
      <c r="BV240" s="22">
        <v>0</v>
      </c>
      <c r="BW240" s="22">
        <v>0</v>
      </c>
      <c r="BX240" s="22">
        <v>0</v>
      </c>
      <c r="BY240" s="22">
        <v>0</v>
      </c>
      <c r="BZ240" s="22">
        <v>0</v>
      </c>
      <c r="CA240" s="22">
        <v>540</v>
      </c>
      <c r="CB240" s="22">
        <v>122</v>
      </c>
      <c r="CC240" s="22">
        <v>546</v>
      </c>
      <c r="CD240" s="22">
        <v>216</v>
      </c>
      <c r="CE240" s="22">
        <v>617</v>
      </c>
      <c r="CF240" s="22">
        <v>229</v>
      </c>
      <c r="CG240" s="22">
        <v>579</v>
      </c>
      <c r="CH240" s="22">
        <v>206</v>
      </c>
      <c r="CI240" s="22">
        <v>0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0"/>
      <c r="B241" s="20"/>
      <c r="C241" s="22">
        <v>232787</v>
      </c>
      <c r="D241" s="22">
        <v>0</v>
      </c>
      <c r="E241" s="22">
        <v>0</v>
      </c>
      <c r="F241" s="22">
        <v>-1</v>
      </c>
      <c r="G241" s="22">
        <v>1</v>
      </c>
      <c r="H241" s="22">
        <v>0</v>
      </c>
      <c r="I241" s="22">
        <v>3</v>
      </c>
      <c r="J241" s="20">
        <v>5.5</v>
      </c>
      <c r="K241" s="20">
        <v>5</v>
      </c>
      <c r="L241" s="22">
        <v>10</v>
      </c>
      <c r="M241" s="20" t="s">
        <v>1171</v>
      </c>
      <c r="N241" s="20">
        <v>6</v>
      </c>
      <c r="O241" s="22">
        <v>202</v>
      </c>
      <c r="P241" s="23" t="b">
        <v>0</v>
      </c>
      <c r="Q241" s="20"/>
      <c r="R241" s="20"/>
      <c r="S241" s="22">
        <v>54</v>
      </c>
      <c r="T241" s="20" t="s">
        <v>1172</v>
      </c>
      <c r="U241" s="20">
        <v>3.8</v>
      </c>
      <c r="V241" s="20" t="s">
        <v>589</v>
      </c>
      <c r="W241" s="20">
        <v>0.5</v>
      </c>
      <c r="X241" s="23" t="b">
        <v>0</v>
      </c>
      <c r="Y241" s="20"/>
      <c r="Z241" s="20" t="s">
        <v>858</v>
      </c>
      <c r="AA241" s="22">
        <v>7</v>
      </c>
      <c r="AB241" s="22">
        <v>8</v>
      </c>
      <c r="AC241" s="22">
        <v>45</v>
      </c>
      <c r="AD241" s="22">
        <v>55627</v>
      </c>
      <c r="AE241" s="22">
        <v>12449</v>
      </c>
      <c r="AF241" s="22">
        <v>55127</v>
      </c>
      <c r="AG241" s="22">
        <v>1689</v>
      </c>
      <c r="AH241" s="20">
        <v>1.1000000000000001</v>
      </c>
      <c r="AI241" s="20">
        <v>8.3000000000000007</v>
      </c>
      <c r="AJ241" s="20" t="s">
        <v>589</v>
      </c>
      <c r="AK241" s="22">
        <v>1035</v>
      </c>
      <c r="AL241" s="22">
        <v>0</v>
      </c>
      <c r="AM241" s="22">
        <v>5</v>
      </c>
      <c r="AN241" s="22">
        <v>3</v>
      </c>
      <c r="AO241" s="22">
        <v>15</v>
      </c>
      <c r="AP241" s="22">
        <v>0</v>
      </c>
      <c r="AQ241" s="22">
        <v>0</v>
      </c>
      <c r="AR241" s="22">
        <v>0</v>
      </c>
      <c r="AS241" s="22">
        <v>1</v>
      </c>
      <c r="AT241" s="22">
        <v>0</v>
      </c>
      <c r="AU241" s="22">
        <v>0</v>
      </c>
      <c r="AV241" s="22">
        <v>4</v>
      </c>
      <c r="AW241" s="22">
        <v>225</v>
      </c>
      <c r="AX241" s="20">
        <v>248.4</v>
      </c>
      <c r="AY241" s="20">
        <v>287</v>
      </c>
      <c r="AZ241" s="20">
        <v>117</v>
      </c>
      <c r="BA241" s="20">
        <v>65.3</v>
      </c>
      <c r="BB241" s="22">
        <v>12</v>
      </c>
      <c r="BC241" s="20">
        <v>0.79</v>
      </c>
      <c r="BD241" s="20">
        <v>1.26</v>
      </c>
      <c r="BE241" s="20">
        <v>2.0499999999999998</v>
      </c>
      <c r="BF241" s="20">
        <v>14.35</v>
      </c>
      <c r="BG241" s="22">
        <v>51</v>
      </c>
      <c r="BH241" s="22">
        <v>18</v>
      </c>
      <c r="BI241" s="22">
        <v>21</v>
      </c>
      <c r="BJ241" s="22">
        <v>16</v>
      </c>
      <c r="BK241" s="22">
        <v>105</v>
      </c>
      <c r="BL241" s="22">
        <v>65</v>
      </c>
      <c r="BM241" s="22">
        <v>36</v>
      </c>
      <c r="BN241" s="22">
        <v>25</v>
      </c>
      <c r="BO241" s="22">
        <v>1</v>
      </c>
      <c r="BP241" s="20"/>
      <c r="BQ241" s="20"/>
      <c r="BR241" s="20"/>
      <c r="BS241" s="20"/>
      <c r="BT241" s="20"/>
      <c r="BU241" s="22">
        <v>7.0000000000000007E-2</v>
      </c>
      <c r="BV241" s="22">
        <v>0</v>
      </c>
      <c r="BW241" s="22">
        <v>0.11</v>
      </c>
      <c r="BX241" s="22">
        <v>0.18</v>
      </c>
      <c r="BY241" s="22">
        <v>1.25</v>
      </c>
      <c r="BZ241" s="22">
        <v>1.3</v>
      </c>
      <c r="CA241" s="22">
        <v>123</v>
      </c>
      <c r="CB241" s="22">
        <v>78</v>
      </c>
      <c r="CC241" s="22">
        <v>17</v>
      </c>
      <c r="CD241" s="22">
        <v>9</v>
      </c>
      <c r="CE241" s="22">
        <v>81</v>
      </c>
      <c r="CF241" s="22">
        <v>40</v>
      </c>
      <c r="CG241" s="22">
        <v>227</v>
      </c>
      <c r="CH241" s="22">
        <v>72</v>
      </c>
      <c r="CI241" s="22">
        <v>1.04</v>
      </c>
      <c r="CJ241" s="22">
        <v>0.26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75</v>
      </c>
      <c r="B242" s="22">
        <v>100</v>
      </c>
      <c r="C242" s="22">
        <v>482609</v>
      </c>
      <c r="D242" s="22">
        <v>0</v>
      </c>
      <c r="E242" s="22">
        <v>0</v>
      </c>
      <c r="F242" s="22">
        <v>2</v>
      </c>
      <c r="G242" s="22">
        <v>-2</v>
      </c>
      <c r="H242" s="22">
        <v>1</v>
      </c>
      <c r="I242" s="22">
        <v>2</v>
      </c>
      <c r="J242" s="20">
        <v>-0.2</v>
      </c>
      <c r="K242" s="20">
        <v>-0.7</v>
      </c>
      <c r="L242" s="22">
        <v>1</v>
      </c>
      <c r="M242" s="20" t="s">
        <v>2064</v>
      </c>
      <c r="N242" s="20">
        <v>0.3</v>
      </c>
      <c r="O242" s="22">
        <v>203</v>
      </c>
      <c r="P242" s="23" t="b">
        <v>0</v>
      </c>
      <c r="Q242" s="20" t="s">
        <v>3497</v>
      </c>
      <c r="R242" s="20" t="s">
        <v>3640</v>
      </c>
      <c r="S242" s="22">
        <v>42</v>
      </c>
      <c r="T242" s="20" t="s">
        <v>2065</v>
      </c>
      <c r="U242" s="20">
        <v>2.7</v>
      </c>
      <c r="V242" s="20" t="s">
        <v>2066</v>
      </c>
      <c r="W242" s="20">
        <v>6.6</v>
      </c>
      <c r="X242" s="23" t="b">
        <v>0</v>
      </c>
      <c r="Y242" s="20"/>
      <c r="Z242" s="20" t="s">
        <v>937</v>
      </c>
      <c r="AA242" s="22">
        <v>7</v>
      </c>
      <c r="AB242" s="22">
        <v>8</v>
      </c>
      <c r="AC242" s="22">
        <v>24</v>
      </c>
      <c r="AD242" s="22">
        <v>1743828</v>
      </c>
      <c r="AE242" s="22">
        <v>5814</v>
      </c>
      <c r="AF242" s="22">
        <v>1273728</v>
      </c>
      <c r="AG242" s="22">
        <v>39202</v>
      </c>
      <c r="AH242" s="20">
        <v>0.1</v>
      </c>
      <c r="AI242" s="20">
        <v>5.7</v>
      </c>
      <c r="AJ242" s="20" t="s">
        <v>2066</v>
      </c>
      <c r="AK242" s="22">
        <v>538</v>
      </c>
      <c r="AL242" s="22">
        <v>0</v>
      </c>
      <c r="AM242" s="22">
        <v>2</v>
      </c>
      <c r="AN242" s="22">
        <v>2</v>
      </c>
      <c r="AO242" s="22">
        <v>7</v>
      </c>
      <c r="AP242" s="22">
        <v>0</v>
      </c>
      <c r="AQ242" s="22">
        <v>0</v>
      </c>
      <c r="AR242" s="22">
        <v>0</v>
      </c>
      <c r="AS242" s="22">
        <v>1</v>
      </c>
      <c r="AT242" s="22">
        <v>1</v>
      </c>
      <c r="AU242" s="22">
        <v>0</v>
      </c>
      <c r="AV242" s="22">
        <v>2</v>
      </c>
      <c r="AW242" s="22">
        <v>120</v>
      </c>
      <c r="AX242" s="20">
        <v>99.4</v>
      </c>
      <c r="AY242" s="20">
        <v>72.5</v>
      </c>
      <c r="AZ242" s="20">
        <v>32</v>
      </c>
      <c r="BA242" s="20">
        <v>20.399999999999999</v>
      </c>
      <c r="BB242" s="22">
        <v>6</v>
      </c>
      <c r="BC242" s="20">
        <v>0.41</v>
      </c>
      <c r="BD242" s="20">
        <v>0.41</v>
      </c>
      <c r="BE242" s="20">
        <v>0.82</v>
      </c>
      <c r="BF242" s="20">
        <v>7.01</v>
      </c>
      <c r="BG242" s="22">
        <v>230</v>
      </c>
      <c r="BH242" s="22">
        <v>93</v>
      </c>
      <c r="BI242" s="22">
        <v>171</v>
      </c>
      <c r="BJ242" s="22">
        <v>44</v>
      </c>
      <c r="BK242" s="22">
        <v>248</v>
      </c>
      <c r="BL242" s="22">
        <v>74</v>
      </c>
      <c r="BM242" s="22">
        <v>240</v>
      </c>
      <c r="BN242" s="22">
        <v>75</v>
      </c>
      <c r="BO242" s="20"/>
      <c r="BP242" s="20"/>
      <c r="BQ242" s="20"/>
      <c r="BR242" s="20"/>
      <c r="BS242" s="20"/>
      <c r="BT242" s="20"/>
      <c r="BU242" s="22">
        <v>7.0000000000000007E-2</v>
      </c>
      <c r="BV242" s="22">
        <v>0</v>
      </c>
      <c r="BW242" s="22">
        <v>7.0000000000000007E-2</v>
      </c>
      <c r="BX242" s="22">
        <v>0.14000000000000001</v>
      </c>
      <c r="BY242" s="22">
        <v>1.17</v>
      </c>
      <c r="BZ242" s="22">
        <v>1.17</v>
      </c>
      <c r="CA242" s="22">
        <v>609</v>
      </c>
      <c r="CB242" s="22">
        <v>159</v>
      </c>
      <c r="CC242" s="22">
        <v>316</v>
      </c>
      <c r="CD242" s="22">
        <v>104</v>
      </c>
      <c r="CE242" s="22">
        <v>165</v>
      </c>
      <c r="CF242" s="22">
        <v>53</v>
      </c>
      <c r="CG242" s="22">
        <v>63</v>
      </c>
      <c r="CH242" s="22">
        <v>21</v>
      </c>
      <c r="CI242" s="22">
        <v>1</v>
      </c>
      <c r="CJ242" s="22">
        <v>0.33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100</v>
      </c>
      <c r="B243" s="22">
        <v>100</v>
      </c>
      <c r="C243" s="22">
        <v>225796</v>
      </c>
      <c r="D243" s="22">
        <v>0</v>
      </c>
      <c r="E243" s="22">
        <v>0</v>
      </c>
      <c r="F243" s="22">
        <v>-2</v>
      </c>
      <c r="G243" s="22">
        <v>2</v>
      </c>
      <c r="H243" s="22">
        <v>0</v>
      </c>
      <c r="I243" s="22">
        <v>2</v>
      </c>
      <c r="J243" s="20">
        <v>1.8</v>
      </c>
      <c r="K243" s="20">
        <v>1.3</v>
      </c>
      <c r="L243" s="22">
        <v>4</v>
      </c>
      <c r="M243" s="20" t="s">
        <v>1169</v>
      </c>
      <c r="N243" s="20">
        <v>2.2999999999999998</v>
      </c>
      <c r="O243" s="22">
        <v>206</v>
      </c>
      <c r="P243" s="23" t="b">
        <v>0</v>
      </c>
      <c r="Q243" s="20"/>
      <c r="R243" s="20" t="s">
        <v>3399</v>
      </c>
      <c r="S243" s="22">
        <v>53</v>
      </c>
      <c r="T243" s="20" t="s">
        <v>1170</v>
      </c>
      <c r="U243" s="20">
        <v>2</v>
      </c>
      <c r="V243" s="20" t="s">
        <v>479</v>
      </c>
      <c r="W243" s="20">
        <v>4.5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10</v>
      </c>
      <c r="AD243" s="22">
        <v>361665</v>
      </c>
      <c r="AE243" s="22">
        <v>74322</v>
      </c>
      <c r="AF243" s="22">
        <v>1443051</v>
      </c>
      <c r="AG243" s="22">
        <v>5338</v>
      </c>
      <c r="AH243" s="20">
        <v>0.4</v>
      </c>
      <c r="AI243" s="20">
        <v>1.9</v>
      </c>
      <c r="AJ243" s="20" t="s">
        <v>479</v>
      </c>
      <c r="AK243" s="22">
        <v>243</v>
      </c>
      <c r="AL243" s="22">
        <v>0</v>
      </c>
      <c r="AM243" s="22">
        <v>1</v>
      </c>
      <c r="AN243" s="22">
        <v>0</v>
      </c>
      <c r="AO243" s="22">
        <v>7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71</v>
      </c>
      <c r="AX243" s="20">
        <v>78</v>
      </c>
      <c r="AY243" s="20">
        <v>100.7</v>
      </c>
      <c r="AZ243" s="20">
        <v>50</v>
      </c>
      <c r="BA243" s="20">
        <v>22.9</v>
      </c>
      <c r="BB243" s="22">
        <v>3</v>
      </c>
      <c r="BC243" s="20">
        <v>0.23</v>
      </c>
      <c r="BD243" s="20">
        <v>0.8</v>
      </c>
      <c r="BE243" s="20">
        <v>1.03</v>
      </c>
      <c r="BF243" s="20">
        <v>6.26</v>
      </c>
      <c r="BG243" s="22">
        <v>258</v>
      </c>
      <c r="BH243" s="22">
        <v>103</v>
      </c>
      <c r="BI243" s="22">
        <v>128</v>
      </c>
      <c r="BJ243" s="22">
        <v>25</v>
      </c>
      <c r="BK243" s="22">
        <v>199</v>
      </c>
      <c r="BL243" s="22">
        <v>47</v>
      </c>
      <c r="BM243" s="22">
        <v>217</v>
      </c>
      <c r="BN243" s="22">
        <v>64</v>
      </c>
      <c r="BO243" s="20"/>
      <c r="BP243" s="20"/>
      <c r="BQ243" s="22">
        <v>2</v>
      </c>
      <c r="BR243" s="20"/>
      <c r="BS243" s="20"/>
      <c r="BT243" s="20"/>
      <c r="BU243" s="22">
        <v>0.09</v>
      </c>
      <c r="BV243" s="22">
        <v>0</v>
      </c>
      <c r="BW243" s="22">
        <v>0.3</v>
      </c>
      <c r="BX243" s="22">
        <v>0.39</v>
      </c>
      <c r="BY243" s="22">
        <v>2.3199999999999998</v>
      </c>
      <c r="BZ243" s="22">
        <v>2.59</v>
      </c>
      <c r="CA243" s="22">
        <v>143</v>
      </c>
      <c r="CB243" s="22">
        <v>12</v>
      </c>
      <c r="CC243" s="22">
        <v>138</v>
      </c>
      <c r="CD243" s="22">
        <v>48</v>
      </c>
      <c r="CE243" s="22">
        <v>247</v>
      </c>
      <c r="CF243" s="22">
        <v>80</v>
      </c>
      <c r="CG243" s="22">
        <v>85</v>
      </c>
      <c r="CH243" s="22">
        <v>33</v>
      </c>
      <c r="CI243" s="22">
        <v>1.1100000000000001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0</v>
      </c>
      <c r="B244" s="22">
        <v>0</v>
      </c>
      <c r="C244" s="22">
        <v>66749</v>
      </c>
      <c r="D244" s="22">
        <v>0</v>
      </c>
      <c r="E244" s="22">
        <v>0</v>
      </c>
      <c r="F244" s="22">
        <v>-2</v>
      </c>
      <c r="G244" s="22">
        <v>2</v>
      </c>
      <c r="H244" s="22">
        <v>0</v>
      </c>
      <c r="I244" s="22">
        <v>4</v>
      </c>
      <c r="J244" s="20">
        <v>0</v>
      </c>
      <c r="K244" s="20">
        <v>0</v>
      </c>
      <c r="L244" s="22">
        <v>0</v>
      </c>
      <c r="M244" s="20" t="s">
        <v>2067</v>
      </c>
      <c r="N244" s="20">
        <v>0</v>
      </c>
      <c r="O244" s="22">
        <v>207</v>
      </c>
      <c r="P244" s="23" t="b">
        <v>0</v>
      </c>
      <c r="Q244" s="20" t="s">
        <v>2994</v>
      </c>
      <c r="R244" s="20" t="s">
        <v>2995</v>
      </c>
      <c r="S244" s="22">
        <v>68</v>
      </c>
      <c r="T244" s="20" t="s">
        <v>2068</v>
      </c>
      <c r="U244" s="20">
        <v>0</v>
      </c>
      <c r="V244" s="20" t="s">
        <v>2069</v>
      </c>
      <c r="W244" s="20">
        <v>0.3</v>
      </c>
      <c r="X244" s="23" t="b">
        <v>0</v>
      </c>
      <c r="Y244" s="20"/>
      <c r="Z244" s="20" t="s">
        <v>872</v>
      </c>
      <c r="AA244" s="22">
        <v>7</v>
      </c>
      <c r="AB244" s="22">
        <v>8</v>
      </c>
      <c r="AC244" s="22">
        <v>0</v>
      </c>
      <c r="AD244" s="22">
        <v>9006</v>
      </c>
      <c r="AE244" s="22">
        <v>0</v>
      </c>
      <c r="AF244" s="22">
        <v>60645</v>
      </c>
      <c r="AG244" s="22">
        <v>239</v>
      </c>
      <c r="AH244" s="20">
        <v>0</v>
      </c>
      <c r="AI244" s="20">
        <v>0</v>
      </c>
      <c r="AJ244" s="20" t="s">
        <v>2070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739</v>
      </c>
      <c r="BH244" s="22">
        <v>93</v>
      </c>
      <c r="BI244" s="22">
        <v>739</v>
      </c>
      <c r="BJ244" s="22">
        <v>93</v>
      </c>
      <c r="BK244" s="22">
        <v>739</v>
      </c>
      <c r="BL244" s="22">
        <v>93</v>
      </c>
      <c r="BM244" s="22">
        <v>739</v>
      </c>
      <c r="BN244" s="22">
        <v>93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36</v>
      </c>
      <c r="CB244" s="22">
        <v>14</v>
      </c>
      <c r="CC244" s="22">
        <v>732</v>
      </c>
      <c r="CD244" s="22">
        <v>90</v>
      </c>
      <c r="CE244" s="22">
        <v>738</v>
      </c>
      <c r="CF244" s="22">
        <v>93</v>
      </c>
      <c r="CG244" s="22">
        <v>283</v>
      </c>
      <c r="CH244" s="22">
        <v>44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100</v>
      </c>
      <c r="B245" s="22">
        <v>100</v>
      </c>
      <c r="C245" s="22">
        <v>248857</v>
      </c>
      <c r="D245" s="22">
        <v>0</v>
      </c>
      <c r="E245" s="22">
        <v>0</v>
      </c>
      <c r="F245" s="22">
        <v>-2</v>
      </c>
      <c r="G245" s="22">
        <v>2</v>
      </c>
      <c r="H245" s="22">
        <v>0</v>
      </c>
      <c r="I245" s="22">
        <v>3</v>
      </c>
      <c r="J245" s="20">
        <v>0.2</v>
      </c>
      <c r="K245" s="20">
        <v>-0.3</v>
      </c>
      <c r="L245" s="22">
        <v>0</v>
      </c>
      <c r="M245" s="20" t="s">
        <v>1201</v>
      </c>
      <c r="N245" s="20">
        <v>0.7</v>
      </c>
      <c r="O245" s="22">
        <v>208</v>
      </c>
      <c r="P245" s="23" t="b">
        <v>0</v>
      </c>
      <c r="Q245" s="20"/>
      <c r="R245" s="20" t="s">
        <v>3152</v>
      </c>
      <c r="S245" s="22">
        <v>53</v>
      </c>
      <c r="T245" s="20" t="s">
        <v>1202</v>
      </c>
      <c r="U245" s="20">
        <v>1.2</v>
      </c>
      <c r="V245" s="20" t="s">
        <v>1203</v>
      </c>
      <c r="W245" s="20">
        <v>0.1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6</v>
      </c>
      <c r="AD245" s="22">
        <v>6751</v>
      </c>
      <c r="AE245" s="22">
        <v>213</v>
      </c>
      <c r="AF245" s="22">
        <v>12154</v>
      </c>
      <c r="AG245" s="22">
        <v>322</v>
      </c>
      <c r="AH245" s="20">
        <v>0.1</v>
      </c>
      <c r="AI245" s="20">
        <v>1.1000000000000001</v>
      </c>
      <c r="AJ245" s="20" t="s">
        <v>1203</v>
      </c>
      <c r="AK245" s="22">
        <v>116</v>
      </c>
      <c r="AL245" s="22">
        <v>0</v>
      </c>
      <c r="AM245" s="22">
        <v>0</v>
      </c>
      <c r="AN245" s="22">
        <v>0</v>
      </c>
      <c r="AO245" s="22">
        <v>3</v>
      </c>
      <c r="AP245" s="22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20</v>
      </c>
      <c r="AX245" s="20">
        <v>9.1999999999999993</v>
      </c>
      <c r="AY245" s="20">
        <v>36.9</v>
      </c>
      <c r="AZ245" s="20">
        <v>40</v>
      </c>
      <c r="BA245" s="20">
        <v>8.6</v>
      </c>
      <c r="BB245" s="22">
        <v>1</v>
      </c>
      <c r="BC245" s="20">
        <v>0.19</v>
      </c>
      <c r="BD245" s="20">
        <v>0.23</v>
      </c>
      <c r="BE245" s="20">
        <v>0.42</v>
      </c>
      <c r="BF245" s="20">
        <v>1.91</v>
      </c>
      <c r="BG245" s="22">
        <v>411</v>
      </c>
      <c r="BH245" s="22">
        <v>186</v>
      </c>
      <c r="BI245" s="22">
        <v>270</v>
      </c>
      <c r="BJ245" s="22">
        <v>146</v>
      </c>
      <c r="BK245" s="22">
        <v>225</v>
      </c>
      <c r="BL245" s="22">
        <v>118</v>
      </c>
      <c r="BM245" s="22">
        <v>341</v>
      </c>
      <c r="BN245" s="22">
        <v>156</v>
      </c>
      <c r="BO245" s="20"/>
      <c r="BP245" s="20"/>
      <c r="BQ245" s="20"/>
      <c r="BR245" s="20"/>
      <c r="BS245" s="20"/>
      <c r="BT245" s="20"/>
      <c r="BU245" s="22">
        <v>0.15</v>
      </c>
      <c r="BV245" s="22">
        <v>0</v>
      </c>
      <c r="BW245" s="22">
        <v>0.18</v>
      </c>
      <c r="BX245" s="22">
        <v>0.33</v>
      </c>
      <c r="BY245" s="22">
        <v>1.48</v>
      </c>
      <c r="BZ245" s="22">
        <v>2.33</v>
      </c>
      <c r="CA245" s="22">
        <v>144</v>
      </c>
      <c r="CB245" s="22">
        <v>92</v>
      </c>
      <c r="CC245" s="22">
        <v>308</v>
      </c>
      <c r="CD245" s="22">
        <v>149</v>
      </c>
      <c r="CE245" s="22">
        <v>353</v>
      </c>
      <c r="CF245" s="22">
        <v>167</v>
      </c>
      <c r="CG245" s="22">
        <v>449</v>
      </c>
      <c r="CH245" s="22">
        <v>147</v>
      </c>
      <c r="CI245" s="22">
        <v>0.78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100</v>
      </c>
      <c r="B246" s="22">
        <v>100</v>
      </c>
      <c r="C246" s="22">
        <v>465920</v>
      </c>
      <c r="D246" s="22">
        <v>0</v>
      </c>
      <c r="E246" s="22">
        <v>0</v>
      </c>
      <c r="F246" s="22">
        <v>-2</v>
      </c>
      <c r="G246" s="22">
        <v>2</v>
      </c>
      <c r="H246" s="22">
        <v>1</v>
      </c>
      <c r="I246" s="22">
        <v>3</v>
      </c>
      <c r="J246" s="20">
        <v>-0.2</v>
      </c>
      <c r="K246" s="20">
        <v>-0.7</v>
      </c>
      <c r="L246" s="22">
        <v>1</v>
      </c>
      <c r="M246" s="20" t="s">
        <v>1195</v>
      </c>
      <c r="N246" s="20">
        <v>0.3</v>
      </c>
      <c r="O246" s="22">
        <v>210</v>
      </c>
      <c r="P246" s="23" t="b">
        <v>0</v>
      </c>
      <c r="Q246" s="20"/>
      <c r="R246" s="20" t="s">
        <v>3453</v>
      </c>
      <c r="S246" s="22">
        <v>63</v>
      </c>
      <c r="T246" s="20" t="s">
        <v>1196</v>
      </c>
      <c r="U246" s="20">
        <v>3</v>
      </c>
      <c r="V246" s="20" t="s">
        <v>1197</v>
      </c>
      <c r="W246" s="20">
        <v>0.9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30</v>
      </c>
      <c r="AD246" s="22">
        <v>90598</v>
      </c>
      <c r="AE246" s="22">
        <v>2501</v>
      </c>
      <c r="AF246" s="22">
        <v>283588</v>
      </c>
      <c r="AG246" s="22">
        <v>4629</v>
      </c>
      <c r="AH246" s="20">
        <v>0</v>
      </c>
      <c r="AI246" s="20">
        <v>4.8</v>
      </c>
      <c r="AJ246" s="20" t="s">
        <v>1197</v>
      </c>
      <c r="AK246" s="22">
        <v>364</v>
      </c>
      <c r="AL246" s="22">
        <v>2</v>
      </c>
      <c r="AM246" s="22">
        <v>1</v>
      </c>
      <c r="AN246" s="22">
        <v>3</v>
      </c>
      <c r="AO246" s="22">
        <v>3</v>
      </c>
      <c r="AP246" s="22">
        <v>0</v>
      </c>
      <c r="AQ246" s="22">
        <v>0</v>
      </c>
      <c r="AR246" s="22">
        <v>0</v>
      </c>
      <c r="AS246" s="22">
        <v>2</v>
      </c>
      <c r="AT246" s="22">
        <v>0</v>
      </c>
      <c r="AU246" s="22">
        <v>0</v>
      </c>
      <c r="AV246" s="22">
        <v>3</v>
      </c>
      <c r="AW246" s="22">
        <v>93</v>
      </c>
      <c r="AX246" s="20">
        <v>101.2</v>
      </c>
      <c r="AY246" s="20">
        <v>96.1</v>
      </c>
      <c r="AZ246" s="20">
        <v>89</v>
      </c>
      <c r="BA246" s="20">
        <v>28.7</v>
      </c>
      <c r="BB246" s="22">
        <v>4</v>
      </c>
      <c r="BC246" s="20">
        <v>0.79</v>
      </c>
      <c r="BD246" s="20">
        <v>0.97</v>
      </c>
      <c r="BE246" s="20">
        <v>1.76</v>
      </c>
      <c r="BF246" s="20">
        <v>3.56</v>
      </c>
      <c r="BG246" s="22">
        <v>227</v>
      </c>
      <c r="BH246" s="22">
        <v>90</v>
      </c>
      <c r="BI246" s="22">
        <v>133</v>
      </c>
      <c r="BJ246" s="22">
        <v>93</v>
      </c>
      <c r="BK246" s="22">
        <v>129</v>
      </c>
      <c r="BL246" s="22">
        <v>79</v>
      </c>
      <c r="BM246" s="22">
        <v>180</v>
      </c>
      <c r="BN246" s="22">
        <v>89</v>
      </c>
      <c r="BO246" s="22">
        <v>3</v>
      </c>
      <c r="BP246" s="20"/>
      <c r="BQ246" s="20"/>
      <c r="BR246" s="20"/>
      <c r="BS246" s="20"/>
      <c r="BT246" s="20"/>
      <c r="BU246" s="22">
        <v>0.2</v>
      </c>
      <c r="BV246" s="22">
        <v>0</v>
      </c>
      <c r="BW246" s="22">
        <v>0.24</v>
      </c>
      <c r="BX246" s="22">
        <v>0.44</v>
      </c>
      <c r="BY246" s="22">
        <v>0.88</v>
      </c>
      <c r="BZ246" s="22">
        <v>0.74</v>
      </c>
      <c r="CA246" s="22">
        <v>56</v>
      </c>
      <c r="CB246" s="22">
        <v>34</v>
      </c>
      <c r="CC246" s="22">
        <v>356</v>
      </c>
      <c r="CD246" s="22">
        <v>175</v>
      </c>
      <c r="CE246" s="22">
        <v>140</v>
      </c>
      <c r="CF246" s="22">
        <v>59</v>
      </c>
      <c r="CG246" s="22">
        <v>187</v>
      </c>
      <c r="CH246" s="22">
        <v>62</v>
      </c>
      <c r="CI246" s="22">
        <v>0.99</v>
      </c>
      <c r="CJ246" s="22">
        <v>0.74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100</v>
      </c>
      <c r="B247" s="22">
        <v>100</v>
      </c>
      <c r="C247" s="22">
        <v>517052</v>
      </c>
      <c r="D247" s="22">
        <v>0</v>
      </c>
      <c r="E247" s="22">
        <v>0</v>
      </c>
      <c r="F247" s="22">
        <v>-2</v>
      </c>
      <c r="G247" s="22">
        <v>2</v>
      </c>
      <c r="H247" s="22">
        <v>1</v>
      </c>
      <c r="I247" s="22">
        <v>4</v>
      </c>
      <c r="J247" s="20">
        <v>7.2</v>
      </c>
      <c r="K247" s="20">
        <v>6.7</v>
      </c>
      <c r="L247" s="22">
        <v>5</v>
      </c>
      <c r="M247" s="20" t="s">
        <v>870</v>
      </c>
      <c r="N247" s="20">
        <v>7.7</v>
      </c>
      <c r="O247" s="22">
        <v>211</v>
      </c>
      <c r="P247" s="23" t="b">
        <v>0</v>
      </c>
      <c r="Q247" s="20"/>
      <c r="R247" s="20" t="s">
        <v>3400</v>
      </c>
      <c r="S247" s="22">
        <v>68</v>
      </c>
      <c r="T247" s="20" t="s">
        <v>2071</v>
      </c>
      <c r="U247" s="20">
        <v>3.8</v>
      </c>
      <c r="V247" s="20" t="s">
        <v>1708</v>
      </c>
      <c r="W247" s="20">
        <v>5.7</v>
      </c>
      <c r="X247" s="23" t="b">
        <v>0</v>
      </c>
      <c r="Y247" s="20"/>
      <c r="Z247" s="20" t="s">
        <v>858</v>
      </c>
      <c r="AA247" s="22">
        <v>7</v>
      </c>
      <c r="AB247" s="22">
        <v>8</v>
      </c>
      <c r="AC247" s="22">
        <v>42</v>
      </c>
      <c r="AD247" s="22">
        <v>1254084</v>
      </c>
      <c r="AE247" s="22">
        <v>111203</v>
      </c>
      <c r="AF247" s="22">
        <v>2207795</v>
      </c>
      <c r="AG247" s="22">
        <v>11756</v>
      </c>
      <c r="AH247" s="20">
        <v>1.1000000000000001</v>
      </c>
      <c r="AI247" s="20">
        <v>6.2</v>
      </c>
      <c r="AJ247" s="20" t="s">
        <v>2072</v>
      </c>
      <c r="AK247" s="22">
        <v>848</v>
      </c>
      <c r="AL247" s="22">
        <v>6</v>
      </c>
      <c r="AM247" s="22">
        <v>0</v>
      </c>
      <c r="AN247" s="22">
        <v>3</v>
      </c>
      <c r="AO247" s="22">
        <v>14</v>
      </c>
      <c r="AP247" s="22">
        <v>0</v>
      </c>
      <c r="AQ247" s="22">
        <v>0</v>
      </c>
      <c r="AR247" s="22">
        <v>0</v>
      </c>
      <c r="AS247" s="22">
        <v>7</v>
      </c>
      <c r="AT247" s="22">
        <v>0</v>
      </c>
      <c r="AU247" s="22">
        <v>0</v>
      </c>
      <c r="AV247" s="22">
        <v>5</v>
      </c>
      <c r="AW247" s="22">
        <v>153</v>
      </c>
      <c r="AX247" s="20">
        <v>265</v>
      </c>
      <c r="AY247" s="20">
        <v>118</v>
      </c>
      <c r="AZ247" s="20">
        <v>440</v>
      </c>
      <c r="BA247" s="20">
        <v>82.1</v>
      </c>
      <c r="BB247" s="22">
        <v>9</v>
      </c>
      <c r="BC247" s="20">
        <v>7.38</v>
      </c>
      <c r="BD247" s="20">
        <v>1.07</v>
      </c>
      <c r="BE247" s="20">
        <v>8.4499999999999993</v>
      </c>
      <c r="BF247" s="20">
        <v>12.56</v>
      </c>
      <c r="BG247" s="22">
        <v>40</v>
      </c>
      <c r="BH247" s="22">
        <v>5</v>
      </c>
      <c r="BI247" s="22">
        <v>107</v>
      </c>
      <c r="BJ247" s="22">
        <v>10</v>
      </c>
      <c r="BK247" s="22">
        <v>5</v>
      </c>
      <c r="BL247" s="22">
        <v>3</v>
      </c>
      <c r="BM247" s="22">
        <v>21</v>
      </c>
      <c r="BN247" s="22">
        <v>5</v>
      </c>
      <c r="BO247" s="20"/>
      <c r="BP247" s="20"/>
      <c r="BQ247" s="20"/>
      <c r="BR247" s="20"/>
      <c r="BS247" s="22">
        <v>3</v>
      </c>
      <c r="BT247" s="20"/>
      <c r="BU247" s="22">
        <v>0.78</v>
      </c>
      <c r="BV247" s="22">
        <v>0</v>
      </c>
      <c r="BW247" s="22">
        <v>0.11</v>
      </c>
      <c r="BX247" s="22">
        <v>0.89</v>
      </c>
      <c r="BY247" s="22">
        <v>1.33</v>
      </c>
      <c r="BZ247" s="22">
        <v>1.49</v>
      </c>
      <c r="CA247" s="22">
        <v>40</v>
      </c>
      <c r="CB247" s="22">
        <v>15</v>
      </c>
      <c r="CC247" s="22">
        <v>6</v>
      </c>
      <c r="CD247" s="22">
        <v>2</v>
      </c>
      <c r="CE247" s="22">
        <v>83</v>
      </c>
      <c r="CF247" s="22">
        <v>14</v>
      </c>
      <c r="CG247" s="22">
        <v>72</v>
      </c>
      <c r="CH247" s="22">
        <v>12</v>
      </c>
      <c r="CI247" s="22">
        <v>0.96</v>
      </c>
      <c r="CJ247" s="22">
        <v>0.32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50</v>
      </c>
      <c r="B248" s="22">
        <v>0</v>
      </c>
      <c r="C248" s="22">
        <v>213198</v>
      </c>
      <c r="D248" s="22">
        <v>0</v>
      </c>
      <c r="E248" s="22">
        <v>0</v>
      </c>
      <c r="F248" s="22">
        <v>-2</v>
      </c>
      <c r="G248" s="22">
        <v>2</v>
      </c>
      <c r="H248" s="22">
        <v>0</v>
      </c>
      <c r="I248" s="22">
        <v>4</v>
      </c>
      <c r="J248" s="20">
        <v>-0.2</v>
      </c>
      <c r="K248" s="20">
        <v>0</v>
      </c>
      <c r="L248" s="22">
        <v>0</v>
      </c>
      <c r="M248" s="20" t="s">
        <v>2073</v>
      </c>
      <c r="N248" s="20">
        <v>0</v>
      </c>
      <c r="O248" s="22">
        <v>212</v>
      </c>
      <c r="P248" s="23" t="b">
        <v>0</v>
      </c>
      <c r="Q248" s="20" t="s">
        <v>3614</v>
      </c>
      <c r="R248" s="20" t="s">
        <v>2399</v>
      </c>
      <c r="S248" s="22">
        <v>73</v>
      </c>
      <c r="T248" s="20" t="s">
        <v>2074</v>
      </c>
      <c r="U248" s="20">
        <v>0</v>
      </c>
      <c r="V248" s="20" t="s">
        <v>2075</v>
      </c>
      <c r="W248" s="20">
        <v>0.6</v>
      </c>
      <c r="X248" s="23" t="b">
        <v>0</v>
      </c>
      <c r="Y248" s="20"/>
      <c r="Z248" s="20" t="s">
        <v>937</v>
      </c>
      <c r="AA248" s="22">
        <v>7</v>
      </c>
      <c r="AB248" s="22">
        <v>8</v>
      </c>
      <c r="AC248" s="22">
        <v>0</v>
      </c>
      <c r="AD248" s="22">
        <v>11548</v>
      </c>
      <c r="AE248" s="22">
        <v>5968</v>
      </c>
      <c r="AF248" s="22">
        <v>118020</v>
      </c>
      <c r="AG248" s="22">
        <v>1111</v>
      </c>
      <c r="AH248" s="20">
        <v>0</v>
      </c>
      <c r="AI248" s="20">
        <v>0</v>
      </c>
      <c r="AJ248" s="20" t="s">
        <v>2075</v>
      </c>
      <c r="AK248" s="22">
        <v>0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0">
        <v>0</v>
      </c>
      <c r="AY248" s="20">
        <v>0</v>
      </c>
      <c r="AZ248" s="20">
        <v>0</v>
      </c>
      <c r="BA248" s="20">
        <v>0</v>
      </c>
      <c r="BB248" s="22">
        <v>0</v>
      </c>
      <c r="BC248" s="20">
        <v>0</v>
      </c>
      <c r="BD248" s="20">
        <v>0</v>
      </c>
      <c r="BE248" s="20">
        <v>0</v>
      </c>
      <c r="BF248" s="20">
        <v>0</v>
      </c>
      <c r="BG248" s="22">
        <v>740</v>
      </c>
      <c r="BH248" s="22">
        <v>94</v>
      </c>
      <c r="BI248" s="22">
        <v>740</v>
      </c>
      <c r="BJ248" s="22">
        <v>94</v>
      </c>
      <c r="BK248" s="22">
        <v>740</v>
      </c>
      <c r="BL248" s="22">
        <v>94</v>
      </c>
      <c r="BM248" s="22">
        <v>740</v>
      </c>
      <c r="BN248" s="22">
        <v>94</v>
      </c>
      <c r="BO248" s="20"/>
      <c r="BP248" s="20"/>
      <c r="BQ248" s="20"/>
      <c r="BR248" s="20"/>
      <c r="BS248" s="20"/>
      <c r="BT248" s="20"/>
      <c r="BU248" s="22">
        <v>0</v>
      </c>
      <c r="BV248" s="22">
        <v>0</v>
      </c>
      <c r="BW248" s="22">
        <v>0</v>
      </c>
      <c r="BX248" s="22">
        <v>0</v>
      </c>
      <c r="BY248" s="22">
        <v>0</v>
      </c>
      <c r="BZ248" s="22">
        <v>0</v>
      </c>
      <c r="CA248" s="22">
        <v>25</v>
      </c>
      <c r="CB248" s="22">
        <v>10</v>
      </c>
      <c r="CC248" s="22">
        <v>733</v>
      </c>
      <c r="CD248" s="22">
        <v>91</v>
      </c>
      <c r="CE248" s="22">
        <v>739</v>
      </c>
      <c r="CF248" s="22">
        <v>94</v>
      </c>
      <c r="CG248" s="22">
        <v>221</v>
      </c>
      <c r="CH248" s="22">
        <v>38</v>
      </c>
      <c r="CI248" s="22">
        <v>0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0</v>
      </c>
      <c r="B249" s="22">
        <v>0</v>
      </c>
      <c r="C249" s="22">
        <v>176413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3</v>
      </c>
      <c r="J249" s="20">
        <v>0</v>
      </c>
      <c r="K249" s="20">
        <v>0</v>
      </c>
      <c r="L249" s="22">
        <v>0</v>
      </c>
      <c r="M249" s="20" t="s">
        <v>1025</v>
      </c>
      <c r="N249" s="20">
        <v>0</v>
      </c>
      <c r="O249" s="22">
        <v>213</v>
      </c>
      <c r="P249" s="23" t="b">
        <v>0</v>
      </c>
      <c r="Q249" s="20" t="s">
        <v>2076</v>
      </c>
      <c r="R249" s="20" t="s">
        <v>2077</v>
      </c>
      <c r="S249" s="22">
        <v>55</v>
      </c>
      <c r="T249" s="20" t="s">
        <v>1158</v>
      </c>
      <c r="U249" s="20">
        <v>0</v>
      </c>
      <c r="V249" s="20" t="s">
        <v>576</v>
      </c>
      <c r="W249" s="20">
        <v>0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0</v>
      </c>
      <c r="AE249" s="22">
        <v>0</v>
      </c>
      <c r="AF249" s="22">
        <v>394</v>
      </c>
      <c r="AG249" s="22">
        <v>4</v>
      </c>
      <c r="AH249" s="20">
        <v>0</v>
      </c>
      <c r="AI249" s="20">
        <v>0</v>
      </c>
      <c r="AJ249" s="20" t="s">
        <v>576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730</v>
      </c>
      <c r="BH249" s="22">
        <v>317</v>
      </c>
      <c r="BI249" s="22">
        <v>730</v>
      </c>
      <c r="BJ249" s="22">
        <v>317</v>
      </c>
      <c r="BK249" s="22">
        <v>729</v>
      </c>
      <c r="BL249" s="22">
        <v>317</v>
      </c>
      <c r="BM249" s="22">
        <v>730</v>
      </c>
      <c r="BN249" s="22">
        <v>317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99</v>
      </c>
      <c r="CB249" s="22">
        <v>60</v>
      </c>
      <c r="CC249" s="22">
        <v>716</v>
      </c>
      <c r="CD249" s="22">
        <v>310</v>
      </c>
      <c r="CE249" s="22">
        <v>729</v>
      </c>
      <c r="CF249" s="22">
        <v>317</v>
      </c>
      <c r="CG249" s="22">
        <v>714</v>
      </c>
      <c r="CH249" s="22">
        <v>298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204727</v>
      </c>
      <c r="D250" s="22">
        <v>0</v>
      </c>
      <c r="E250" s="22">
        <v>0</v>
      </c>
      <c r="F250" s="22">
        <v>-2</v>
      </c>
      <c r="G250" s="22">
        <v>2</v>
      </c>
      <c r="H250" s="22">
        <v>0</v>
      </c>
      <c r="I250" s="22">
        <v>2</v>
      </c>
      <c r="J250" s="20">
        <v>-0.5</v>
      </c>
      <c r="K250" s="20">
        <v>-1</v>
      </c>
      <c r="L250" s="22">
        <v>0</v>
      </c>
      <c r="M250" s="20" t="s">
        <v>1163</v>
      </c>
      <c r="N250" s="20">
        <v>0</v>
      </c>
      <c r="O250" s="22">
        <v>214</v>
      </c>
      <c r="P250" s="23" t="b">
        <v>0</v>
      </c>
      <c r="Q250" s="20"/>
      <c r="R250" s="20"/>
      <c r="S250" s="22">
        <v>43</v>
      </c>
      <c r="T250" s="20" t="s">
        <v>1164</v>
      </c>
      <c r="U250" s="20">
        <v>0</v>
      </c>
      <c r="V250" s="20" t="s">
        <v>705</v>
      </c>
      <c r="W250" s="20">
        <v>0.1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0</v>
      </c>
      <c r="AD250" s="22">
        <v>3724</v>
      </c>
      <c r="AE250" s="22">
        <v>161</v>
      </c>
      <c r="AF250" s="22">
        <v>7960</v>
      </c>
      <c r="AG250" s="22">
        <v>188</v>
      </c>
      <c r="AH250" s="20">
        <v>0</v>
      </c>
      <c r="AI250" s="20">
        <v>0</v>
      </c>
      <c r="AJ250" s="20" t="s">
        <v>2078</v>
      </c>
      <c r="AK250" s="22">
        <v>0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0</v>
      </c>
      <c r="AX250" s="20">
        <v>0</v>
      </c>
      <c r="AY250" s="20">
        <v>0</v>
      </c>
      <c r="AZ250" s="20">
        <v>0</v>
      </c>
      <c r="BA250" s="20">
        <v>0</v>
      </c>
      <c r="BB250" s="22">
        <v>0</v>
      </c>
      <c r="BC250" s="20">
        <v>0</v>
      </c>
      <c r="BD250" s="20">
        <v>0</v>
      </c>
      <c r="BE250" s="20">
        <v>0</v>
      </c>
      <c r="BF250" s="20">
        <v>0</v>
      </c>
      <c r="BG250" s="22">
        <v>567</v>
      </c>
      <c r="BH250" s="22">
        <v>221</v>
      </c>
      <c r="BI250" s="22">
        <v>555</v>
      </c>
      <c r="BJ250" s="22">
        <v>220</v>
      </c>
      <c r="BK250" s="22">
        <v>538</v>
      </c>
      <c r="BL250" s="22">
        <v>217</v>
      </c>
      <c r="BM250" s="22">
        <v>573</v>
      </c>
      <c r="BN250" s="22">
        <v>220</v>
      </c>
      <c r="BO250" s="20"/>
      <c r="BP250" s="20"/>
      <c r="BQ250" s="20"/>
      <c r="BR250" s="20"/>
      <c r="BS250" s="20"/>
      <c r="BT250" s="20"/>
      <c r="BU250" s="22">
        <v>0</v>
      </c>
      <c r="BV250" s="22">
        <v>0</v>
      </c>
      <c r="BW250" s="22">
        <v>0</v>
      </c>
      <c r="BX250" s="22">
        <v>0</v>
      </c>
      <c r="BY250" s="22">
        <v>0</v>
      </c>
      <c r="BZ250" s="22">
        <v>0</v>
      </c>
      <c r="CA250" s="22">
        <v>585</v>
      </c>
      <c r="CB250" s="22">
        <v>144</v>
      </c>
      <c r="CC250" s="22">
        <v>495</v>
      </c>
      <c r="CD250" s="22">
        <v>197</v>
      </c>
      <c r="CE250" s="22">
        <v>579</v>
      </c>
      <c r="CF250" s="22">
        <v>218</v>
      </c>
      <c r="CG250" s="22">
        <v>411</v>
      </c>
      <c r="CH250" s="22">
        <v>161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0</v>
      </c>
      <c r="B251" s="22">
        <v>0</v>
      </c>
      <c r="C251" s="22">
        <v>471798</v>
      </c>
      <c r="D251" s="22">
        <v>0</v>
      </c>
      <c r="E251" s="22">
        <v>0</v>
      </c>
      <c r="F251" s="22">
        <v>0</v>
      </c>
      <c r="G251" s="22">
        <v>0</v>
      </c>
      <c r="H251" s="22">
        <v>0</v>
      </c>
      <c r="I251" s="22">
        <v>1</v>
      </c>
      <c r="J251" s="20">
        <v>0</v>
      </c>
      <c r="K251" s="20">
        <v>0</v>
      </c>
      <c r="L251" s="22">
        <v>0</v>
      </c>
      <c r="M251" s="20" t="s">
        <v>412</v>
      </c>
      <c r="N251" s="20">
        <v>0</v>
      </c>
      <c r="O251" s="22">
        <v>215</v>
      </c>
      <c r="P251" s="23" t="b">
        <v>0</v>
      </c>
      <c r="Q251" s="20" t="s">
        <v>2511</v>
      </c>
      <c r="R251" s="20" t="s">
        <v>2512</v>
      </c>
      <c r="S251" s="22">
        <v>40</v>
      </c>
      <c r="T251" s="20" t="s">
        <v>2079</v>
      </c>
      <c r="U251" s="20">
        <v>0</v>
      </c>
      <c r="V251" s="20" t="s">
        <v>2080</v>
      </c>
      <c r="W251" s="20">
        <v>0</v>
      </c>
      <c r="X251" s="23" t="b">
        <v>0</v>
      </c>
      <c r="Y251" s="20"/>
      <c r="Z251" s="20" t="s">
        <v>872</v>
      </c>
      <c r="AA251" s="22">
        <v>7</v>
      </c>
      <c r="AB251" s="22">
        <v>8</v>
      </c>
      <c r="AC251" s="22">
        <v>0</v>
      </c>
      <c r="AD251" s="22">
        <v>0</v>
      </c>
      <c r="AE251" s="22">
        <v>0</v>
      </c>
      <c r="AF251" s="22">
        <v>3721</v>
      </c>
      <c r="AG251" s="22">
        <v>54</v>
      </c>
      <c r="AH251" s="20">
        <v>0</v>
      </c>
      <c r="AI251" s="20">
        <v>0</v>
      </c>
      <c r="AJ251" s="20" t="s">
        <v>2081</v>
      </c>
      <c r="AK251" s="22">
        <v>0</v>
      </c>
      <c r="AL251" s="22">
        <v>0</v>
      </c>
      <c r="AM251" s="22">
        <v>0</v>
      </c>
      <c r="AN251" s="22">
        <v>0</v>
      </c>
      <c r="AO251" s="22">
        <v>0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0</v>
      </c>
      <c r="AX251" s="20">
        <v>0</v>
      </c>
      <c r="AY251" s="20">
        <v>0</v>
      </c>
      <c r="AZ251" s="20">
        <v>0</v>
      </c>
      <c r="BA251" s="20">
        <v>0</v>
      </c>
      <c r="BB251" s="22">
        <v>0</v>
      </c>
      <c r="BC251" s="20">
        <v>0</v>
      </c>
      <c r="BD251" s="20">
        <v>0</v>
      </c>
      <c r="BE251" s="20">
        <v>0</v>
      </c>
      <c r="BF251" s="20">
        <v>0</v>
      </c>
      <c r="BG251" s="22">
        <v>534</v>
      </c>
      <c r="BH251" s="22">
        <v>69</v>
      </c>
      <c r="BI251" s="22">
        <v>518</v>
      </c>
      <c r="BJ251" s="22">
        <v>53</v>
      </c>
      <c r="BK251" s="22">
        <v>496</v>
      </c>
      <c r="BL251" s="22">
        <v>46</v>
      </c>
      <c r="BM251" s="22">
        <v>540</v>
      </c>
      <c r="BN251" s="22">
        <v>69</v>
      </c>
      <c r="BO251" s="20"/>
      <c r="BP251" s="20"/>
      <c r="BQ251" s="20"/>
      <c r="BR251" s="20"/>
      <c r="BS251" s="20"/>
      <c r="BT251" s="20"/>
      <c r="BU251" s="22">
        <v>0</v>
      </c>
      <c r="BV251" s="22">
        <v>0</v>
      </c>
      <c r="BW251" s="22">
        <v>0</v>
      </c>
      <c r="BX251" s="22">
        <v>0</v>
      </c>
      <c r="BY251" s="22">
        <v>0</v>
      </c>
      <c r="BZ251" s="22">
        <v>0</v>
      </c>
      <c r="CA251" s="22">
        <v>681</v>
      </c>
      <c r="CB251" s="22">
        <v>60</v>
      </c>
      <c r="CC251" s="22">
        <v>449</v>
      </c>
      <c r="CD251" s="22">
        <v>68</v>
      </c>
      <c r="CE251" s="22">
        <v>545</v>
      </c>
      <c r="CF251" s="22">
        <v>69</v>
      </c>
      <c r="CG251" s="22">
        <v>556</v>
      </c>
      <c r="CH251" s="22">
        <v>73</v>
      </c>
      <c r="CI251" s="22">
        <v>0</v>
      </c>
      <c r="CJ251" s="22">
        <v>0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0"/>
      <c r="B252" s="20"/>
      <c r="C252" s="22">
        <v>103955</v>
      </c>
      <c r="D252" s="22">
        <v>0</v>
      </c>
      <c r="E252" s="22">
        <v>0</v>
      </c>
      <c r="F252" s="22">
        <v>-1</v>
      </c>
      <c r="G252" s="22">
        <v>1</v>
      </c>
      <c r="H252" s="22">
        <v>2</v>
      </c>
      <c r="I252" s="22">
        <v>3</v>
      </c>
      <c r="J252" s="20">
        <v>3.8</v>
      </c>
      <c r="K252" s="20">
        <v>3.3</v>
      </c>
      <c r="L252" s="22">
        <v>6</v>
      </c>
      <c r="M252" s="20" t="s">
        <v>1178</v>
      </c>
      <c r="N252" s="20">
        <v>4.3</v>
      </c>
      <c r="O252" s="22">
        <v>216</v>
      </c>
      <c r="P252" s="23" t="b">
        <v>0</v>
      </c>
      <c r="Q252" s="20"/>
      <c r="R252" s="20"/>
      <c r="S252" s="22">
        <v>69</v>
      </c>
      <c r="T252" s="20" t="s">
        <v>1179</v>
      </c>
      <c r="U252" s="20">
        <v>5</v>
      </c>
      <c r="V252" s="20" t="s">
        <v>464</v>
      </c>
      <c r="W252" s="20">
        <v>7.8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60</v>
      </c>
      <c r="AD252" s="22">
        <v>2135152</v>
      </c>
      <c r="AE252" s="22">
        <v>137759</v>
      </c>
      <c r="AF252" s="22">
        <v>1690579</v>
      </c>
      <c r="AG252" s="22">
        <v>15591</v>
      </c>
      <c r="AH252" s="20">
        <v>0.6</v>
      </c>
      <c r="AI252" s="20">
        <v>8.6999999999999993</v>
      </c>
      <c r="AJ252" s="20" t="s">
        <v>464</v>
      </c>
      <c r="AK252" s="22">
        <v>990</v>
      </c>
      <c r="AL252" s="22">
        <v>4</v>
      </c>
      <c r="AM252" s="22">
        <v>4</v>
      </c>
      <c r="AN252" s="22">
        <v>2</v>
      </c>
      <c r="AO252" s="22">
        <v>15</v>
      </c>
      <c r="AP252" s="22">
        <v>0</v>
      </c>
      <c r="AQ252" s="22">
        <v>0</v>
      </c>
      <c r="AR252" s="22">
        <v>0</v>
      </c>
      <c r="AS252" s="22">
        <v>3</v>
      </c>
      <c r="AT252" s="22">
        <v>0</v>
      </c>
      <c r="AU252" s="22">
        <v>0</v>
      </c>
      <c r="AV252" s="22">
        <v>6</v>
      </c>
      <c r="AW252" s="22">
        <v>169</v>
      </c>
      <c r="AX252" s="20">
        <v>233.6</v>
      </c>
      <c r="AY252" s="20">
        <v>239.1</v>
      </c>
      <c r="AZ252" s="20">
        <v>412</v>
      </c>
      <c r="BA252" s="20">
        <v>88.5</v>
      </c>
      <c r="BB252" s="22">
        <v>11</v>
      </c>
      <c r="BC252" s="20">
        <v>2.86</v>
      </c>
      <c r="BD252" s="20">
        <v>1.8</v>
      </c>
      <c r="BE252" s="20">
        <v>4.66</v>
      </c>
      <c r="BF252" s="20">
        <v>14.25</v>
      </c>
      <c r="BG252" s="22">
        <v>63</v>
      </c>
      <c r="BH252" s="22">
        <v>23</v>
      </c>
      <c r="BI252" s="22">
        <v>35</v>
      </c>
      <c r="BJ252" s="22">
        <v>28</v>
      </c>
      <c r="BK252" s="22">
        <v>7</v>
      </c>
      <c r="BL252" s="22">
        <v>3</v>
      </c>
      <c r="BM252" s="22">
        <v>13</v>
      </c>
      <c r="BN252" s="22">
        <v>10</v>
      </c>
      <c r="BO252" s="20"/>
      <c r="BP252" s="20"/>
      <c r="BQ252" s="22">
        <v>4</v>
      </c>
      <c r="BR252" s="20"/>
      <c r="BS252" s="22">
        <v>2</v>
      </c>
      <c r="BT252" s="20"/>
      <c r="BU252" s="22">
        <v>0.26</v>
      </c>
      <c r="BV252" s="22">
        <v>0</v>
      </c>
      <c r="BW252" s="22">
        <v>0.16</v>
      </c>
      <c r="BX252" s="22">
        <v>0.42</v>
      </c>
      <c r="BY252" s="22">
        <v>1.3</v>
      </c>
      <c r="BZ252" s="22">
        <v>1.36</v>
      </c>
      <c r="CA252" s="22">
        <v>34</v>
      </c>
      <c r="CB252" s="22">
        <v>19</v>
      </c>
      <c r="CC252" s="22">
        <v>52</v>
      </c>
      <c r="CD252" s="22">
        <v>28</v>
      </c>
      <c r="CE252" s="22">
        <v>23</v>
      </c>
      <c r="CF252" s="22">
        <v>14</v>
      </c>
      <c r="CG252" s="22">
        <v>49</v>
      </c>
      <c r="CH252" s="22">
        <v>17</v>
      </c>
      <c r="CI252" s="22">
        <v>1</v>
      </c>
      <c r="CJ252" s="22">
        <v>0.18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0"/>
      <c r="B253" s="20"/>
      <c r="C253" s="22">
        <v>51090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2</v>
      </c>
      <c r="J253" s="20">
        <v>2.5</v>
      </c>
      <c r="K253" s="20">
        <v>2</v>
      </c>
      <c r="L253" s="22">
        <v>6</v>
      </c>
      <c r="M253" s="20" t="s">
        <v>605</v>
      </c>
      <c r="N253" s="20">
        <v>3</v>
      </c>
      <c r="O253" s="22">
        <v>217</v>
      </c>
      <c r="P253" s="23" t="b">
        <v>0</v>
      </c>
      <c r="Q253" s="20"/>
      <c r="R253" s="20"/>
      <c r="S253" s="22">
        <v>50</v>
      </c>
      <c r="T253" s="20" t="s">
        <v>1147</v>
      </c>
      <c r="U253" s="20">
        <v>3.1</v>
      </c>
      <c r="V253" s="20" t="s">
        <v>1148</v>
      </c>
      <c r="W253" s="20">
        <v>3.6</v>
      </c>
      <c r="X253" s="23" t="b">
        <v>0</v>
      </c>
      <c r="Y253" s="20"/>
      <c r="Z253" s="20" t="s">
        <v>858</v>
      </c>
      <c r="AA253" s="22">
        <v>7</v>
      </c>
      <c r="AB253" s="22">
        <v>8</v>
      </c>
      <c r="AC253" s="22">
        <v>37</v>
      </c>
      <c r="AD253" s="22">
        <v>259701</v>
      </c>
      <c r="AE253" s="22">
        <v>22346</v>
      </c>
      <c r="AF253" s="22">
        <v>233830</v>
      </c>
      <c r="AG253" s="22">
        <v>4990</v>
      </c>
      <c r="AH253" s="20">
        <v>0.6</v>
      </c>
      <c r="AI253" s="20">
        <v>7.4</v>
      </c>
      <c r="AJ253" s="20" t="s">
        <v>2082</v>
      </c>
      <c r="AK253" s="22">
        <v>1080</v>
      </c>
      <c r="AL253" s="22">
        <v>1</v>
      </c>
      <c r="AM253" s="22">
        <v>0</v>
      </c>
      <c r="AN253" s="22">
        <v>3</v>
      </c>
      <c r="AO253" s="22">
        <v>16</v>
      </c>
      <c r="AP253" s="22">
        <v>0</v>
      </c>
      <c r="AQ253" s="22">
        <v>0</v>
      </c>
      <c r="AR253" s="22">
        <v>0</v>
      </c>
      <c r="AS253" s="22">
        <v>2</v>
      </c>
      <c r="AT253" s="22">
        <v>0</v>
      </c>
      <c r="AU253" s="22">
        <v>0</v>
      </c>
      <c r="AV253" s="22">
        <v>2</v>
      </c>
      <c r="AW253" s="22">
        <v>238</v>
      </c>
      <c r="AX253" s="20">
        <v>293.39999999999998</v>
      </c>
      <c r="AY253" s="20">
        <v>62.7</v>
      </c>
      <c r="AZ253" s="20">
        <v>78</v>
      </c>
      <c r="BA253" s="20">
        <v>43.4</v>
      </c>
      <c r="BB253" s="22">
        <v>12</v>
      </c>
      <c r="BC253" s="20">
        <v>0.23</v>
      </c>
      <c r="BD253" s="20">
        <v>0.33</v>
      </c>
      <c r="BE253" s="20">
        <v>0.56000000000000005</v>
      </c>
      <c r="BF253" s="20">
        <v>15.34</v>
      </c>
      <c r="BG253" s="22">
        <v>28</v>
      </c>
      <c r="BH253" s="22">
        <v>5</v>
      </c>
      <c r="BI253" s="22">
        <v>194</v>
      </c>
      <c r="BJ253" s="22">
        <v>53</v>
      </c>
      <c r="BK253" s="22">
        <v>147</v>
      </c>
      <c r="BL253" s="22">
        <v>20</v>
      </c>
      <c r="BM253" s="22">
        <v>92</v>
      </c>
      <c r="BN253" s="22">
        <v>19</v>
      </c>
      <c r="BO253" s="20"/>
      <c r="BP253" s="20"/>
      <c r="BQ253" s="20"/>
      <c r="BR253" s="20"/>
      <c r="BS253" s="20"/>
      <c r="BT253" s="20"/>
      <c r="BU253" s="22">
        <v>0.02</v>
      </c>
      <c r="BV253" s="22">
        <v>0</v>
      </c>
      <c r="BW253" s="22">
        <v>0.03</v>
      </c>
      <c r="BX253" s="22">
        <v>0.05</v>
      </c>
      <c r="BY253" s="22">
        <v>1.28</v>
      </c>
      <c r="BZ253" s="22">
        <v>1.33</v>
      </c>
      <c r="CA253" s="22">
        <v>167</v>
      </c>
      <c r="CB253" s="22">
        <v>18</v>
      </c>
      <c r="CC253" s="22">
        <v>97</v>
      </c>
      <c r="CD253" s="22">
        <v>26</v>
      </c>
      <c r="CE253" s="22">
        <v>128</v>
      </c>
      <c r="CF253" s="22">
        <v>42</v>
      </c>
      <c r="CG253" s="22">
        <v>96</v>
      </c>
      <c r="CH253" s="22">
        <v>40</v>
      </c>
      <c r="CI253" s="22">
        <v>1</v>
      </c>
      <c r="CJ253" s="22">
        <v>0.25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124183</v>
      </c>
      <c r="D254" s="22">
        <v>0</v>
      </c>
      <c r="E254" s="22">
        <v>0</v>
      </c>
      <c r="F254" s="22">
        <v>-1</v>
      </c>
      <c r="G254" s="22">
        <v>1</v>
      </c>
      <c r="H254" s="22">
        <v>0</v>
      </c>
      <c r="I254" s="22">
        <v>3</v>
      </c>
      <c r="J254" s="20">
        <v>0</v>
      </c>
      <c r="K254" s="20">
        <v>0</v>
      </c>
      <c r="L254" s="22">
        <v>0</v>
      </c>
      <c r="M254" s="20" t="s">
        <v>1155</v>
      </c>
      <c r="N254" s="20">
        <v>0</v>
      </c>
      <c r="O254" s="22">
        <v>218</v>
      </c>
      <c r="P254" s="23" t="b">
        <v>0</v>
      </c>
      <c r="Q254" s="20" t="s">
        <v>2780</v>
      </c>
      <c r="R254" s="20" t="s">
        <v>2781</v>
      </c>
      <c r="S254" s="22">
        <v>54</v>
      </c>
      <c r="T254" s="20" t="s">
        <v>1156</v>
      </c>
      <c r="U254" s="20">
        <v>0</v>
      </c>
      <c r="V254" s="20" t="s">
        <v>510</v>
      </c>
      <c r="W254" s="20">
        <v>0.1</v>
      </c>
      <c r="X254" s="23" t="b">
        <v>0</v>
      </c>
      <c r="Y254" s="20"/>
      <c r="Z254" s="20" t="s">
        <v>872</v>
      </c>
      <c r="AA254" s="22">
        <v>7</v>
      </c>
      <c r="AB254" s="22">
        <v>8</v>
      </c>
      <c r="AC254" s="22">
        <v>0</v>
      </c>
      <c r="AD254" s="22">
        <v>1010</v>
      </c>
      <c r="AE254" s="22">
        <v>0</v>
      </c>
      <c r="AF254" s="22">
        <v>16187</v>
      </c>
      <c r="AG254" s="22">
        <v>65</v>
      </c>
      <c r="AH254" s="20">
        <v>0</v>
      </c>
      <c r="AI254" s="20">
        <v>0</v>
      </c>
      <c r="AJ254" s="20" t="s">
        <v>510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726</v>
      </c>
      <c r="BH254" s="22">
        <v>315</v>
      </c>
      <c r="BI254" s="22">
        <v>726</v>
      </c>
      <c r="BJ254" s="22">
        <v>315</v>
      </c>
      <c r="BK254" s="22">
        <v>723</v>
      </c>
      <c r="BL254" s="22">
        <v>314</v>
      </c>
      <c r="BM254" s="22">
        <v>726</v>
      </c>
      <c r="BN254" s="22">
        <v>315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113</v>
      </c>
      <c r="CB254" s="22">
        <v>70</v>
      </c>
      <c r="CC254" s="22">
        <v>710</v>
      </c>
      <c r="CD254" s="22">
        <v>308</v>
      </c>
      <c r="CE254" s="22">
        <v>726</v>
      </c>
      <c r="CF254" s="22">
        <v>315</v>
      </c>
      <c r="CG254" s="22">
        <v>442</v>
      </c>
      <c r="CH254" s="22">
        <v>145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100</v>
      </c>
      <c r="B255" s="22">
        <v>100</v>
      </c>
      <c r="C255" s="22">
        <v>244851</v>
      </c>
      <c r="D255" s="22">
        <v>1</v>
      </c>
      <c r="E255" s="22">
        <v>-1</v>
      </c>
      <c r="F255" s="22">
        <v>2</v>
      </c>
      <c r="G255" s="22">
        <v>-2</v>
      </c>
      <c r="H255" s="22">
        <v>2</v>
      </c>
      <c r="I255" s="22">
        <v>3</v>
      </c>
      <c r="J255" s="20">
        <v>6.2</v>
      </c>
      <c r="K255" s="20">
        <v>5.7</v>
      </c>
      <c r="L255" s="22">
        <v>6</v>
      </c>
      <c r="M255" s="20" t="s">
        <v>1402</v>
      </c>
      <c r="N255" s="20">
        <v>6.7</v>
      </c>
      <c r="O255" s="22">
        <v>362</v>
      </c>
      <c r="P255" s="23" t="b">
        <v>0</v>
      </c>
      <c r="Q255" s="20"/>
      <c r="R255" s="20" t="s">
        <v>3360</v>
      </c>
      <c r="S255" s="22">
        <v>52</v>
      </c>
      <c r="T255" s="20" t="s">
        <v>1403</v>
      </c>
      <c r="U255" s="20">
        <v>4.7</v>
      </c>
      <c r="V255" s="20" t="s">
        <v>748</v>
      </c>
      <c r="W255" s="20">
        <v>9.1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47</v>
      </c>
      <c r="AD255" s="22">
        <v>1040455</v>
      </c>
      <c r="AE255" s="22">
        <v>351068</v>
      </c>
      <c r="AF255" s="22">
        <v>150327</v>
      </c>
      <c r="AG255" s="22">
        <v>8875</v>
      </c>
      <c r="AH255" s="20">
        <v>1.3</v>
      </c>
      <c r="AI255" s="20">
        <v>9</v>
      </c>
      <c r="AJ255" s="20" t="s">
        <v>748</v>
      </c>
      <c r="AK255" s="22">
        <v>602</v>
      </c>
      <c r="AL255" s="22">
        <v>4</v>
      </c>
      <c r="AM255" s="22">
        <v>3</v>
      </c>
      <c r="AN255" s="22">
        <v>1</v>
      </c>
      <c r="AO255" s="22">
        <v>10</v>
      </c>
      <c r="AP255" s="22">
        <v>0</v>
      </c>
      <c r="AQ255" s="22">
        <v>0</v>
      </c>
      <c r="AR255" s="22">
        <v>0</v>
      </c>
      <c r="AS255" s="22">
        <v>3</v>
      </c>
      <c r="AT255" s="22">
        <v>0</v>
      </c>
      <c r="AU255" s="22">
        <v>0</v>
      </c>
      <c r="AV255" s="22">
        <v>4</v>
      </c>
      <c r="AW255" s="22">
        <v>167</v>
      </c>
      <c r="AX255" s="20">
        <v>227.8</v>
      </c>
      <c r="AY255" s="20">
        <v>212.3</v>
      </c>
      <c r="AZ255" s="20">
        <v>188</v>
      </c>
      <c r="BA255" s="20">
        <v>62.6</v>
      </c>
      <c r="BB255" s="22">
        <v>6</v>
      </c>
      <c r="BC255" s="20">
        <v>4.74</v>
      </c>
      <c r="BD255" s="20">
        <v>1.8</v>
      </c>
      <c r="BE255" s="20">
        <v>6.54</v>
      </c>
      <c r="BF255" s="20">
        <v>9.74</v>
      </c>
      <c r="BG255" s="22">
        <v>70</v>
      </c>
      <c r="BH255" s="22">
        <v>27</v>
      </c>
      <c r="BI255" s="22">
        <v>41</v>
      </c>
      <c r="BJ255" s="22">
        <v>32</v>
      </c>
      <c r="BK255" s="22">
        <v>49</v>
      </c>
      <c r="BL255" s="22">
        <v>31</v>
      </c>
      <c r="BM255" s="22">
        <v>44</v>
      </c>
      <c r="BN255" s="22">
        <v>33</v>
      </c>
      <c r="BO255" s="22">
        <v>2</v>
      </c>
      <c r="BP255" s="20"/>
      <c r="BQ255" s="22">
        <v>1</v>
      </c>
      <c r="BR255" s="20"/>
      <c r="BS255" s="22">
        <v>1</v>
      </c>
      <c r="BT255" s="20"/>
      <c r="BU255" s="22">
        <v>0.71</v>
      </c>
      <c r="BV255" s="22">
        <v>0</v>
      </c>
      <c r="BW255" s="22">
        <v>0.27</v>
      </c>
      <c r="BX255" s="22">
        <v>0.98</v>
      </c>
      <c r="BY255" s="22">
        <v>1.46</v>
      </c>
      <c r="BZ255" s="22">
        <v>1.5</v>
      </c>
      <c r="CA255" s="22">
        <v>160</v>
      </c>
      <c r="CB255" s="22">
        <v>99</v>
      </c>
      <c r="CC255" s="22">
        <v>10</v>
      </c>
      <c r="CD255" s="22">
        <v>6</v>
      </c>
      <c r="CE255" s="22">
        <v>33</v>
      </c>
      <c r="CF255" s="22">
        <v>20</v>
      </c>
      <c r="CG255" s="22">
        <v>42</v>
      </c>
      <c r="CH255" s="22">
        <v>16</v>
      </c>
      <c r="CI255" s="22">
        <v>0.9</v>
      </c>
      <c r="CJ255" s="22">
        <v>0.15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27.75" thickBot="1">
      <c r="A256" s="22">
        <v>0</v>
      </c>
      <c r="B256" s="22">
        <v>0</v>
      </c>
      <c r="C256" s="22">
        <v>518620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3</v>
      </c>
      <c r="J256" s="20">
        <v>0</v>
      </c>
      <c r="K256" s="20">
        <v>0</v>
      </c>
      <c r="L256" s="22">
        <v>0</v>
      </c>
      <c r="M256" s="20" t="s">
        <v>2083</v>
      </c>
      <c r="N256" s="20">
        <v>0</v>
      </c>
      <c r="O256" s="22">
        <v>589</v>
      </c>
      <c r="P256" s="23" t="b">
        <v>0</v>
      </c>
      <c r="Q256" s="20" t="s">
        <v>2513</v>
      </c>
      <c r="R256" s="20" t="s">
        <v>2514</v>
      </c>
      <c r="S256" s="22">
        <v>50</v>
      </c>
      <c r="T256" s="20" t="s">
        <v>2084</v>
      </c>
      <c r="U256" s="20">
        <v>0</v>
      </c>
      <c r="V256" s="20" t="s">
        <v>2085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0</v>
      </c>
      <c r="AE256" s="22">
        <v>0</v>
      </c>
      <c r="AF256" s="22">
        <v>985</v>
      </c>
      <c r="AG256" s="22">
        <v>1</v>
      </c>
      <c r="AH256" s="20">
        <v>0</v>
      </c>
      <c r="AI256" s="20">
        <v>0</v>
      </c>
      <c r="AJ256" s="20" t="s">
        <v>2086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721</v>
      </c>
      <c r="BH256" s="22">
        <v>311</v>
      </c>
      <c r="BI256" s="22">
        <v>719</v>
      </c>
      <c r="BJ256" s="22">
        <v>310</v>
      </c>
      <c r="BK256" s="22">
        <v>716</v>
      </c>
      <c r="BL256" s="22">
        <v>309</v>
      </c>
      <c r="BM256" s="22">
        <v>721</v>
      </c>
      <c r="BN256" s="22">
        <v>311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213</v>
      </c>
      <c r="CB256" s="22">
        <v>133</v>
      </c>
      <c r="CC256" s="22">
        <v>694</v>
      </c>
      <c r="CD256" s="22">
        <v>296</v>
      </c>
      <c r="CE256" s="22">
        <v>721</v>
      </c>
      <c r="CF256" s="22">
        <v>311</v>
      </c>
      <c r="CG256" s="22">
        <v>721</v>
      </c>
      <c r="CH256" s="22">
        <v>302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441302</v>
      </c>
      <c r="D257" s="22">
        <v>0</v>
      </c>
      <c r="E257" s="22">
        <v>0</v>
      </c>
      <c r="F257" s="22">
        <v>-3</v>
      </c>
      <c r="G257" s="22">
        <v>3</v>
      </c>
      <c r="H257" s="22">
        <v>0</v>
      </c>
      <c r="I257" s="22">
        <v>3</v>
      </c>
      <c r="J257" s="20">
        <v>-0.2</v>
      </c>
      <c r="K257" s="20">
        <v>-0.7</v>
      </c>
      <c r="L257" s="22">
        <v>0</v>
      </c>
      <c r="M257" s="20" t="s">
        <v>2087</v>
      </c>
      <c r="N257" s="20">
        <v>0.3</v>
      </c>
      <c r="O257" s="22">
        <v>609</v>
      </c>
      <c r="P257" s="23" t="b">
        <v>0</v>
      </c>
      <c r="Q257" s="20"/>
      <c r="R257" s="20"/>
      <c r="S257" s="22">
        <v>52</v>
      </c>
      <c r="T257" s="20" t="s">
        <v>2088</v>
      </c>
      <c r="U257" s="20">
        <v>0.9</v>
      </c>
      <c r="V257" s="20" t="s">
        <v>2089</v>
      </c>
      <c r="W257" s="20">
        <v>0.1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6</v>
      </c>
      <c r="AD257" s="22">
        <v>2376</v>
      </c>
      <c r="AE257" s="22">
        <v>93</v>
      </c>
      <c r="AF257" s="22">
        <v>9505</v>
      </c>
      <c r="AG257" s="22">
        <v>163</v>
      </c>
      <c r="AH257" s="20">
        <v>0.1</v>
      </c>
      <c r="AI257" s="20">
        <v>1.2</v>
      </c>
      <c r="AJ257" s="20" t="s">
        <v>2089</v>
      </c>
      <c r="AK257" s="22">
        <v>107</v>
      </c>
      <c r="AL257" s="22">
        <v>0</v>
      </c>
      <c r="AM257" s="22">
        <v>0</v>
      </c>
      <c r="AN257" s="22">
        <v>0</v>
      </c>
      <c r="AO257" s="22">
        <v>1</v>
      </c>
      <c r="AP257" s="22">
        <v>0</v>
      </c>
      <c r="AQ257" s="22">
        <v>0</v>
      </c>
      <c r="AR257" s="22">
        <v>0</v>
      </c>
      <c r="AS257" s="22">
        <v>1</v>
      </c>
      <c r="AT257" s="22">
        <v>0</v>
      </c>
      <c r="AU257" s="22">
        <v>0</v>
      </c>
      <c r="AV257" s="22">
        <v>0</v>
      </c>
      <c r="AW257" s="22">
        <v>17</v>
      </c>
      <c r="AX257" s="20">
        <v>19</v>
      </c>
      <c r="AY257" s="20">
        <v>41</v>
      </c>
      <c r="AZ257" s="20">
        <v>19</v>
      </c>
      <c r="BA257" s="20">
        <v>7.9</v>
      </c>
      <c r="BB257" s="22">
        <v>0</v>
      </c>
      <c r="BC257" s="20">
        <v>0.4</v>
      </c>
      <c r="BD257" s="20">
        <v>0.18</v>
      </c>
      <c r="BE257" s="20">
        <v>0.57999999999999996</v>
      </c>
      <c r="BF257" s="20">
        <v>3.11</v>
      </c>
      <c r="BG257" s="22">
        <v>380</v>
      </c>
      <c r="BH257" s="22">
        <v>169</v>
      </c>
      <c r="BI257" s="22">
        <v>256</v>
      </c>
      <c r="BJ257" s="22">
        <v>142</v>
      </c>
      <c r="BK257" s="22">
        <v>296</v>
      </c>
      <c r="BL257" s="22">
        <v>152</v>
      </c>
      <c r="BM257" s="22">
        <v>351</v>
      </c>
      <c r="BN257" s="22">
        <v>159</v>
      </c>
      <c r="BO257" s="20"/>
      <c r="BP257" s="20"/>
      <c r="BQ257" s="20"/>
      <c r="BR257" s="20"/>
      <c r="BS257" s="20"/>
      <c r="BT257" s="20"/>
      <c r="BU257" s="22">
        <v>0.34</v>
      </c>
      <c r="BV257" s="22">
        <v>0</v>
      </c>
      <c r="BW257" s="22">
        <v>0.15</v>
      </c>
      <c r="BX257" s="22">
        <v>0.49</v>
      </c>
      <c r="BY257" s="22">
        <v>2.62</v>
      </c>
      <c r="BZ257" s="22">
        <v>0.84</v>
      </c>
      <c r="CA257" s="22">
        <v>162</v>
      </c>
      <c r="CB257" s="22">
        <v>101</v>
      </c>
      <c r="CC257" s="22">
        <v>351</v>
      </c>
      <c r="CD257" s="22">
        <v>171</v>
      </c>
      <c r="CE257" s="22">
        <v>441</v>
      </c>
      <c r="CF257" s="22">
        <v>218</v>
      </c>
      <c r="CG257" s="22">
        <v>503</v>
      </c>
      <c r="CH257" s="22">
        <v>174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100</v>
      </c>
      <c r="B258" s="22">
        <v>100</v>
      </c>
      <c r="C258" s="22">
        <v>220362</v>
      </c>
      <c r="D258" s="22">
        <v>0</v>
      </c>
      <c r="E258" s="22">
        <v>0</v>
      </c>
      <c r="F258" s="22">
        <v>0</v>
      </c>
      <c r="G258" s="22">
        <v>0</v>
      </c>
      <c r="H258" s="22">
        <v>1</v>
      </c>
      <c r="I258" s="22">
        <v>2</v>
      </c>
      <c r="J258" s="20">
        <v>0.8</v>
      </c>
      <c r="K258" s="20">
        <v>0.3</v>
      </c>
      <c r="L258" s="22">
        <v>0</v>
      </c>
      <c r="M258" s="20" t="s">
        <v>2400</v>
      </c>
      <c r="N258" s="20">
        <v>1.3</v>
      </c>
      <c r="O258" s="22">
        <v>611</v>
      </c>
      <c r="P258" s="23" t="b">
        <v>0</v>
      </c>
      <c r="Q258" s="20"/>
      <c r="R258" s="20" t="s">
        <v>3401</v>
      </c>
      <c r="S258" s="22">
        <v>50</v>
      </c>
      <c r="T258" s="20" t="s">
        <v>2401</v>
      </c>
      <c r="U258" s="20">
        <v>3.5</v>
      </c>
      <c r="V258" s="20" t="s">
        <v>2402</v>
      </c>
      <c r="W258" s="20">
        <v>4.4000000000000004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38</v>
      </c>
      <c r="AD258" s="22">
        <v>880100</v>
      </c>
      <c r="AE258" s="22">
        <v>7246</v>
      </c>
      <c r="AF258" s="22">
        <v>660016</v>
      </c>
      <c r="AG258" s="22">
        <v>16027</v>
      </c>
      <c r="AH258" s="20">
        <v>0.3</v>
      </c>
      <c r="AI258" s="20">
        <v>7.6</v>
      </c>
      <c r="AJ258" s="20" t="s">
        <v>2402</v>
      </c>
      <c r="AK258" s="22">
        <v>966</v>
      </c>
      <c r="AL258" s="22">
        <v>1</v>
      </c>
      <c r="AM258" s="22">
        <v>0</v>
      </c>
      <c r="AN258" s="22">
        <v>3</v>
      </c>
      <c r="AO258" s="22">
        <v>13</v>
      </c>
      <c r="AP258" s="22">
        <v>0</v>
      </c>
      <c r="AQ258" s="22">
        <v>0</v>
      </c>
      <c r="AR258" s="22">
        <v>0</v>
      </c>
      <c r="AS258" s="22">
        <v>2</v>
      </c>
      <c r="AT258" s="22">
        <v>0</v>
      </c>
      <c r="AU258" s="22">
        <v>0</v>
      </c>
      <c r="AV258" s="22">
        <v>3</v>
      </c>
      <c r="AW258" s="22">
        <v>186</v>
      </c>
      <c r="AX258" s="20">
        <v>209.4</v>
      </c>
      <c r="AY258" s="20">
        <v>49.5</v>
      </c>
      <c r="AZ258" s="20">
        <v>78</v>
      </c>
      <c r="BA258" s="20">
        <v>33.700000000000003</v>
      </c>
      <c r="BB258" s="22">
        <v>11</v>
      </c>
      <c r="BC258" s="20">
        <v>0.78</v>
      </c>
      <c r="BD258" s="20">
        <v>1.17</v>
      </c>
      <c r="BE258" s="20">
        <v>1.95</v>
      </c>
      <c r="BF258" s="20">
        <v>12.65</v>
      </c>
      <c r="BG258" s="22">
        <v>87</v>
      </c>
      <c r="BH258" s="22">
        <v>29</v>
      </c>
      <c r="BI258" s="22">
        <v>228</v>
      </c>
      <c r="BJ258" s="22">
        <v>65</v>
      </c>
      <c r="BK258" s="22">
        <v>148</v>
      </c>
      <c r="BL258" s="22">
        <v>21</v>
      </c>
      <c r="BM258" s="22">
        <v>140</v>
      </c>
      <c r="BN258" s="22">
        <v>38</v>
      </c>
      <c r="BO258" s="20"/>
      <c r="BP258" s="20"/>
      <c r="BQ258" s="20"/>
      <c r="BR258" s="20"/>
      <c r="BS258" s="20"/>
      <c r="BT258" s="20"/>
      <c r="BU258" s="22">
        <v>7.0000000000000007E-2</v>
      </c>
      <c r="BV258" s="22">
        <v>0</v>
      </c>
      <c r="BW258" s="22">
        <v>0.11</v>
      </c>
      <c r="BX258" s="22">
        <v>0.18</v>
      </c>
      <c r="BY258" s="22">
        <v>1.18</v>
      </c>
      <c r="BZ258" s="22">
        <v>1.21</v>
      </c>
      <c r="CA258" s="22">
        <v>197</v>
      </c>
      <c r="CB258" s="22">
        <v>26</v>
      </c>
      <c r="CC258" s="22">
        <v>228</v>
      </c>
      <c r="CD258" s="22">
        <v>77</v>
      </c>
      <c r="CE258" s="22">
        <v>98</v>
      </c>
      <c r="CF258" s="22">
        <v>30</v>
      </c>
      <c r="CG258" s="22">
        <v>87</v>
      </c>
      <c r="CH258" s="22">
        <v>34</v>
      </c>
      <c r="CI258" s="22">
        <v>1.02</v>
      </c>
      <c r="CJ258" s="22">
        <v>0.28000000000000003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0"/>
      <c r="B259" s="20"/>
      <c r="C259" s="22">
        <v>503714</v>
      </c>
      <c r="D259" s="22">
        <v>0</v>
      </c>
      <c r="E259" s="22">
        <v>0</v>
      </c>
      <c r="F259" s="22">
        <v>-1</v>
      </c>
      <c r="G259" s="22">
        <v>1</v>
      </c>
      <c r="H259" s="22">
        <v>0</v>
      </c>
      <c r="I259" s="22">
        <v>3</v>
      </c>
      <c r="J259" s="20">
        <v>0.2</v>
      </c>
      <c r="K259" s="20">
        <v>-0.3</v>
      </c>
      <c r="L259" s="22">
        <v>1</v>
      </c>
      <c r="M259" s="20" t="s">
        <v>2403</v>
      </c>
      <c r="N259" s="20">
        <v>0.7</v>
      </c>
      <c r="O259" s="22">
        <v>613</v>
      </c>
      <c r="P259" s="23" t="b">
        <v>0</v>
      </c>
      <c r="Q259" s="20"/>
      <c r="R259" s="20"/>
      <c r="S259" s="22">
        <v>44</v>
      </c>
      <c r="T259" s="20" t="s">
        <v>2404</v>
      </c>
      <c r="U259" s="20">
        <v>1.1000000000000001</v>
      </c>
      <c r="V259" s="20" t="s">
        <v>2405</v>
      </c>
      <c r="W259" s="20">
        <v>0.3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9</v>
      </c>
      <c r="AD259" s="22">
        <v>41759</v>
      </c>
      <c r="AE259" s="22">
        <v>1059</v>
      </c>
      <c r="AF259" s="22">
        <v>30975</v>
      </c>
      <c r="AG259" s="22">
        <v>1443</v>
      </c>
      <c r="AH259" s="20">
        <v>0.2</v>
      </c>
      <c r="AI259" s="20">
        <v>2</v>
      </c>
      <c r="AJ259" s="20" t="s">
        <v>2405</v>
      </c>
      <c r="AK259" s="22">
        <v>143</v>
      </c>
      <c r="AL259" s="22">
        <v>0</v>
      </c>
      <c r="AM259" s="22">
        <v>0</v>
      </c>
      <c r="AN259" s="22">
        <v>1</v>
      </c>
      <c r="AO259" s="22">
        <v>2</v>
      </c>
      <c r="AP259" s="22">
        <v>0</v>
      </c>
      <c r="AQ259" s="22">
        <v>0</v>
      </c>
      <c r="AR259" s="22">
        <v>0</v>
      </c>
      <c r="AS259" s="22">
        <v>1</v>
      </c>
      <c r="AT259" s="22">
        <v>0</v>
      </c>
      <c r="AU259" s="22">
        <v>0</v>
      </c>
      <c r="AV259" s="22">
        <v>0</v>
      </c>
      <c r="AW259" s="22">
        <v>37</v>
      </c>
      <c r="AX259" s="20">
        <v>26.4</v>
      </c>
      <c r="AY259" s="20">
        <v>19.100000000000001</v>
      </c>
      <c r="AZ259" s="20">
        <v>2</v>
      </c>
      <c r="BA259" s="20">
        <v>4.7</v>
      </c>
      <c r="BB259" s="22">
        <v>1</v>
      </c>
      <c r="BC259" s="20">
        <v>0</v>
      </c>
      <c r="BD259" s="20">
        <v>0.09</v>
      </c>
      <c r="BE259" s="20">
        <v>0.09</v>
      </c>
      <c r="BF259" s="20">
        <v>3.89</v>
      </c>
      <c r="BG259" s="22">
        <v>361</v>
      </c>
      <c r="BH259" s="22">
        <v>160</v>
      </c>
      <c r="BI259" s="22">
        <v>327</v>
      </c>
      <c r="BJ259" s="22">
        <v>170</v>
      </c>
      <c r="BK259" s="22">
        <v>397</v>
      </c>
      <c r="BL259" s="22">
        <v>198</v>
      </c>
      <c r="BM259" s="22">
        <v>381</v>
      </c>
      <c r="BN259" s="22">
        <v>175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0.06</v>
      </c>
      <c r="BX259" s="22">
        <v>0.06</v>
      </c>
      <c r="BY259" s="22">
        <v>2.4500000000000002</v>
      </c>
      <c r="BZ259" s="22">
        <v>1.26</v>
      </c>
      <c r="CA259" s="22">
        <v>556</v>
      </c>
      <c r="CB259" s="22">
        <v>311</v>
      </c>
      <c r="CC259" s="22">
        <v>281</v>
      </c>
      <c r="CD259" s="22">
        <v>131</v>
      </c>
      <c r="CE259" s="22">
        <v>356</v>
      </c>
      <c r="CF259" s="22">
        <v>168</v>
      </c>
      <c r="CG259" s="22">
        <v>282</v>
      </c>
      <c r="CH259" s="22">
        <v>89</v>
      </c>
      <c r="CI259" s="22">
        <v>0.63</v>
      </c>
      <c r="CJ259" s="22">
        <v>0.63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0</v>
      </c>
      <c r="B260" s="22">
        <v>0</v>
      </c>
      <c r="C260" s="22">
        <v>534392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4</v>
      </c>
      <c r="J260" s="20">
        <v>0</v>
      </c>
      <c r="K260" s="20">
        <v>0</v>
      </c>
      <c r="L260" s="22">
        <v>0</v>
      </c>
      <c r="M260" s="20" t="s">
        <v>1161</v>
      </c>
      <c r="N260" s="20">
        <v>0</v>
      </c>
      <c r="O260" s="22">
        <v>623</v>
      </c>
      <c r="P260" s="23" t="b">
        <v>0</v>
      </c>
      <c r="Q260" s="20" t="s">
        <v>2996</v>
      </c>
      <c r="R260" s="20" t="s">
        <v>2997</v>
      </c>
      <c r="S260" s="22">
        <v>45</v>
      </c>
      <c r="T260" s="20" t="s">
        <v>2515</v>
      </c>
      <c r="U260" s="20">
        <v>1</v>
      </c>
      <c r="V260" s="20" t="s">
        <v>2516</v>
      </c>
      <c r="W260" s="20">
        <v>0.1</v>
      </c>
      <c r="X260" s="23" t="b">
        <v>0</v>
      </c>
      <c r="Y260" s="20"/>
      <c r="Z260" s="20" t="s">
        <v>872</v>
      </c>
      <c r="AA260" s="22">
        <v>7</v>
      </c>
      <c r="AB260" s="22">
        <v>8</v>
      </c>
      <c r="AC260" s="22">
        <v>2</v>
      </c>
      <c r="AD260" s="22">
        <v>4401</v>
      </c>
      <c r="AE260" s="22">
        <v>0</v>
      </c>
      <c r="AF260" s="22">
        <v>13278</v>
      </c>
      <c r="AG260" s="22">
        <v>136</v>
      </c>
      <c r="AH260" s="20">
        <v>0</v>
      </c>
      <c r="AI260" s="20">
        <v>0.4</v>
      </c>
      <c r="AJ260" s="20" t="s">
        <v>2516</v>
      </c>
      <c r="AK260" s="22">
        <v>8</v>
      </c>
      <c r="AL260" s="22">
        <v>0</v>
      </c>
      <c r="AM260" s="22">
        <v>0</v>
      </c>
      <c r="AN260" s="22">
        <v>0</v>
      </c>
      <c r="AO260" s="22">
        <v>1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6</v>
      </c>
      <c r="AX260" s="20">
        <v>0.4</v>
      </c>
      <c r="AY260" s="20">
        <v>0.6</v>
      </c>
      <c r="AZ260" s="20">
        <v>2</v>
      </c>
      <c r="BA260" s="20">
        <v>0.3</v>
      </c>
      <c r="BB260" s="22">
        <v>0</v>
      </c>
      <c r="BC260" s="20">
        <v>0</v>
      </c>
      <c r="BD260" s="20">
        <v>0</v>
      </c>
      <c r="BE260" s="20">
        <v>0</v>
      </c>
      <c r="BF260" s="20">
        <v>0.9</v>
      </c>
      <c r="BG260" s="22">
        <v>448</v>
      </c>
      <c r="BH260" s="22">
        <v>53</v>
      </c>
      <c r="BI260" s="22">
        <v>415</v>
      </c>
      <c r="BJ260" s="22">
        <v>52</v>
      </c>
      <c r="BK260" s="22">
        <v>400</v>
      </c>
      <c r="BL260" s="22">
        <v>54</v>
      </c>
      <c r="BM260" s="22">
        <v>446</v>
      </c>
      <c r="BN260" s="22">
        <v>54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10.119999999999999</v>
      </c>
      <c r="BZ260" s="22">
        <v>11.25</v>
      </c>
      <c r="CA260" s="22">
        <v>453</v>
      </c>
      <c r="CB260" s="22">
        <v>85</v>
      </c>
      <c r="CC260" s="22">
        <v>626</v>
      </c>
      <c r="CD260" s="22">
        <v>70</v>
      </c>
      <c r="CE260" s="22">
        <v>395</v>
      </c>
      <c r="CF260" s="22">
        <v>48</v>
      </c>
      <c r="CG260" s="22">
        <v>451</v>
      </c>
      <c r="CH260" s="22">
        <v>66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482158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1</v>
      </c>
      <c r="J261" s="20">
        <v>-0.5</v>
      </c>
      <c r="K261" s="20">
        <v>-1</v>
      </c>
      <c r="L261" s="22">
        <v>0</v>
      </c>
      <c r="M261" s="20" t="s">
        <v>896</v>
      </c>
      <c r="N261" s="20">
        <v>0</v>
      </c>
      <c r="O261" s="22">
        <v>659</v>
      </c>
      <c r="P261" s="23" t="b">
        <v>0</v>
      </c>
      <c r="Q261" s="20"/>
      <c r="R261" s="20"/>
      <c r="S261" s="22">
        <v>40</v>
      </c>
      <c r="T261" s="20" t="s">
        <v>2517</v>
      </c>
      <c r="U261" s="20">
        <v>0</v>
      </c>
      <c r="V261" s="20" t="s">
        <v>2518</v>
      </c>
      <c r="W261" s="20">
        <v>0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0</v>
      </c>
      <c r="AD261" s="22">
        <v>1562</v>
      </c>
      <c r="AE261" s="22">
        <v>32</v>
      </c>
      <c r="AF261" s="22">
        <v>1209</v>
      </c>
      <c r="AG261" s="22">
        <v>44</v>
      </c>
      <c r="AH261" s="20">
        <v>0</v>
      </c>
      <c r="AI261" s="20">
        <v>0</v>
      </c>
      <c r="AJ261" s="20" t="s">
        <v>2518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539</v>
      </c>
      <c r="BH261" s="22">
        <v>72</v>
      </c>
      <c r="BI261" s="22">
        <v>523</v>
      </c>
      <c r="BJ261" s="22">
        <v>56</v>
      </c>
      <c r="BK261" s="22">
        <v>501</v>
      </c>
      <c r="BL261" s="22">
        <v>49</v>
      </c>
      <c r="BM261" s="22">
        <v>545</v>
      </c>
      <c r="BN261" s="22">
        <v>72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688</v>
      </c>
      <c r="CB261" s="22">
        <v>63</v>
      </c>
      <c r="CC261" s="22">
        <v>454</v>
      </c>
      <c r="CD261" s="22">
        <v>71</v>
      </c>
      <c r="CE261" s="22">
        <v>550</v>
      </c>
      <c r="CF261" s="22">
        <v>72</v>
      </c>
      <c r="CG261" s="22">
        <v>571</v>
      </c>
      <c r="CH261" s="22">
        <v>75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0</v>
      </c>
      <c r="B262" s="22">
        <v>0</v>
      </c>
      <c r="C262" s="22">
        <v>514356</v>
      </c>
      <c r="D262" s="22">
        <v>0</v>
      </c>
      <c r="E262" s="22">
        <v>0</v>
      </c>
      <c r="F262" s="22">
        <v>-1</v>
      </c>
      <c r="G262" s="22">
        <v>1</v>
      </c>
      <c r="H262" s="22">
        <v>0</v>
      </c>
      <c r="I262" s="22">
        <v>3</v>
      </c>
      <c r="J262" s="20">
        <v>0</v>
      </c>
      <c r="K262" s="20">
        <v>0</v>
      </c>
      <c r="L262" s="22">
        <v>0</v>
      </c>
      <c r="M262" s="20" t="s">
        <v>2782</v>
      </c>
      <c r="N262" s="20">
        <v>0</v>
      </c>
      <c r="O262" s="22">
        <v>667</v>
      </c>
      <c r="P262" s="23" t="b">
        <v>0</v>
      </c>
      <c r="Q262" s="20" t="s">
        <v>2415</v>
      </c>
      <c r="R262" s="20" t="s">
        <v>2871</v>
      </c>
      <c r="S262" s="22">
        <v>49</v>
      </c>
      <c r="T262" s="20" t="s">
        <v>2783</v>
      </c>
      <c r="U262" s="20">
        <v>0</v>
      </c>
      <c r="V262" s="20" t="s">
        <v>2784</v>
      </c>
      <c r="W262" s="20">
        <v>0</v>
      </c>
      <c r="X262" s="23" t="b">
        <v>0</v>
      </c>
      <c r="Y262" s="20"/>
      <c r="Z262" s="20" t="s">
        <v>899</v>
      </c>
      <c r="AA262" s="22">
        <v>7</v>
      </c>
      <c r="AB262" s="22">
        <v>8</v>
      </c>
      <c r="AC262" s="22">
        <v>0</v>
      </c>
      <c r="AD262" s="22">
        <v>1053</v>
      </c>
      <c r="AE262" s="22">
        <v>28</v>
      </c>
      <c r="AF262" s="22">
        <v>1265</v>
      </c>
      <c r="AG262" s="22">
        <v>29</v>
      </c>
      <c r="AH262" s="20">
        <v>0</v>
      </c>
      <c r="AI262" s="20">
        <v>0</v>
      </c>
      <c r="AJ262" s="20" t="s">
        <v>2784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709</v>
      </c>
      <c r="BH262" s="22">
        <v>302</v>
      </c>
      <c r="BI262" s="22">
        <v>705</v>
      </c>
      <c r="BJ262" s="22">
        <v>300</v>
      </c>
      <c r="BK262" s="22">
        <v>702</v>
      </c>
      <c r="BL262" s="22">
        <v>299</v>
      </c>
      <c r="BM262" s="22">
        <v>709</v>
      </c>
      <c r="BN262" s="22">
        <v>302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271</v>
      </c>
      <c r="CB262" s="22">
        <v>173</v>
      </c>
      <c r="CC262" s="22">
        <v>675</v>
      </c>
      <c r="CD262" s="22">
        <v>284</v>
      </c>
      <c r="CE262" s="22">
        <v>709</v>
      </c>
      <c r="CF262" s="22">
        <v>302</v>
      </c>
      <c r="CG262" s="22">
        <v>703</v>
      </c>
      <c r="CH262" s="22">
        <v>290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0</v>
      </c>
      <c r="B263" s="22">
        <v>0</v>
      </c>
      <c r="C263" s="22">
        <v>461188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2</v>
      </c>
      <c r="J263" s="20">
        <v>0</v>
      </c>
      <c r="K263" s="20">
        <v>0</v>
      </c>
      <c r="L263" s="22">
        <v>0</v>
      </c>
      <c r="M263" s="20" t="s">
        <v>2785</v>
      </c>
      <c r="N263" s="20">
        <v>0</v>
      </c>
      <c r="O263" s="22">
        <v>671</v>
      </c>
      <c r="P263" s="23" t="b">
        <v>0</v>
      </c>
      <c r="Q263" s="20" t="s">
        <v>2974</v>
      </c>
      <c r="R263" s="20" t="s">
        <v>2998</v>
      </c>
      <c r="S263" s="22">
        <v>40</v>
      </c>
      <c r="T263" s="20" t="s">
        <v>2786</v>
      </c>
      <c r="U263" s="20">
        <v>0</v>
      </c>
      <c r="V263" s="20" t="s">
        <v>2787</v>
      </c>
      <c r="W263" s="20">
        <v>0</v>
      </c>
      <c r="X263" s="23" t="b">
        <v>0</v>
      </c>
      <c r="Y263" s="20"/>
      <c r="Z263" s="20" t="s">
        <v>872</v>
      </c>
      <c r="AA263" s="22">
        <v>7</v>
      </c>
      <c r="AB263" s="22">
        <v>8</v>
      </c>
      <c r="AC263" s="22">
        <v>0</v>
      </c>
      <c r="AD263" s="22">
        <v>629</v>
      </c>
      <c r="AE263" s="22">
        <v>0</v>
      </c>
      <c r="AF263" s="22">
        <v>921</v>
      </c>
      <c r="AG263" s="22">
        <v>11</v>
      </c>
      <c r="AH263" s="20">
        <v>0</v>
      </c>
      <c r="AI263" s="20">
        <v>0</v>
      </c>
      <c r="AJ263" s="20" t="s">
        <v>2787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528</v>
      </c>
      <c r="BH263" s="22">
        <v>196</v>
      </c>
      <c r="BI263" s="22">
        <v>513</v>
      </c>
      <c r="BJ263" s="22">
        <v>194</v>
      </c>
      <c r="BK263" s="22">
        <v>490</v>
      </c>
      <c r="BL263" s="22">
        <v>186</v>
      </c>
      <c r="BM263" s="22">
        <v>535</v>
      </c>
      <c r="BN263" s="22">
        <v>196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674</v>
      </c>
      <c r="CB263" s="22">
        <v>200</v>
      </c>
      <c r="CC263" s="22">
        <v>443</v>
      </c>
      <c r="CD263" s="22">
        <v>159</v>
      </c>
      <c r="CE263" s="22">
        <v>540</v>
      </c>
      <c r="CF263" s="22">
        <v>193</v>
      </c>
      <c r="CG263" s="22">
        <v>673</v>
      </c>
      <c r="CH263" s="22">
        <v>229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0"/>
      <c r="B264" s="20"/>
      <c r="C264" s="22">
        <v>617054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4</v>
      </c>
      <c r="J264" s="20">
        <v>-0.2</v>
      </c>
      <c r="K264" s="20">
        <v>-0.7</v>
      </c>
      <c r="L264" s="22">
        <v>0</v>
      </c>
      <c r="M264" s="20" t="s">
        <v>2872</v>
      </c>
      <c r="N264" s="20">
        <v>0.3</v>
      </c>
      <c r="O264" s="22">
        <v>677</v>
      </c>
      <c r="P264" s="23" t="b">
        <v>0</v>
      </c>
      <c r="Q264" s="20"/>
      <c r="R264" s="20"/>
      <c r="S264" s="22">
        <v>45</v>
      </c>
      <c r="T264" s="20" t="s">
        <v>2873</v>
      </c>
      <c r="U264" s="20">
        <v>1</v>
      </c>
      <c r="V264" s="20" t="s">
        <v>2874</v>
      </c>
      <c r="W264" s="20">
        <v>0.1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1</v>
      </c>
      <c r="AD264" s="22">
        <v>8119</v>
      </c>
      <c r="AE264" s="22">
        <v>491</v>
      </c>
      <c r="AF264" s="22">
        <v>5177</v>
      </c>
      <c r="AG264" s="22">
        <v>459</v>
      </c>
      <c r="AH264" s="20">
        <v>0.1</v>
      </c>
      <c r="AI264" s="20">
        <v>0.2</v>
      </c>
      <c r="AJ264" s="20" t="s">
        <v>2875</v>
      </c>
      <c r="AK264" s="22">
        <v>9</v>
      </c>
      <c r="AL264" s="22">
        <v>0</v>
      </c>
      <c r="AM264" s="22">
        <v>0</v>
      </c>
      <c r="AN264" s="22">
        <v>0</v>
      </c>
      <c r="AO264" s="22">
        <v>1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3</v>
      </c>
      <c r="AX264" s="20">
        <v>0</v>
      </c>
      <c r="AY264" s="20">
        <v>0.1</v>
      </c>
      <c r="AZ264" s="20">
        <v>4</v>
      </c>
      <c r="BA264" s="20">
        <v>0.4</v>
      </c>
      <c r="BB264" s="22">
        <v>0</v>
      </c>
      <c r="BC264" s="20">
        <v>0.47</v>
      </c>
      <c r="BD264" s="20">
        <v>0</v>
      </c>
      <c r="BE264" s="20">
        <v>0.47</v>
      </c>
      <c r="BF264" s="20">
        <v>1.64</v>
      </c>
      <c r="BG264" s="22">
        <v>683</v>
      </c>
      <c r="BH264" s="22">
        <v>79</v>
      </c>
      <c r="BI264" s="22">
        <v>431</v>
      </c>
      <c r="BJ264" s="22">
        <v>56</v>
      </c>
      <c r="BK264" s="22">
        <v>386</v>
      </c>
      <c r="BL264" s="22">
        <v>53</v>
      </c>
      <c r="BM264" s="22">
        <v>444</v>
      </c>
      <c r="BN264" s="22">
        <v>53</v>
      </c>
      <c r="BO264" s="20"/>
      <c r="BP264" s="20"/>
      <c r="BQ264" s="20"/>
      <c r="BR264" s="20"/>
      <c r="BS264" s="20"/>
      <c r="BT264" s="20"/>
      <c r="BU264" s="22">
        <v>4.7</v>
      </c>
      <c r="BV264" s="22">
        <v>0</v>
      </c>
      <c r="BW264" s="22">
        <v>0</v>
      </c>
      <c r="BX264" s="22">
        <v>4.7</v>
      </c>
      <c r="BY264" s="22">
        <v>16.399999999999999</v>
      </c>
      <c r="BZ264" s="22">
        <v>10</v>
      </c>
      <c r="CA264" s="22">
        <v>468</v>
      </c>
      <c r="CB264" s="22">
        <v>88</v>
      </c>
      <c r="CC264" s="22">
        <v>329</v>
      </c>
      <c r="CD264" s="22">
        <v>38</v>
      </c>
      <c r="CE264" s="22">
        <v>399</v>
      </c>
      <c r="CF264" s="22">
        <v>50</v>
      </c>
      <c r="CG264" s="22">
        <v>459</v>
      </c>
      <c r="CH264" s="22">
        <v>69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474803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1</v>
      </c>
      <c r="J265" s="20">
        <v>-0.5</v>
      </c>
      <c r="K265" s="20">
        <v>-1</v>
      </c>
      <c r="L265" s="22">
        <v>0</v>
      </c>
      <c r="M265" s="20" t="s">
        <v>875</v>
      </c>
      <c r="N265" s="20">
        <v>0</v>
      </c>
      <c r="O265" s="22">
        <v>680</v>
      </c>
      <c r="P265" s="23" t="b">
        <v>0</v>
      </c>
      <c r="Q265" s="20"/>
      <c r="R265" s="20"/>
      <c r="S265" s="22">
        <v>40</v>
      </c>
      <c r="T265" s="20" t="s">
        <v>2876</v>
      </c>
      <c r="U265" s="20">
        <v>0</v>
      </c>
      <c r="V265" s="20" t="s">
        <v>2877</v>
      </c>
      <c r="W265" s="20">
        <v>0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0</v>
      </c>
      <c r="AD265" s="22">
        <v>972</v>
      </c>
      <c r="AE265" s="22">
        <v>57</v>
      </c>
      <c r="AF265" s="22">
        <v>609</v>
      </c>
      <c r="AG265" s="22">
        <v>58</v>
      </c>
      <c r="AH265" s="20">
        <v>0</v>
      </c>
      <c r="AI265" s="20">
        <v>0</v>
      </c>
      <c r="AJ265" s="20" t="s">
        <v>2877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537</v>
      </c>
      <c r="BH265" s="22">
        <v>70</v>
      </c>
      <c r="BI265" s="22">
        <v>521</v>
      </c>
      <c r="BJ265" s="22">
        <v>54</v>
      </c>
      <c r="BK265" s="22">
        <v>499</v>
      </c>
      <c r="BL265" s="22">
        <v>47</v>
      </c>
      <c r="BM265" s="22">
        <v>543</v>
      </c>
      <c r="BN265" s="22">
        <v>70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684</v>
      </c>
      <c r="CB265" s="22">
        <v>61</v>
      </c>
      <c r="CC265" s="22">
        <v>452</v>
      </c>
      <c r="CD265" s="22">
        <v>69</v>
      </c>
      <c r="CE265" s="22">
        <v>548</v>
      </c>
      <c r="CF265" s="22">
        <v>70</v>
      </c>
      <c r="CG265" s="22">
        <v>637</v>
      </c>
      <c r="CH265" s="22">
        <v>79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0</v>
      </c>
      <c r="B266" s="22">
        <v>0</v>
      </c>
      <c r="C266" s="22">
        <v>491011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3</v>
      </c>
      <c r="J266" s="20">
        <v>0</v>
      </c>
      <c r="K266" s="20">
        <v>0</v>
      </c>
      <c r="L266" s="22">
        <v>0</v>
      </c>
      <c r="M266" s="20" t="s">
        <v>2878</v>
      </c>
      <c r="N266" s="20">
        <v>0</v>
      </c>
      <c r="O266" s="22">
        <v>681</v>
      </c>
      <c r="P266" s="23" t="b">
        <v>0</v>
      </c>
      <c r="Q266" s="20" t="s">
        <v>2999</v>
      </c>
      <c r="R266" s="20" t="s">
        <v>3000</v>
      </c>
      <c r="S266" s="22">
        <v>45</v>
      </c>
      <c r="T266" s="20" t="s">
        <v>2879</v>
      </c>
      <c r="U266" s="20">
        <v>0</v>
      </c>
      <c r="V266" s="20" t="s">
        <v>2880</v>
      </c>
      <c r="W266" s="20">
        <v>0</v>
      </c>
      <c r="X266" s="23" t="b">
        <v>0</v>
      </c>
      <c r="Y266" s="20"/>
      <c r="Z266" s="20" t="s">
        <v>872</v>
      </c>
      <c r="AA266" s="22">
        <v>7</v>
      </c>
      <c r="AB266" s="22">
        <v>8</v>
      </c>
      <c r="AC266" s="22">
        <v>0</v>
      </c>
      <c r="AD266" s="22">
        <v>236</v>
      </c>
      <c r="AE266" s="22">
        <v>0</v>
      </c>
      <c r="AF266" s="22">
        <v>270</v>
      </c>
      <c r="AG266" s="22">
        <v>6</v>
      </c>
      <c r="AH266" s="20">
        <v>0</v>
      </c>
      <c r="AI266" s="20">
        <v>0</v>
      </c>
      <c r="AJ266" s="20" t="s">
        <v>2881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2">
        <v>0</v>
      </c>
      <c r="BC266" s="20">
        <v>0</v>
      </c>
      <c r="BD266" s="20">
        <v>0</v>
      </c>
      <c r="BE266" s="20">
        <v>0</v>
      </c>
      <c r="BF266" s="20">
        <v>0</v>
      </c>
      <c r="BG266" s="22">
        <v>659</v>
      </c>
      <c r="BH266" s="22">
        <v>265</v>
      </c>
      <c r="BI266" s="22">
        <v>654</v>
      </c>
      <c r="BJ266" s="22">
        <v>266</v>
      </c>
      <c r="BK266" s="22">
        <v>645</v>
      </c>
      <c r="BL266" s="22">
        <v>261</v>
      </c>
      <c r="BM266" s="22">
        <v>665</v>
      </c>
      <c r="BN266" s="22">
        <v>269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</v>
      </c>
      <c r="BX266" s="22">
        <v>0</v>
      </c>
      <c r="BY266" s="22">
        <v>0</v>
      </c>
      <c r="BZ266" s="22">
        <v>0</v>
      </c>
      <c r="CA266" s="22">
        <v>434</v>
      </c>
      <c r="CB266" s="22">
        <v>250</v>
      </c>
      <c r="CC266" s="22">
        <v>607</v>
      </c>
      <c r="CD266" s="22">
        <v>234</v>
      </c>
      <c r="CE266" s="22">
        <v>668</v>
      </c>
      <c r="CF266" s="22">
        <v>272</v>
      </c>
      <c r="CG266" s="22">
        <v>728</v>
      </c>
      <c r="CH266" s="22">
        <v>308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457569</v>
      </c>
      <c r="D267" s="22">
        <v>0</v>
      </c>
      <c r="E267" s="22">
        <v>0</v>
      </c>
      <c r="F267" s="22">
        <v>0</v>
      </c>
      <c r="G267" s="22">
        <v>0</v>
      </c>
      <c r="H267" s="22">
        <v>0</v>
      </c>
      <c r="I267" s="22">
        <v>1</v>
      </c>
      <c r="J267" s="20">
        <v>-0.5</v>
      </c>
      <c r="K267" s="20">
        <v>-1</v>
      </c>
      <c r="L267" s="22">
        <v>0</v>
      </c>
      <c r="M267" s="20" t="s">
        <v>3001</v>
      </c>
      <c r="N267" s="20">
        <v>0</v>
      </c>
      <c r="O267" s="22">
        <v>687</v>
      </c>
      <c r="P267" s="23" t="b">
        <v>0</v>
      </c>
      <c r="Q267" s="20"/>
      <c r="R267" s="20"/>
      <c r="S267" s="22">
        <v>45</v>
      </c>
      <c r="T267" s="20" t="s">
        <v>3002</v>
      </c>
      <c r="U267" s="20">
        <v>0</v>
      </c>
      <c r="V267" s="20" t="s">
        <v>3003</v>
      </c>
      <c r="W267" s="20">
        <v>0</v>
      </c>
      <c r="X267" s="23" t="b">
        <v>0</v>
      </c>
      <c r="Y267" s="20"/>
      <c r="Z267" s="20" t="s">
        <v>858</v>
      </c>
      <c r="AA267" s="22">
        <v>7</v>
      </c>
      <c r="AB267" s="22">
        <v>8</v>
      </c>
      <c r="AC267" s="22">
        <v>0</v>
      </c>
      <c r="AD267" s="22">
        <v>1855</v>
      </c>
      <c r="AE267" s="22">
        <v>112</v>
      </c>
      <c r="AF267" s="22">
        <v>1650</v>
      </c>
      <c r="AG267" s="22">
        <v>142</v>
      </c>
      <c r="AH267" s="20">
        <v>0</v>
      </c>
      <c r="AI267" s="20">
        <v>0</v>
      </c>
      <c r="AJ267" s="20" t="s">
        <v>3003</v>
      </c>
      <c r="AK267" s="22">
        <v>0</v>
      </c>
      <c r="AL267" s="22">
        <v>0</v>
      </c>
      <c r="AM267" s="22">
        <v>0</v>
      </c>
      <c r="AN267" s="22">
        <v>0</v>
      </c>
      <c r="AO267" s="22">
        <v>0</v>
      </c>
      <c r="AP267" s="22">
        <v>0</v>
      </c>
      <c r="AQ267" s="22">
        <v>0</v>
      </c>
      <c r="AR267" s="22">
        <v>0</v>
      </c>
      <c r="AS267" s="22">
        <v>0</v>
      </c>
      <c r="AT267" s="22">
        <v>0</v>
      </c>
      <c r="AU267" s="22">
        <v>0</v>
      </c>
      <c r="AV267" s="22">
        <v>0</v>
      </c>
      <c r="AW267" s="22">
        <v>0</v>
      </c>
      <c r="AX267" s="20">
        <v>0</v>
      </c>
      <c r="AY267" s="20">
        <v>0</v>
      </c>
      <c r="AZ267" s="20">
        <v>0</v>
      </c>
      <c r="BA267" s="20">
        <v>0</v>
      </c>
      <c r="BB267" s="22">
        <v>0</v>
      </c>
      <c r="BC267" s="20">
        <v>0</v>
      </c>
      <c r="BD267" s="20">
        <v>0</v>
      </c>
      <c r="BE267" s="20">
        <v>0</v>
      </c>
      <c r="BF267" s="20">
        <v>0</v>
      </c>
      <c r="BG267" s="22">
        <v>643</v>
      </c>
      <c r="BH267" s="22">
        <v>83</v>
      </c>
      <c r="BI267" s="22">
        <v>639</v>
      </c>
      <c r="BJ267" s="22">
        <v>75</v>
      </c>
      <c r="BK267" s="22">
        <v>629</v>
      </c>
      <c r="BL267" s="22">
        <v>72</v>
      </c>
      <c r="BM267" s="22">
        <v>649</v>
      </c>
      <c r="BN267" s="22">
        <v>83</v>
      </c>
      <c r="BO267" s="20"/>
      <c r="BP267" s="20"/>
      <c r="BQ267" s="20"/>
      <c r="BR267" s="20"/>
      <c r="BS267" s="20"/>
      <c r="BT267" s="20"/>
      <c r="BU267" s="22">
        <v>0</v>
      </c>
      <c r="BV267" s="22">
        <v>0</v>
      </c>
      <c r="BW267" s="22">
        <v>0</v>
      </c>
      <c r="BX267" s="22">
        <v>0</v>
      </c>
      <c r="BY267" s="22">
        <v>0</v>
      </c>
      <c r="BZ267" s="22">
        <v>0</v>
      </c>
      <c r="CA267" s="22">
        <v>415</v>
      </c>
      <c r="CB267" s="22">
        <v>21</v>
      </c>
      <c r="CC267" s="22">
        <v>589</v>
      </c>
      <c r="CD267" s="22">
        <v>82</v>
      </c>
      <c r="CE267" s="22">
        <v>655</v>
      </c>
      <c r="CF267" s="22">
        <v>83</v>
      </c>
      <c r="CG267" s="22">
        <v>541</v>
      </c>
      <c r="CH267" s="22">
        <v>72</v>
      </c>
      <c r="CI267" s="22">
        <v>0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0"/>
      <c r="B268" s="20"/>
      <c r="C268" s="22">
        <v>514280</v>
      </c>
      <c r="D268" s="22">
        <v>0</v>
      </c>
      <c r="E268" s="22">
        <v>0</v>
      </c>
      <c r="F268" s="22">
        <v>0</v>
      </c>
      <c r="G268" s="22">
        <v>0</v>
      </c>
      <c r="H268" s="22">
        <v>0</v>
      </c>
      <c r="I268" s="22">
        <v>2</v>
      </c>
      <c r="J268" s="20">
        <v>-0.5</v>
      </c>
      <c r="K268" s="20">
        <v>-1</v>
      </c>
      <c r="L268" s="22">
        <v>0</v>
      </c>
      <c r="M268" s="20" t="s">
        <v>1621</v>
      </c>
      <c r="N268" s="20">
        <v>0</v>
      </c>
      <c r="O268" s="22">
        <v>716</v>
      </c>
      <c r="P268" s="23" t="b">
        <v>0</v>
      </c>
      <c r="Q268" s="20"/>
      <c r="R268" s="20"/>
      <c r="S268" s="22">
        <v>40</v>
      </c>
      <c r="T268" s="20" t="s">
        <v>3153</v>
      </c>
      <c r="U268" s="20">
        <v>0</v>
      </c>
      <c r="V268" s="20" t="s">
        <v>3154</v>
      </c>
      <c r="W268" s="20">
        <v>0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0</v>
      </c>
      <c r="AD268" s="22">
        <v>1388</v>
      </c>
      <c r="AE268" s="22">
        <v>100</v>
      </c>
      <c r="AF268" s="22">
        <v>833</v>
      </c>
      <c r="AG268" s="22">
        <v>86</v>
      </c>
      <c r="AH268" s="20">
        <v>0</v>
      </c>
      <c r="AI268" s="20">
        <v>0</v>
      </c>
      <c r="AJ268" s="20" t="s">
        <v>3154</v>
      </c>
      <c r="AK268" s="22">
        <v>0</v>
      </c>
      <c r="AL268" s="22">
        <v>0</v>
      </c>
      <c r="AM268" s="22">
        <v>0</v>
      </c>
      <c r="AN268" s="22">
        <v>0</v>
      </c>
      <c r="AO268" s="22">
        <v>0</v>
      </c>
      <c r="AP268" s="22">
        <v>0</v>
      </c>
      <c r="AQ268" s="22">
        <v>0</v>
      </c>
      <c r="AR268" s="22">
        <v>0</v>
      </c>
      <c r="AS268" s="22">
        <v>0</v>
      </c>
      <c r="AT268" s="22">
        <v>0</v>
      </c>
      <c r="AU268" s="22">
        <v>0</v>
      </c>
      <c r="AV268" s="22">
        <v>0</v>
      </c>
      <c r="AW268" s="22">
        <v>0</v>
      </c>
      <c r="AX268" s="20">
        <v>0</v>
      </c>
      <c r="AY268" s="20">
        <v>0</v>
      </c>
      <c r="AZ268" s="20">
        <v>0</v>
      </c>
      <c r="BA268" s="20">
        <v>0</v>
      </c>
      <c r="BB268" s="22">
        <v>0</v>
      </c>
      <c r="BC268" s="20">
        <v>0</v>
      </c>
      <c r="BD268" s="20">
        <v>0</v>
      </c>
      <c r="BE268" s="20">
        <v>0</v>
      </c>
      <c r="BF268" s="20">
        <v>0</v>
      </c>
      <c r="BG268" s="22">
        <v>545</v>
      </c>
      <c r="BH268" s="22">
        <v>205</v>
      </c>
      <c r="BI268" s="22">
        <v>529</v>
      </c>
      <c r="BJ268" s="22">
        <v>202</v>
      </c>
      <c r="BK268" s="22">
        <v>507</v>
      </c>
      <c r="BL268" s="22">
        <v>195</v>
      </c>
      <c r="BM268" s="22">
        <v>551</v>
      </c>
      <c r="BN268" s="22">
        <v>204</v>
      </c>
      <c r="BO268" s="20"/>
      <c r="BP268" s="20"/>
      <c r="BQ268" s="20"/>
      <c r="BR268" s="20"/>
      <c r="BS268" s="20"/>
      <c r="BT268" s="20"/>
      <c r="BU268" s="22">
        <v>0</v>
      </c>
      <c r="BV268" s="22">
        <v>0</v>
      </c>
      <c r="BW268" s="22">
        <v>0</v>
      </c>
      <c r="BX268" s="22">
        <v>0</v>
      </c>
      <c r="BY268" s="22">
        <v>0</v>
      </c>
      <c r="BZ268" s="22">
        <v>0</v>
      </c>
      <c r="CA268" s="22">
        <v>695</v>
      </c>
      <c r="CB268" s="22">
        <v>213</v>
      </c>
      <c r="CC268" s="22">
        <v>461</v>
      </c>
      <c r="CD268" s="22">
        <v>169</v>
      </c>
      <c r="CE268" s="22">
        <v>556</v>
      </c>
      <c r="CF268" s="22">
        <v>201</v>
      </c>
      <c r="CG268" s="22">
        <v>621</v>
      </c>
      <c r="CH268" s="22">
        <v>216</v>
      </c>
      <c r="CI268" s="22">
        <v>0</v>
      </c>
      <c r="CJ268" s="22">
        <v>0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517996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4</v>
      </c>
      <c r="J269" s="20">
        <v>-0.5</v>
      </c>
      <c r="K269" s="20">
        <v>-1</v>
      </c>
      <c r="L269" s="22">
        <v>0</v>
      </c>
      <c r="M269" s="20" t="s">
        <v>3155</v>
      </c>
      <c r="N269" s="20">
        <v>0</v>
      </c>
      <c r="O269" s="22">
        <v>717</v>
      </c>
      <c r="P269" s="23" t="b">
        <v>0</v>
      </c>
      <c r="Q269" s="20"/>
      <c r="R269" s="20"/>
      <c r="S269" s="22">
        <v>45</v>
      </c>
      <c r="T269" s="20" t="s">
        <v>3156</v>
      </c>
      <c r="U269" s="20">
        <v>0</v>
      </c>
      <c r="V269" s="20" t="s">
        <v>3157</v>
      </c>
      <c r="W269" s="20">
        <v>0</v>
      </c>
      <c r="X269" s="23" t="b">
        <v>0</v>
      </c>
      <c r="Y269" s="20"/>
      <c r="Z269" s="20" t="s">
        <v>858</v>
      </c>
      <c r="AA269" s="22">
        <v>7</v>
      </c>
      <c r="AB269" s="22">
        <v>8</v>
      </c>
      <c r="AC269" s="22">
        <v>0</v>
      </c>
      <c r="AD269" s="22">
        <v>3556</v>
      </c>
      <c r="AE269" s="22">
        <v>407</v>
      </c>
      <c r="AF269" s="22">
        <v>1973</v>
      </c>
      <c r="AG269" s="22">
        <v>234</v>
      </c>
      <c r="AH269" s="20">
        <v>0</v>
      </c>
      <c r="AI269" s="20">
        <v>0</v>
      </c>
      <c r="AJ269" s="20" t="s">
        <v>3157</v>
      </c>
      <c r="AK269" s="22">
        <v>0</v>
      </c>
      <c r="AL269" s="22">
        <v>0</v>
      </c>
      <c r="AM269" s="22">
        <v>0</v>
      </c>
      <c r="AN269" s="22">
        <v>0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0</v>
      </c>
      <c r="AX269" s="20">
        <v>0</v>
      </c>
      <c r="AY269" s="20">
        <v>0</v>
      </c>
      <c r="AZ269" s="20">
        <v>0</v>
      </c>
      <c r="BA269" s="20">
        <v>0</v>
      </c>
      <c r="BB269" s="22">
        <v>0</v>
      </c>
      <c r="BC269" s="20">
        <v>0</v>
      </c>
      <c r="BD269" s="20">
        <v>0</v>
      </c>
      <c r="BE269" s="20">
        <v>0</v>
      </c>
      <c r="BF269" s="20">
        <v>0</v>
      </c>
      <c r="BG269" s="22">
        <v>668</v>
      </c>
      <c r="BH269" s="22">
        <v>74</v>
      </c>
      <c r="BI269" s="22">
        <v>663</v>
      </c>
      <c r="BJ269" s="22">
        <v>76</v>
      </c>
      <c r="BK269" s="22">
        <v>654</v>
      </c>
      <c r="BL269" s="22">
        <v>76</v>
      </c>
      <c r="BM269" s="22">
        <v>674</v>
      </c>
      <c r="BN269" s="22">
        <v>76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0</v>
      </c>
      <c r="BZ269" s="22">
        <v>0</v>
      </c>
      <c r="CA269" s="22">
        <v>445</v>
      </c>
      <c r="CB269" s="22">
        <v>81</v>
      </c>
      <c r="CC269" s="22">
        <v>618</v>
      </c>
      <c r="CD269" s="22">
        <v>66</v>
      </c>
      <c r="CE269" s="22">
        <v>677</v>
      </c>
      <c r="CF269" s="22">
        <v>78</v>
      </c>
      <c r="CG269" s="22">
        <v>553</v>
      </c>
      <c r="CH269" s="22">
        <v>77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0"/>
      <c r="B270" s="20"/>
      <c r="C270" s="22">
        <v>519198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3</v>
      </c>
      <c r="J270" s="20">
        <v>-0.5</v>
      </c>
      <c r="K270" s="20">
        <v>-1</v>
      </c>
      <c r="L270" s="22">
        <v>0</v>
      </c>
      <c r="M270" s="20" t="s">
        <v>1255</v>
      </c>
      <c r="N270" s="20">
        <v>0</v>
      </c>
      <c r="O270" s="22">
        <v>718</v>
      </c>
      <c r="P270" s="23" t="b">
        <v>0</v>
      </c>
      <c r="Q270" s="20"/>
      <c r="R270" s="20"/>
      <c r="S270" s="22">
        <v>45</v>
      </c>
      <c r="T270" s="20" t="s">
        <v>3158</v>
      </c>
      <c r="U270" s="20">
        <v>1</v>
      </c>
      <c r="V270" s="20" t="s">
        <v>3159</v>
      </c>
      <c r="W270" s="20">
        <v>0</v>
      </c>
      <c r="X270" s="23" t="b">
        <v>0</v>
      </c>
      <c r="Y270" s="20"/>
      <c r="Z270" s="20" t="s">
        <v>858</v>
      </c>
      <c r="AA270" s="22">
        <v>7</v>
      </c>
      <c r="AB270" s="22">
        <v>8</v>
      </c>
      <c r="AC270" s="22">
        <v>1</v>
      </c>
      <c r="AD270" s="22">
        <v>940</v>
      </c>
      <c r="AE270" s="22">
        <v>77</v>
      </c>
      <c r="AF270" s="22">
        <v>567</v>
      </c>
      <c r="AG270" s="22">
        <v>56</v>
      </c>
      <c r="AH270" s="20">
        <v>0</v>
      </c>
      <c r="AI270" s="20">
        <v>0.2</v>
      </c>
      <c r="AJ270" s="20" t="s">
        <v>3159</v>
      </c>
      <c r="AK270" s="22">
        <v>1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2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669</v>
      </c>
      <c r="BH270" s="22">
        <v>273</v>
      </c>
      <c r="BI270" s="22">
        <v>664</v>
      </c>
      <c r="BJ270" s="22">
        <v>274</v>
      </c>
      <c r="BK270" s="22">
        <v>655</v>
      </c>
      <c r="BL270" s="22">
        <v>269</v>
      </c>
      <c r="BM270" s="22">
        <v>675</v>
      </c>
      <c r="BN270" s="22">
        <v>277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446</v>
      </c>
      <c r="CB270" s="22">
        <v>260</v>
      </c>
      <c r="CC270" s="22">
        <v>619</v>
      </c>
      <c r="CD270" s="22">
        <v>244</v>
      </c>
      <c r="CE270" s="22">
        <v>393</v>
      </c>
      <c r="CF270" s="22">
        <v>184</v>
      </c>
      <c r="CG270" s="22">
        <v>687</v>
      </c>
      <c r="CH270" s="22">
        <v>283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248854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2</v>
      </c>
      <c r="J271" s="20">
        <v>-0.5</v>
      </c>
      <c r="K271" s="20">
        <v>-1</v>
      </c>
      <c r="L271" s="22">
        <v>0</v>
      </c>
      <c r="M271" s="20" t="s">
        <v>1039</v>
      </c>
      <c r="N271" s="20">
        <v>0</v>
      </c>
      <c r="O271" s="22">
        <v>723</v>
      </c>
      <c r="P271" s="23" t="b">
        <v>0</v>
      </c>
      <c r="Q271" s="20"/>
      <c r="R271" s="20"/>
      <c r="S271" s="22">
        <v>40</v>
      </c>
      <c r="T271" s="20" t="s">
        <v>3343</v>
      </c>
      <c r="U271" s="20">
        <v>0</v>
      </c>
      <c r="V271" s="20" t="s">
        <v>3344</v>
      </c>
      <c r="W271" s="20">
        <v>0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0</v>
      </c>
      <c r="AD271" s="22">
        <v>915</v>
      </c>
      <c r="AE271" s="22">
        <v>104</v>
      </c>
      <c r="AF271" s="22">
        <v>462</v>
      </c>
      <c r="AG271" s="22">
        <v>81</v>
      </c>
      <c r="AH271" s="20">
        <v>0</v>
      </c>
      <c r="AI271" s="20">
        <v>0</v>
      </c>
      <c r="AJ271" s="20" t="s">
        <v>3344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517</v>
      </c>
      <c r="BH271" s="22">
        <v>189</v>
      </c>
      <c r="BI271" s="22">
        <v>502</v>
      </c>
      <c r="BJ271" s="22">
        <v>187</v>
      </c>
      <c r="BK271" s="22">
        <v>478</v>
      </c>
      <c r="BL271" s="22">
        <v>178</v>
      </c>
      <c r="BM271" s="22">
        <v>524</v>
      </c>
      <c r="BN271" s="22">
        <v>189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661</v>
      </c>
      <c r="CB271" s="22">
        <v>191</v>
      </c>
      <c r="CC271" s="22">
        <v>431</v>
      </c>
      <c r="CD271" s="22">
        <v>151</v>
      </c>
      <c r="CE271" s="22">
        <v>528</v>
      </c>
      <c r="CF271" s="22">
        <v>185</v>
      </c>
      <c r="CG271" s="22">
        <v>645</v>
      </c>
      <c r="CH271" s="22">
        <v>222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0"/>
      <c r="B272" s="20"/>
      <c r="C272" s="22">
        <v>156074</v>
      </c>
      <c r="D272" s="22">
        <v>0</v>
      </c>
      <c r="E272" s="22">
        <v>0</v>
      </c>
      <c r="F272" s="22">
        <v>-2</v>
      </c>
      <c r="G272" s="22">
        <v>2</v>
      </c>
      <c r="H272" s="22">
        <v>0</v>
      </c>
      <c r="I272" s="22">
        <v>2</v>
      </c>
      <c r="J272" s="20">
        <v>0.5</v>
      </c>
      <c r="K272" s="20">
        <v>0</v>
      </c>
      <c r="L272" s="22">
        <v>0</v>
      </c>
      <c r="M272" s="20" t="s">
        <v>863</v>
      </c>
      <c r="N272" s="20">
        <v>0</v>
      </c>
      <c r="O272" s="22">
        <v>7</v>
      </c>
      <c r="P272" s="23" t="b">
        <v>0</v>
      </c>
      <c r="Q272" s="20"/>
      <c r="R272" s="20"/>
      <c r="S272" s="22">
        <v>43</v>
      </c>
      <c r="T272" s="20" t="s">
        <v>864</v>
      </c>
      <c r="U272" s="20">
        <v>0</v>
      </c>
      <c r="V272" s="20" t="s">
        <v>730</v>
      </c>
      <c r="W272" s="20">
        <v>0.1</v>
      </c>
      <c r="X272" s="23" t="b">
        <v>0</v>
      </c>
      <c r="Y272" s="20"/>
      <c r="Z272" s="20" t="s">
        <v>858</v>
      </c>
      <c r="AA272" s="22">
        <v>8</v>
      </c>
      <c r="AB272" s="22">
        <v>31</v>
      </c>
      <c r="AC272" s="22">
        <v>0</v>
      </c>
      <c r="AD272" s="22">
        <v>5025</v>
      </c>
      <c r="AE272" s="22">
        <v>169</v>
      </c>
      <c r="AF272" s="22">
        <v>12220</v>
      </c>
      <c r="AG272" s="22">
        <v>254</v>
      </c>
      <c r="AH272" s="20">
        <v>0</v>
      </c>
      <c r="AI272" s="20">
        <v>0</v>
      </c>
      <c r="AJ272" s="20" t="s">
        <v>730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563</v>
      </c>
      <c r="BH272" s="22">
        <v>218</v>
      </c>
      <c r="BI272" s="22">
        <v>551</v>
      </c>
      <c r="BJ272" s="22">
        <v>217</v>
      </c>
      <c r="BK272" s="22">
        <v>532</v>
      </c>
      <c r="BL272" s="22">
        <v>212</v>
      </c>
      <c r="BM272" s="22">
        <v>569</v>
      </c>
      <c r="BN272" s="22">
        <v>217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578</v>
      </c>
      <c r="CB272" s="22">
        <v>138</v>
      </c>
      <c r="CC272" s="22">
        <v>488</v>
      </c>
      <c r="CD272" s="22">
        <v>191</v>
      </c>
      <c r="CE272" s="22">
        <v>576</v>
      </c>
      <c r="CF272" s="22">
        <v>216</v>
      </c>
      <c r="CG272" s="22">
        <v>364</v>
      </c>
      <c r="CH272" s="22">
        <v>137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100</v>
      </c>
      <c r="B273" s="22">
        <v>100</v>
      </c>
      <c r="C273" s="22">
        <v>466117</v>
      </c>
      <c r="D273" s="22">
        <v>0</v>
      </c>
      <c r="E273" s="22">
        <v>0</v>
      </c>
      <c r="F273" s="22">
        <v>-2</v>
      </c>
      <c r="G273" s="22">
        <v>2</v>
      </c>
      <c r="H273" s="22">
        <v>0</v>
      </c>
      <c r="I273" s="22">
        <v>3</v>
      </c>
      <c r="J273" s="20">
        <v>1.5</v>
      </c>
      <c r="K273" s="20">
        <v>1</v>
      </c>
      <c r="L273" s="22">
        <v>1</v>
      </c>
      <c r="M273" s="20" t="s">
        <v>1751</v>
      </c>
      <c r="N273" s="20">
        <v>1</v>
      </c>
      <c r="O273" s="22">
        <v>219</v>
      </c>
      <c r="P273" s="23" t="b">
        <v>0</v>
      </c>
      <c r="Q273" s="20"/>
      <c r="R273" s="20" t="s">
        <v>3258</v>
      </c>
      <c r="S273" s="22">
        <v>43</v>
      </c>
      <c r="T273" s="20" t="s">
        <v>1752</v>
      </c>
      <c r="U273" s="20">
        <v>1</v>
      </c>
      <c r="V273" s="20" t="s">
        <v>1753</v>
      </c>
      <c r="W273" s="20">
        <v>1.1000000000000001</v>
      </c>
      <c r="X273" s="23" t="b">
        <v>0</v>
      </c>
      <c r="Y273" s="20"/>
      <c r="Z273" s="20" t="s">
        <v>858</v>
      </c>
      <c r="AA273" s="22">
        <v>8</v>
      </c>
      <c r="AB273" s="22">
        <v>31</v>
      </c>
      <c r="AC273" s="22">
        <v>6</v>
      </c>
      <c r="AD273" s="22">
        <v>139999</v>
      </c>
      <c r="AE273" s="22">
        <v>13381</v>
      </c>
      <c r="AF273" s="22">
        <v>60369</v>
      </c>
      <c r="AG273" s="22">
        <v>7758</v>
      </c>
      <c r="AH273" s="20">
        <v>0.2</v>
      </c>
      <c r="AI273" s="20">
        <v>1.4</v>
      </c>
      <c r="AJ273" s="20" t="s">
        <v>1753</v>
      </c>
      <c r="AK273" s="22">
        <v>77</v>
      </c>
      <c r="AL273" s="22">
        <v>0</v>
      </c>
      <c r="AM273" s="22">
        <v>0</v>
      </c>
      <c r="AN273" s="22">
        <v>0</v>
      </c>
      <c r="AO273" s="22">
        <v>2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21</v>
      </c>
      <c r="AX273" s="20">
        <v>8.1999999999999993</v>
      </c>
      <c r="AY273" s="20">
        <v>4.9000000000000004</v>
      </c>
      <c r="AZ273" s="20">
        <v>0</v>
      </c>
      <c r="BA273" s="20">
        <v>1.4</v>
      </c>
      <c r="BB273" s="22">
        <v>0</v>
      </c>
      <c r="BC273" s="20">
        <v>0</v>
      </c>
      <c r="BD273" s="20">
        <v>0.03</v>
      </c>
      <c r="BE273" s="20">
        <v>0.03</v>
      </c>
      <c r="BF273" s="20">
        <v>2.76</v>
      </c>
      <c r="BG273" s="22">
        <v>415</v>
      </c>
      <c r="BH273" s="22">
        <v>189</v>
      </c>
      <c r="BI273" s="22">
        <v>382</v>
      </c>
      <c r="BJ273" s="22">
        <v>190</v>
      </c>
      <c r="BK273" s="22">
        <v>542</v>
      </c>
      <c r="BL273" s="22">
        <v>210</v>
      </c>
      <c r="BM273" s="22">
        <v>429</v>
      </c>
      <c r="BN273" s="22">
        <v>200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0.04</v>
      </c>
      <c r="BX273" s="22">
        <v>0.04</v>
      </c>
      <c r="BY273" s="22">
        <v>3.23</v>
      </c>
      <c r="BZ273" s="22">
        <v>2.34</v>
      </c>
      <c r="CA273" s="22">
        <v>599</v>
      </c>
      <c r="CB273" s="22">
        <v>319</v>
      </c>
      <c r="CC273" s="22">
        <v>239</v>
      </c>
      <c r="CD273" s="22">
        <v>112</v>
      </c>
      <c r="CE273" s="22">
        <v>372</v>
      </c>
      <c r="CF273" s="22">
        <v>174</v>
      </c>
      <c r="CG273" s="22">
        <v>168</v>
      </c>
      <c r="CH273" s="22">
        <v>56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174874</v>
      </c>
      <c r="D274" s="22">
        <v>0</v>
      </c>
      <c r="E274" s="22">
        <v>0</v>
      </c>
      <c r="F274" s="22">
        <v>6</v>
      </c>
      <c r="G274" s="22">
        <v>-6</v>
      </c>
      <c r="H274" s="22">
        <v>3</v>
      </c>
      <c r="I274" s="22">
        <v>2</v>
      </c>
      <c r="J274" s="20">
        <v>3.5</v>
      </c>
      <c r="K274" s="20">
        <v>3</v>
      </c>
      <c r="L274" s="22">
        <v>1</v>
      </c>
      <c r="M274" s="20" t="s">
        <v>1217</v>
      </c>
      <c r="N274" s="20">
        <v>3</v>
      </c>
      <c r="O274" s="22">
        <v>220</v>
      </c>
      <c r="P274" s="23" t="b">
        <v>1</v>
      </c>
      <c r="Q274" s="20"/>
      <c r="R274" s="20"/>
      <c r="S274" s="22">
        <v>51</v>
      </c>
      <c r="T274" s="20" t="s">
        <v>1218</v>
      </c>
      <c r="U274" s="20">
        <v>5</v>
      </c>
      <c r="V274" s="20" t="s">
        <v>540</v>
      </c>
      <c r="W274" s="20">
        <v>24.1</v>
      </c>
      <c r="X274" s="23" t="b">
        <v>0</v>
      </c>
      <c r="Y274" s="20"/>
      <c r="Z274" s="20" t="s">
        <v>858</v>
      </c>
      <c r="AA274" s="22">
        <v>8</v>
      </c>
      <c r="AB274" s="22">
        <v>31</v>
      </c>
      <c r="AC274" s="22">
        <v>60</v>
      </c>
      <c r="AD274" s="22">
        <v>2645084</v>
      </c>
      <c r="AE274" s="22">
        <v>130689</v>
      </c>
      <c r="AF274" s="22">
        <v>498175</v>
      </c>
      <c r="AG274" s="22">
        <v>32109</v>
      </c>
      <c r="AH274" s="20">
        <v>0.6</v>
      </c>
      <c r="AI274" s="20">
        <v>11.8</v>
      </c>
      <c r="AJ274" s="20" t="s">
        <v>540</v>
      </c>
      <c r="AK274" s="22">
        <v>1080</v>
      </c>
      <c r="AL274" s="22">
        <v>2</v>
      </c>
      <c r="AM274" s="22">
        <v>1</v>
      </c>
      <c r="AN274" s="22">
        <v>5</v>
      </c>
      <c r="AO274" s="22">
        <v>16</v>
      </c>
      <c r="AP274" s="22">
        <v>0</v>
      </c>
      <c r="AQ274" s="22">
        <v>0</v>
      </c>
      <c r="AR274" s="22">
        <v>0</v>
      </c>
      <c r="AS274" s="22">
        <v>2</v>
      </c>
      <c r="AT274" s="22">
        <v>0</v>
      </c>
      <c r="AU274" s="22">
        <v>0</v>
      </c>
      <c r="AV274" s="22">
        <v>9</v>
      </c>
      <c r="AW274" s="22">
        <v>280</v>
      </c>
      <c r="AX274" s="20">
        <v>383.2</v>
      </c>
      <c r="AY274" s="20">
        <v>141.69999999999999</v>
      </c>
      <c r="AZ274" s="20">
        <v>130</v>
      </c>
      <c r="BA274" s="20">
        <v>65.400000000000006</v>
      </c>
      <c r="BB274" s="22">
        <v>12</v>
      </c>
      <c r="BC274" s="20">
        <v>0.84</v>
      </c>
      <c r="BD274" s="20">
        <v>0.67</v>
      </c>
      <c r="BE274" s="20">
        <v>1.51</v>
      </c>
      <c r="BF274" s="20">
        <v>17.7</v>
      </c>
      <c r="BG274" s="22">
        <v>4</v>
      </c>
      <c r="BH274" s="22">
        <v>1</v>
      </c>
      <c r="BI274" s="22">
        <v>80</v>
      </c>
      <c r="BJ274" s="22">
        <v>16</v>
      </c>
      <c r="BK274" s="22">
        <v>90</v>
      </c>
      <c r="BL274" s="22">
        <v>4</v>
      </c>
      <c r="BM274" s="22">
        <v>35</v>
      </c>
      <c r="BN274" s="22">
        <v>3</v>
      </c>
      <c r="BO274" s="20"/>
      <c r="BP274" s="20"/>
      <c r="BQ274" s="20"/>
      <c r="BR274" s="20"/>
      <c r="BS274" s="20"/>
      <c r="BT274" s="20"/>
      <c r="BU274" s="22">
        <v>7.0000000000000007E-2</v>
      </c>
      <c r="BV274" s="22">
        <v>0</v>
      </c>
      <c r="BW274" s="22">
        <v>0.06</v>
      </c>
      <c r="BX274" s="22">
        <v>0.13</v>
      </c>
      <c r="BY274" s="22">
        <v>1.48</v>
      </c>
      <c r="BZ274" s="22">
        <v>1.33</v>
      </c>
      <c r="CA274" s="22">
        <v>164</v>
      </c>
      <c r="CB274" s="22">
        <v>17</v>
      </c>
      <c r="CC274" s="22">
        <v>99</v>
      </c>
      <c r="CD274" s="22">
        <v>28</v>
      </c>
      <c r="CE274" s="22">
        <v>21</v>
      </c>
      <c r="CF274" s="22">
        <v>5</v>
      </c>
      <c r="CG274" s="22">
        <v>13</v>
      </c>
      <c r="CH274" s="22">
        <v>4</v>
      </c>
      <c r="CI274" s="22">
        <v>1</v>
      </c>
      <c r="CJ274" s="22">
        <v>0.42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100</v>
      </c>
      <c r="B275" s="22">
        <v>100</v>
      </c>
      <c r="C275" s="22">
        <v>80146</v>
      </c>
      <c r="D275" s="22">
        <v>0</v>
      </c>
      <c r="E275" s="22">
        <v>0</v>
      </c>
      <c r="F275" s="22">
        <v>-1</v>
      </c>
      <c r="G275" s="22">
        <v>1</v>
      </c>
      <c r="H275" s="22">
        <v>0</v>
      </c>
      <c r="I275" s="22">
        <v>3</v>
      </c>
      <c r="J275" s="20">
        <v>4.8</v>
      </c>
      <c r="K275" s="20">
        <v>4.3</v>
      </c>
      <c r="L275" s="22">
        <v>2</v>
      </c>
      <c r="M275" s="20" t="s">
        <v>1014</v>
      </c>
      <c r="N275" s="20">
        <v>4.3</v>
      </c>
      <c r="O275" s="22">
        <v>221</v>
      </c>
      <c r="P275" s="23" t="b">
        <v>0</v>
      </c>
      <c r="Q275" s="20"/>
      <c r="R275" s="20" t="s">
        <v>3160</v>
      </c>
      <c r="S275" s="22">
        <v>54</v>
      </c>
      <c r="T275" s="20" t="s">
        <v>1211</v>
      </c>
      <c r="U275" s="20">
        <v>3.2</v>
      </c>
      <c r="V275" s="20" t="s">
        <v>528</v>
      </c>
      <c r="W275" s="20">
        <v>0.6</v>
      </c>
      <c r="X275" s="23" t="b">
        <v>0</v>
      </c>
      <c r="Y275" s="20"/>
      <c r="Z275" s="20" t="s">
        <v>858</v>
      </c>
      <c r="AA275" s="22">
        <v>8</v>
      </c>
      <c r="AB275" s="22">
        <v>31</v>
      </c>
      <c r="AC275" s="22">
        <v>38</v>
      </c>
      <c r="AD275" s="22">
        <v>76719</v>
      </c>
      <c r="AE275" s="22">
        <v>4958</v>
      </c>
      <c r="AF275" s="22">
        <v>57825</v>
      </c>
      <c r="AG275" s="22">
        <v>3669</v>
      </c>
      <c r="AH275" s="20">
        <v>0.8</v>
      </c>
      <c r="AI275" s="20">
        <v>7</v>
      </c>
      <c r="AJ275" s="20" t="s">
        <v>1750</v>
      </c>
      <c r="AK275" s="22">
        <v>1014</v>
      </c>
      <c r="AL275" s="22">
        <v>1</v>
      </c>
      <c r="AM275" s="22">
        <v>3</v>
      </c>
      <c r="AN275" s="22">
        <v>5</v>
      </c>
      <c r="AO275" s="22">
        <v>13</v>
      </c>
      <c r="AP275" s="22">
        <v>0</v>
      </c>
      <c r="AQ275" s="22">
        <v>0</v>
      </c>
      <c r="AR275" s="22">
        <v>0</v>
      </c>
      <c r="AS275" s="22">
        <v>4</v>
      </c>
      <c r="AT275" s="22">
        <v>0</v>
      </c>
      <c r="AU275" s="22">
        <v>0</v>
      </c>
      <c r="AV275" s="22">
        <v>0</v>
      </c>
      <c r="AW275" s="22">
        <v>114</v>
      </c>
      <c r="AX275" s="20">
        <v>186.8</v>
      </c>
      <c r="AY275" s="20">
        <v>149</v>
      </c>
      <c r="AZ275" s="20">
        <v>213</v>
      </c>
      <c r="BA275" s="20">
        <v>54.9</v>
      </c>
      <c r="BB275" s="22">
        <v>12</v>
      </c>
      <c r="BC275" s="20">
        <v>1.74</v>
      </c>
      <c r="BD275" s="20">
        <v>1.18</v>
      </c>
      <c r="BE275" s="20">
        <v>2.92</v>
      </c>
      <c r="BF275" s="20">
        <v>14.79</v>
      </c>
      <c r="BG275" s="22">
        <v>114</v>
      </c>
      <c r="BH275" s="22">
        <v>44</v>
      </c>
      <c r="BI275" s="22">
        <v>72</v>
      </c>
      <c r="BJ275" s="22">
        <v>53</v>
      </c>
      <c r="BK275" s="22">
        <v>38</v>
      </c>
      <c r="BL275" s="22">
        <v>22</v>
      </c>
      <c r="BM275" s="22">
        <v>56</v>
      </c>
      <c r="BN275" s="22">
        <v>39</v>
      </c>
      <c r="BO275" s="20"/>
      <c r="BP275" s="20"/>
      <c r="BQ275" s="20"/>
      <c r="BR275" s="20"/>
      <c r="BS275" s="20"/>
      <c r="BT275" s="20"/>
      <c r="BU275" s="22">
        <v>0.15</v>
      </c>
      <c r="BV275" s="22">
        <v>0</v>
      </c>
      <c r="BW275" s="22">
        <v>0.1</v>
      </c>
      <c r="BX275" s="22">
        <v>0.25</v>
      </c>
      <c r="BY275" s="22">
        <v>1.31</v>
      </c>
      <c r="BZ275" s="22">
        <v>1.1499999999999999</v>
      </c>
      <c r="CA275" s="22">
        <v>111</v>
      </c>
      <c r="CB275" s="22">
        <v>68</v>
      </c>
      <c r="CC275" s="22">
        <v>46</v>
      </c>
      <c r="CD275" s="22">
        <v>23</v>
      </c>
      <c r="CE275" s="22">
        <v>117</v>
      </c>
      <c r="CF275" s="22">
        <v>51</v>
      </c>
      <c r="CG275" s="22">
        <v>215</v>
      </c>
      <c r="CH275" s="22">
        <v>70</v>
      </c>
      <c r="CI275" s="22">
        <v>1.07</v>
      </c>
      <c r="CJ275" s="22">
        <v>0.44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0"/>
      <c r="B276" s="20"/>
      <c r="C276" s="22">
        <v>57328</v>
      </c>
      <c r="D276" s="22">
        <v>0</v>
      </c>
      <c r="E276" s="22">
        <v>0</v>
      </c>
      <c r="F276" s="22">
        <v>-1</v>
      </c>
      <c r="G276" s="22">
        <v>1</v>
      </c>
      <c r="H276" s="22">
        <v>0</v>
      </c>
      <c r="I276" s="22">
        <v>2</v>
      </c>
      <c r="J276" s="20">
        <v>1.2</v>
      </c>
      <c r="K276" s="20">
        <v>0.7</v>
      </c>
      <c r="L276" s="22">
        <v>0</v>
      </c>
      <c r="M276" s="20" t="s">
        <v>1209</v>
      </c>
      <c r="N276" s="20">
        <v>0.7</v>
      </c>
      <c r="O276" s="22">
        <v>222</v>
      </c>
      <c r="P276" s="23" t="b">
        <v>0</v>
      </c>
      <c r="Q276" s="20"/>
      <c r="R276" s="20"/>
      <c r="S276" s="22">
        <v>44</v>
      </c>
      <c r="T276" s="20" t="s">
        <v>1210</v>
      </c>
      <c r="U276" s="20">
        <v>2.7</v>
      </c>
      <c r="V276" s="20" t="s">
        <v>561</v>
      </c>
      <c r="W276" s="20">
        <v>0.1</v>
      </c>
      <c r="X276" s="23" t="b">
        <v>0</v>
      </c>
      <c r="Y276" s="20"/>
      <c r="Z276" s="20" t="s">
        <v>858</v>
      </c>
      <c r="AA276" s="22">
        <v>8</v>
      </c>
      <c r="AB276" s="22">
        <v>31</v>
      </c>
      <c r="AC276" s="22">
        <v>8</v>
      </c>
      <c r="AD276" s="22">
        <v>5525</v>
      </c>
      <c r="AE276" s="22">
        <v>204</v>
      </c>
      <c r="AF276" s="22">
        <v>9244</v>
      </c>
      <c r="AG276" s="22">
        <v>327</v>
      </c>
      <c r="AH276" s="20">
        <v>0.2</v>
      </c>
      <c r="AI276" s="20">
        <v>1.8</v>
      </c>
      <c r="AJ276" s="20" t="s">
        <v>561</v>
      </c>
      <c r="AK276" s="22">
        <v>130</v>
      </c>
      <c r="AL276" s="22">
        <v>0</v>
      </c>
      <c r="AM276" s="22">
        <v>0</v>
      </c>
      <c r="AN276" s="22">
        <v>1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30</v>
      </c>
      <c r="AX276" s="20">
        <v>10.4</v>
      </c>
      <c r="AY276" s="20">
        <v>3.6</v>
      </c>
      <c r="AZ276" s="20">
        <v>6</v>
      </c>
      <c r="BA276" s="20">
        <v>2</v>
      </c>
      <c r="BB276" s="22">
        <v>1</v>
      </c>
      <c r="BC276" s="20">
        <v>0.03</v>
      </c>
      <c r="BD276" s="20">
        <v>0.01</v>
      </c>
      <c r="BE276" s="20">
        <v>0.04</v>
      </c>
      <c r="BF276" s="20">
        <v>1.95</v>
      </c>
      <c r="BG276" s="22">
        <v>400</v>
      </c>
      <c r="BH276" s="22">
        <v>147</v>
      </c>
      <c r="BI276" s="22">
        <v>385</v>
      </c>
      <c r="BJ276" s="22">
        <v>140</v>
      </c>
      <c r="BK276" s="22">
        <v>369</v>
      </c>
      <c r="BL276" s="22">
        <v>130</v>
      </c>
      <c r="BM276" s="22">
        <v>423</v>
      </c>
      <c r="BN276" s="22">
        <v>151</v>
      </c>
      <c r="BO276" s="20"/>
      <c r="BP276" s="20"/>
      <c r="BQ276" s="20"/>
      <c r="BR276" s="20"/>
      <c r="BS276" s="20"/>
      <c r="BT276" s="20"/>
      <c r="BU276" s="22">
        <v>0.02</v>
      </c>
      <c r="BV276" s="22">
        <v>0</v>
      </c>
      <c r="BW276" s="22">
        <v>0.01</v>
      </c>
      <c r="BX276" s="22">
        <v>0.03</v>
      </c>
      <c r="BY276" s="22">
        <v>1.35</v>
      </c>
      <c r="BZ276" s="22">
        <v>0</v>
      </c>
      <c r="CA276" s="22">
        <v>476</v>
      </c>
      <c r="CB276" s="22">
        <v>90</v>
      </c>
      <c r="CC276" s="22">
        <v>275</v>
      </c>
      <c r="CD276" s="22">
        <v>94</v>
      </c>
      <c r="CE276" s="22">
        <v>166</v>
      </c>
      <c r="CF276" s="22">
        <v>54</v>
      </c>
      <c r="CG276" s="22">
        <v>388</v>
      </c>
      <c r="CH276" s="22">
        <v>148</v>
      </c>
      <c r="CI276" s="22">
        <v>0.69</v>
      </c>
      <c r="CJ276" s="22">
        <v>0.69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2">
        <v>100</v>
      </c>
      <c r="B277" s="22">
        <v>100</v>
      </c>
      <c r="C277" s="22">
        <v>438464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3</v>
      </c>
      <c r="J277" s="20">
        <v>1.5</v>
      </c>
      <c r="K277" s="20">
        <v>1</v>
      </c>
      <c r="L277" s="22">
        <v>0</v>
      </c>
      <c r="M277" s="20" t="s">
        <v>1237</v>
      </c>
      <c r="N277" s="20">
        <v>1</v>
      </c>
      <c r="O277" s="22">
        <v>223</v>
      </c>
      <c r="P277" s="23" t="b">
        <v>0</v>
      </c>
      <c r="Q277" s="20"/>
      <c r="R277" s="20" t="s">
        <v>3361</v>
      </c>
      <c r="S277" s="22">
        <v>50</v>
      </c>
      <c r="T277" s="20" t="s">
        <v>1238</v>
      </c>
      <c r="U277" s="20">
        <v>2</v>
      </c>
      <c r="V277" s="20" t="s">
        <v>1239</v>
      </c>
      <c r="W277" s="20">
        <v>0.1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20</v>
      </c>
      <c r="AD277" s="22">
        <v>11086</v>
      </c>
      <c r="AE277" s="22">
        <v>452</v>
      </c>
      <c r="AF277" s="22">
        <v>10930</v>
      </c>
      <c r="AG277" s="22">
        <v>508</v>
      </c>
      <c r="AH277" s="20">
        <v>0.2</v>
      </c>
      <c r="AI277" s="20">
        <v>4</v>
      </c>
      <c r="AJ277" s="20" t="s">
        <v>604</v>
      </c>
      <c r="AK277" s="22">
        <v>867</v>
      </c>
      <c r="AL277" s="22">
        <v>0</v>
      </c>
      <c r="AM277" s="22">
        <v>0</v>
      </c>
      <c r="AN277" s="22">
        <v>3</v>
      </c>
      <c r="AO277" s="22">
        <v>12</v>
      </c>
      <c r="AP277" s="22">
        <v>0</v>
      </c>
      <c r="AQ277" s="22">
        <v>0</v>
      </c>
      <c r="AR277" s="22">
        <v>0</v>
      </c>
      <c r="AS277" s="22">
        <v>2</v>
      </c>
      <c r="AT277" s="22">
        <v>0</v>
      </c>
      <c r="AU277" s="22">
        <v>0</v>
      </c>
      <c r="AV277" s="22">
        <v>0</v>
      </c>
      <c r="AW277" s="22">
        <v>129</v>
      </c>
      <c r="AX277" s="20">
        <v>155.6</v>
      </c>
      <c r="AY277" s="20">
        <v>112.2</v>
      </c>
      <c r="AZ277" s="20">
        <v>36</v>
      </c>
      <c r="BA277" s="20">
        <v>30.5</v>
      </c>
      <c r="BB277" s="22">
        <v>10</v>
      </c>
      <c r="BC277" s="20">
        <v>0.28000000000000003</v>
      </c>
      <c r="BD277" s="20">
        <v>0.54</v>
      </c>
      <c r="BE277" s="20">
        <v>0.82</v>
      </c>
      <c r="BF277" s="20">
        <v>13.59</v>
      </c>
      <c r="BG277" s="22">
        <v>141</v>
      </c>
      <c r="BH277" s="22">
        <v>55</v>
      </c>
      <c r="BI277" s="22">
        <v>115</v>
      </c>
      <c r="BJ277" s="22">
        <v>82</v>
      </c>
      <c r="BK277" s="22">
        <v>241</v>
      </c>
      <c r="BL277" s="22">
        <v>128</v>
      </c>
      <c r="BM277" s="22">
        <v>168</v>
      </c>
      <c r="BN277" s="22">
        <v>83</v>
      </c>
      <c r="BO277" s="20"/>
      <c r="BP277" s="20"/>
      <c r="BQ277" s="20"/>
      <c r="BR277" s="20"/>
      <c r="BS277" s="20"/>
      <c r="BT277" s="20"/>
      <c r="BU277" s="22">
        <v>0.03</v>
      </c>
      <c r="BV277" s="22">
        <v>0</v>
      </c>
      <c r="BW277" s="22">
        <v>0.06</v>
      </c>
      <c r="BX277" s="22">
        <v>0.09</v>
      </c>
      <c r="BY277" s="22">
        <v>1.41</v>
      </c>
      <c r="BZ277" s="22">
        <v>1.25</v>
      </c>
      <c r="CA277" s="22">
        <v>206</v>
      </c>
      <c r="CB277" s="22">
        <v>128</v>
      </c>
      <c r="CC277" s="22">
        <v>257</v>
      </c>
      <c r="CD277" s="22">
        <v>121</v>
      </c>
      <c r="CE277" s="22">
        <v>243</v>
      </c>
      <c r="CF277" s="22">
        <v>106</v>
      </c>
      <c r="CG277" s="22">
        <v>431</v>
      </c>
      <c r="CH277" s="22">
        <v>139</v>
      </c>
      <c r="CI277" s="22">
        <v>1.04</v>
      </c>
      <c r="CJ277" s="22">
        <v>0.31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100</v>
      </c>
      <c r="B278" s="22">
        <v>100</v>
      </c>
      <c r="C278" s="22">
        <v>450535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3</v>
      </c>
      <c r="J278" s="20">
        <v>0.5</v>
      </c>
      <c r="K278" s="20">
        <v>0</v>
      </c>
      <c r="L278" s="22">
        <v>0</v>
      </c>
      <c r="M278" s="20" t="s">
        <v>1229</v>
      </c>
      <c r="N278" s="20">
        <v>0</v>
      </c>
      <c r="O278" s="22">
        <v>224</v>
      </c>
      <c r="P278" s="23" t="b">
        <v>0</v>
      </c>
      <c r="Q278" s="20"/>
      <c r="R278" s="20" t="s">
        <v>2788</v>
      </c>
      <c r="S278" s="22">
        <v>45</v>
      </c>
      <c r="T278" s="20" t="s">
        <v>1230</v>
      </c>
      <c r="U278" s="20">
        <v>0</v>
      </c>
      <c r="V278" s="20" t="s">
        <v>685</v>
      </c>
      <c r="W278" s="20">
        <v>0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0</v>
      </c>
      <c r="AD278" s="22">
        <v>1823</v>
      </c>
      <c r="AE278" s="22">
        <v>78</v>
      </c>
      <c r="AF278" s="22">
        <v>5092</v>
      </c>
      <c r="AG278" s="22">
        <v>119</v>
      </c>
      <c r="AH278" s="20">
        <v>0</v>
      </c>
      <c r="AI278" s="20">
        <v>0</v>
      </c>
      <c r="AJ278" s="20" t="s">
        <v>685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639</v>
      </c>
      <c r="BH278" s="22">
        <v>254</v>
      </c>
      <c r="BI278" s="22">
        <v>635</v>
      </c>
      <c r="BJ278" s="22">
        <v>255</v>
      </c>
      <c r="BK278" s="22">
        <v>625</v>
      </c>
      <c r="BL278" s="22">
        <v>250</v>
      </c>
      <c r="BM278" s="22">
        <v>645</v>
      </c>
      <c r="BN278" s="22">
        <v>258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410</v>
      </c>
      <c r="CB278" s="22">
        <v>236</v>
      </c>
      <c r="CC278" s="22">
        <v>585</v>
      </c>
      <c r="CD278" s="22">
        <v>221</v>
      </c>
      <c r="CE278" s="22">
        <v>651</v>
      </c>
      <c r="CF278" s="22">
        <v>262</v>
      </c>
      <c r="CG278" s="22">
        <v>554</v>
      </c>
      <c r="CH278" s="22">
        <v>203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199670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4</v>
      </c>
      <c r="J279" s="20">
        <v>3.5</v>
      </c>
      <c r="K279" s="20">
        <v>3</v>
      </c>
      <c r="L279" s="22">
        <v>6</v>
      </c>
      <c r="M279" s="20" t="s">
        <v>1219</v>
      </c>
      <c r="N279" s="20">
        <v>3</v>
      </c>
      <c r="O279" s="22">
        <v>225</v>
      </c>
      <c r="P279" s="23" t="b">
        <v>0</v>
      </c>
      <c r="Q279" s="20"/>
      <c r="R279" s="20" t="s">
        <v>3259</v>
      </c>
      <c r="S279" s="22">
        <v>55</v>
      </c>
      <c r="T279" s="20" t="s">
        <v>1220</v>
      </c>
      <c r="U279" s="20">
        <v>4.2</v>
      </c>
      <c r="V279" s="20" t="s">
        <v>566</v>
      </c>
      <c r="W279" s="20">
        <v>4.2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46</v>
      </c>
      <c r="AD279" s="22">
        <v>822574</v>
      </c>
      <c r="AE279" s="22">
        <v>63168</v>
      </c>
      <c r="AF279" s="22">
        <v>632334</v>
      </c>
      <c r="AG279" s="22">
        <v>12682</v>
      </c>
      <c r="AH279" s="20">
        <v>0.5</v>
      </c>
      <c r="AI279" s="20">
        <v>8.4</v>
      </c>
      <c r="AJ279" s="20" t="s">
        <v>566</v>
      </c>
      <c r="AK279" s="22">
        <v>943</v>
      </c>
      <c r="AL279" s="22">
        <v>5</v>
      </c>
      <c r="AM279" s="22">
        <v>0</v>
      </c>
      <c r="AN279" s="22">
        <v>4</v>
      </c>
      <c r="AO279" s="22">
        <v>12</v>
      </c>
      <c r="AP279" s="22">
        <v>0</v>
      </c>
      <c r="AQ279" s="22">
        <v>0</v>
      </c>
      <c r="AR279" s="22">
        <v>0</v>
      </c>
      <c r="AS279" s="22">
        <v>2</v>
      </c>
      <c r="AT279" s="22">
        <v>0</v>
      </c>
      <c r="AU279" s="22">
        <v>0</v>
      </c>
      <c r="AV279" s="22">
        <v>6</v>
      </c>
      <c r="AW279" s="22">
        <v>164</v>
      </c>
      <c r="AX279" s="20">
        <v>237.6</v>
      </c>
      <c r="AY279" s="20">
        <v>122.2</v>
      </c>
      <c r="AZ279" s="20">
        <v>409</v>
      </c>
      <c r="BA279" s="20">
        <v>77.099999999999994</v>
      </c>
      <c r="BB279" s="22">
        <v>11</v>
      </c>
      <c r="BC279" s="20">
        <v>4.05</v>
      </c>
      <c r="BD279" s="20">
        <v>0.47</v>
      </c>
      <c r="BE279" s="20">
        <v>4.5199999999999996</v>
      </c>
      <c r="BF279" s="20">
        <v>12.81</v>
      </c>
      <c r="BG279" s="22">
        <v>61</v>
      </c>
      <c r="BH279" s="22">
        <v>8</v>
      </c>
      <c r="BI279" s="22">
        <v>101</v>
      </c>
      <c r="BJ279" s="22">
        <v>9</v>
      </c>
      <c r="BK279" s="22">
        <v>8</v>
      </c>
      <c r="BL279" s="22">
        <v>5</v>
      </c>
      <c r="BM279" s="22">
        <v>22</v>
      </c>
      <c r="BN279" s="22">
        <v>6</v>
      </c>
      <c r="BO279" s="20"/>
      <c r="BP279" s="20"/>
      <c r="BQ279" s="22">
        <v>3</v>
      </c>
      <c r="BR279" s="20"/>
      <c r="BS279" s="22">
        <v>3</v>
      </c>
      <c r="BT279" s="20"/>
      <c r="BU279" s="22">
        <v>0.39</v>
      </c>
      <c r="BV279" s="22">
        <v>0</v>
      </c>
      <c r="BW279" s="22">
        <v>0.04</v>
      </c>
      <c r="BX279" s="22">
        <v>0.43</v>
      </c>
      <c r="BY279" s="22">
        <v>1.22</v>
      </c>
      <c r="BZ279" s="22">
        <v>1.1499999999999999</v>
      </c>
      <c r="CA279" s="22">
        <v>101</v>
      </c>
      <c r="CB279" s="22">
        <v>30</v>
      </c>
      <c r="CC279" s="22">
        <v>102</v>
      </c>
      <c r="CD279" s="22">
        <v>14</v>
      </c>
      <c r="CE279" s="22">
        <v>51</v>
      </c>
      <c r="CF279" s="22">
        <v>9</v>
      </c>
      <c r="CG279" s="22">
        <v>91</v>
      </c>
      <c r="CH279" s="22">
        <v>16</v>
      </c>
      <c r="CI279" s="22">
        <v>1.05</v>
      </c>
      <c r="CJ279" s="22">
        <v>0.38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100</v>
      </c>
      <c r="B280" s="22">
        <v>100</v>
      </c>
      <c r="C280" s="22">
        <v>232413</v>
      </c>
      <c r="D280" s="22">
        <v>0</v>
      </c>
      <c r="E280" s="22">
        <v>0</v>
      </c>
      <c r="F280" s="22">
        <v>-4</v>
      </c>
      <c r="G280" s="22">
        <v>4</v>
      </c>
      <c r="H280" s="22">
        <v>0</v>
      </c>
      <c r="I280" s="22">
        <v>3</v>
      </c>
      <c r="J280" s="20">
        <v>3.8</v>
      </c>
      <c r="K280" s="20">
        <v>3.3</v>
      </c>
      <c r="L280" s="22">
        <v>6</v>
      </c>
      <c r="M280" s="20" t="s">
        <v>1224</v>
      </c>
      <c r="N280" s="20">
        <v>3.3</v>
      </c>
      <c r="O280" s="22">
        <v>226</v>
      </c>
      <c r="P280" s="23" t="b">
        <v>0</v>
      </c>
      <c r="Q280" s="20"/>
      <c r="R280" s="20" t="s">
        <v>3345</v>
      </c>
      <c r="S280" s="22">
        <v>61</v>
      </c>
      <c r="T280" s="20" t="s">
        <v>1225</v>
      </c>
      <c r="U280" s="20">
        <v>3.9</v>
      </c>
      <c r="V280" s="20" t="s">
        <v>477</v>
      </c>
      <c r="W280" s="20">
        <v>4.3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35</v>
      </c>
      <c r="AD280" s="22">
        <v>393892</v>
      </c>
      <c r="AE280" s="22">
        <v>89818</v>
      </c>
      <c r="AF280" s="22">
        <v>1497664</v>
      </c>
      <c r="AG280" s="22">
        <v>5590</v>
      </c>
      <c r="AH280" s="20">
        <v>0.5</v>
      </c>
      <c r="AI280" s="20">
        <v>5.7</v>
      </c>
      <c r="AJ280" s="20" t="s">
        <v>477</v>
      </c>
      <c r="AK280" s="22">
        <v>749</v>
      </c>
      <c r="AL280" s="22">
        <v>2</v>
      </c>
      <c r="AM280" s="22">
        <v>2</v>
      </c>
      <c r="AN280" s="22">
        <v>3</v>
      </c>
      <c r="AO280" s="22">
        <v>10</v>
      </c>
      <c r="AP280" s="22">
        <v>0</v>
      </c>
      <c r="AQ280" s="22">
        <v>0</v>
      </c>
      <c r="AR280" s="22">
        <v>0</v>
      </c>
      <c r="AS280" s="22">
        <v>2</v>
      </c>
      <c r="AT280" s="22">
        <v>0</v>
      </c>
      <c r="AU280" s="22">
        <v>0</v>
      </c>
      <c r="AV280" s="22">
        <v>1</v>
      </c>
      <c r="AW280" s="22">
        <v>144</v>
      </c>
      <c r="AX280" s="20">
        <v>208.2</v>
      </c>
      <c r="AY280" s="20">
        <v>319.39999999999998</v>
      </c>
      <c r="AZ280" s="20">
        <v>238</v>
      </c>
      <c r="BA280" s="20">
        <v>76.599999999999994</v>
      </c>
      <c r="BB280" s="22">
        <v>8</v>
      </c>
      <c r="BC280" s="20">
        <v>3.15</v>
      </c>
      <c r="BD280" s="20">
        <v>1.98</v>
      </c>
      <c r="BE280" s="20">
        <v>5.13</v>
      </c>
      <c r="BF280" s="20">
        <v>12.35</v>
      </c>
      <c r="BG280" s="22">
        <v>90</v>
      </c>
      <c r="BH280" s="22">
        <v>33</v>
      </c>
      <c r="BI280" s="22">
        <v>17</v>
      </c>
      <c r="BJ280" s="22">
        <v>13</v>
      </c>
      <c r="BK280" s="22">
        <v>33</v>
      </c>
      <c r="BL280" s="22">
        <v>19</v>
      </c>
      <c r="BM280" s="22">
        <v>23</v>
      </c>
      <c r="BN280" s="22">
        <v>16</v>
      </c>
      <c r="BO280" s="22">
        <v>1</v>
      </c>
      <c r="BP280" s="20"/>
      <c r="BQ280" s="22">
        <v>1</v>
      </c>
      <c r="BR280" s="20"/>
      <c r="BS280" s="22">
        <v>2</v>
      </c>
      <c r="BT280" s="20"/>
      <c r="BU280" s="22">
        <v>0.38</v>
      </c>
      <c r="BV280" s="22">
        <v>0</v>
      </c>
      <c r="BW280" s="22">
        <v>0.24</v>
      </c>
      <c r="BX280" s="22">
        <v>0.62</v>
      </c>
      <c r="BY280" s="22">
        <v>1.48</v>
      </c>
      <c r="BZ280" s="22">
        <v>1.2</v>
      </c>
      <c r="CA280" s="22">
        <v>61</v>
      </c>
      <c r="CB280" s="22">
        <v>38</v>
      </c>
      <c r="CC280" s="22">
        <v>82</v>
      </c>
      <c r="CD280" s="22">
        <v>45</v>
      </c>
      <c r="CE280" s="22">
        <v>70</v>
      </c>
      <c r="CF280" s="22">
        <v>35</v>
      </c>
      <c r="CG280" s="22">
        <v>88</v>
      </c>
      <c r="CH280" s="22">
        <v>26</v>
      </c>
      <c r="CI280" s="22">
        <v>0.96</v>
      </c>
      <c r="CJ280" s="22">
        <v>0.36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0</v>
      </c>
      <c r="C281" s="22">
        <v>40836</v>
      </c>
      <c r="D281" s="22">
        <v>0</v>
      </c>
      <c r="E281" s="22">
        <v>0</v>
      </c>
      <c r="F281" s="22">
        <v>-1</v>
      </c>
      <c r="G281" s="22">
        <v>1</v>
      </c>
      <c r="H281" s="22">
        <v>0</v>
      </c>
      <c r="I281" s="22">
        <v>1</v>
      </c>
      <c r="J281" s="20">
        <v>0</v>
      </c>
      <c r="K281" s="20">
        <v>0</v>
      </c>
      <c r="L281" s="22">
        <v>0</v>
      </c>
      <c r="M281" s="20" t="s">
        <v>1204</v>
      </c>
      <c r="N281" s="20">
        <v>0</v>
      </c>
      <c r="O281" s="22">
        <v>227</v>
      </c>
      <c r="P281" s="23" t="b">
        <v>0</v>
      </c>
      <c r="Q281" s="20" t="s">
        <v>3004</v>
      </c>
      <c r="R281" s="20" t="s">
        <v>3005</v>
      </c>
      <c r="S281" s="22">
        <v>44</v>
      </c>
      <c r="T281" s="20" t="s">
        <v>1205</v>
      </c>
      <c r="U281" s="20">
        <v>0</v>
      </c>
      <c r="V281" s="20" t="s">
        <v>428</v>
      </c>
      <c r="W281" s="20">
        <v>0.2</v>
      </c>
      <c r="X281" s="23" t="b">
        <v>0</v>
      </c>
      <c r="Y281" s="20"/>
      <c r="Z281" s="20" t="s">
        <v>872</v>
      </c>
      <c r="AA281" s="22">
        <v>8</v>
      </c>
      <c r="AB281" s="22">
        <v>31</v>
      </c>
      <c r="AC281" s="22">
        <v>0</v>
      </c>
      <c r="AD281" s="22">
        <v>2528</v>
      </c>
      <c r="AE281" s="22">
        <v>0</v>
      </c>
      <c r="AF281" s="22">
        <v>65358</v>
      </c>
      <c r="AG281" s="22">
        <v>694</v>
      </c>
      <c r="AH281" s="20">
        <v>0</v>
      </c>
      <c r="AI281" s="20">
        <v>0</v>
      </c>
      <c r="AJ281" s="20" t="s">
        <v>428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573</v>
      </c>
      <c r="BH281" s="22">
        <v>81</v>
      </c>
      <c r="BI281" s="22">
        <v>562</v>
      </c>
      <c r="BJ281" s="22">
        <v>67</v>
      </c>
      <c r="BK281" s="22">
        <v>547</v>
      </c>
      <c r="BL281" s="22">
        <v>61</v>
      </c>
      <c r="BM281" s="22">
        <v>579</v>
      </c>
      <c r="BN281" s="22">
        <v>81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473</v>
      </c>
      <c r="CB281" s="22">
        <v>23</v>
      </c>
      <c r="CC281" s="22">
        <v>507</v>
      </c>
      <c r="CD281" s="22">
        <v>80</v>
      </c>
      <c r="CE281" s="22">
        <v>585</v>
      </c>
      <c r="CF281" s="22">
        <v>81</v>
      </c>
      <c r="CG281" s="22">
        <v>296</v>
      </c>
      <c r="CH281" s="22">
        <v>43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100</v>
      </c>
      <c r="B282" s="22">
        <v>100</v>
      </c>
      <c r="C282" s="22">
        <v>209036</v>
      </c>
      <c r="D282" s="22">
        <v>0</v>
      </c>
      <c r="E282" s="22">
        <v>0</v>
      </c>
      <c r="F282" s="22">
        <v>1</v>
      </c>
      <c r="G282" s="22">
        <v>-1</v>
      </c>
      <c r="H282" s="22">
        <v>1</v>
      </c>
      <c r="I282" s="22">
        <v>2</v>
      </c>
      <c r="J282" s="20">
        <v>2.8</v>
      </c>
      <c r="K282" s="20">
        <v>2.2999999999999998</v>
      </c>
      <c r="L282" s="22">
        <v>1</v>
      </c>
      <c r="M282" s="20" t="s">
        <v>1142</v>
      </c>
      <c r="N282" s="20">
        <v>2.2999999999999998</v>
      </c>
      <c r="O282" s="22">
        <v>228</v>
      </c>
      <c r="P282" s="23" t="b">
        <v>0</v>
      </c>
      <c r="Q282" s="20"/>
      <c r="R282" s="20" t="s">
        <v>3161</v>
      </c>
      <c r="S282" s="22">
        <v>46</v>
      </c>
      <c r="T282" s="20" t="s">
        <v>1221</v>
      </c>
      <c r="U282" s="20">
        <v>3.8</v>
      </c>
      <c r="V282" s="20" t="s">
        <v>551</v>
      </c>
      <c r="W282" s="20">
        <v>5.4</v>
      </c>
      <c r="X282" s="23" t="b">
        <v>0</v>
      </c>
      <c r="Y282" s="20"/>
      <c r="Z282" s="20" t="s">
        <v>858</v>
      </c>
      <c r="AA282" s="22">
        <v>8</v>
      </c>
      <c r="AB282" s="22">
        <v>31</v>
      </c>
      <c r="AC282" s="22">
        <v>42</v>
      </c>
      <c r="AD282" s="22">
        <v>540128</v>
      </c>
      <c r="AE282" s="22">
        <v>34312</v>
      </c>
      <c r="AF282" s="22">
        <v>176801</v>
      </c>
      <c r="AG282" s="22">
        <v>10971</v>
      </c>
      <c r="AH282" s="20">
        <v>0.5</v>
      </c>
      <c r="AI282" s="20">
        <v>9.1</v>
      </c>
      <c r="AJ282" s="20" t="s">
        <v>551</v>
      </c>
      <c r="AK282" s="22">
        <v>990</v>
      </c>
      <c r="AL282" s="22">
        <v>0</v>
      </c>
      <c r="AM282" s="22">
        <v>0</v>
      </c>
      <c r="AN282" s="22">
        <v>5</v>
      </c>
      <c r="AO282" s="22">
        <v>13</v>
      </c>
      <c r="AP282" s="22">
        <v>0</v>
      </c>
      <c r="AQ282" s="22">
        <v>0</v>
      </c>
      <c r="AR282" s="22">
        <v>0</v>
      </c>
      <c r="AS282" s="22">
        <v>1</v>
      </c>
      <c r="AT282" s="22">
        <v>0</v>
      </c>
      <c r="AU282" s="22">
        <v>0</v>
      </c>
      <c r="AV282" s="22">
        <v>6</v>
      </c>
      <c r="AW282" s="22">
        <v>220</v>
      </c>
      <c r="AX282" s="20">
        <v>235.2</v>
      </c>
      <c r="AY282" s="20">
        <v>37.1</v>
      </c>
      <c r="AZ282" s="20">
        <v>23</v>
      </c>
      <c r="BA282" s="20">
        <v>29.5</v>
      </c>
      <c r="BB282" s="22">
        <v>11</v>
      </c>
      <c r="BC282" s="20">
        <v>0.57999999999999996</v>
      </c>
      <c r="BD282" s="20">
        <v>0.19</v>
      </c>
      <c r="BE282" s="20">
        <v>0.77</v>
      </c>
      <c r="BF282" s="20">
        <v>14.49</v>
      </c>
      <c r="BG282" s="22">
        <v>62</v>
      </c>
      <c r="BH282" s="22">
        <v>18</v>
      </c>
      <c r="BI282" s="22">
        <v>268</v>
      </c>
      <c r="BJ282" s="22">
        <v>83</v>
      </c>
      <c r="BK282" s="22">
        <v>277</v>
      </c>
      <c r="BL282" s="22">
        <v>88</v>
      </c>
      <c r="BM282" s="22">
        <v>172</v>
      </c>
      <c r="BN282" s="22">
        <v>48</v>
      </c>
      <c r="BO282" s="20"/>
      <c r="BP282" s="20"/>
      <c r="BQ282" s="20"/>
      <c r="BR282" s="20"/>
      <c r="BS282" s="20"/>
      <c r="BT282" s="20"/>
      <c r="BU282" s="22">
        <v>0.05</v>
      </c>
      <c r="BV282" s="22">
        <v>0</v>
      </c>
      <c r="BW282" s="22">
        <v>0.02</v>
      </c>
      <c r="BX282" s="22">
        <v>7.0000000000000007E-2</v>
      </c>
      <c r="BY282" s="22">
        <v>1.32</v>
      </c>
      <c r="BZ282" s="22">
        <v>1.18</v>
      </c>
      <c r="CA282" s="22">
        <v>339</v>
      </c>
      <c r="CB282" s="22">
        <v>44</v>
      </c>
      <c r="CC282" s="22">
        <v>131</v>
      </c>
      <c r="CD282" s="22">
        <v>46</v>
      </c>
      <c r="CE282" s="22">
        <v>74</v>
      </c>
      <c r="CF282" s="22">
        <v>18</v>
      </c>
      <c r="CG282" s="22">
        <v>75</v>
      </c>
      <c r="CH282" s="22">
        <v>28</v>
      </c>
      <c r="CI282" s="22">
        <v>1</v>
      </c>
      <c r="CJ282" s="22">
        <v>0.45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100</v>
      </c>
      <c r="B283" s="22">
        <v>100</v>
      </c>
      <c r="C283" s="22">
        <v>108413</v>
      </c>
      <c r="D283" s="22">
        <v>0</v>
      </c>
      <c r="E283" s="22">
        <v>0</v>
      </c>
      <c r="F283" s="22">
        <v>-1</v>
      </c>
      <c r="G283" s="22">
        <v>1</v>
      </c>
      <c r="H283" s="22">
        <v>0</v>
      </c>
      <c r="I283" s="22">
        <v>3</v>
      </c>
      <c r="J283" s="20">
        <v>2.8</v>
      </c>
      <c r="K283" s="20">
        <v>2.2999999999999998</v>
      </c>
      <c r="L283" s="22">
        <v>2</v>
      </c>
      <c r="M283" s="20" t="s">
        <v>1015</v>
      </c>
      <c r="N283" s="20">
        <v>2.2999999999999998</v>
      </c>
      <c r="O283" s="22">
        <v>229</v>
      </c>
      <c r="P283" s="23" t="b">
        <v>0</v>
      </c>
      <c r="Q283" s="20"/>
      <c r="R283" s="20" t="s">
        <v>2406</v>
      </c>
      <c r="S283" s="22">
        <v>49</v>
      </c>
      <c r="T283" s="20" t="s">
        <v>1214</v>
      </c>
      <c r="U283" s="20">
        <v>2.1</v>
      </c>
      <c r="V283" s="20" t="s">
        <v>624</v>
      </c>
      <c r="W283" s="20">
        <v>0</v>
      </c>
      <c r="X283" s="23" t="b">
        <v>0</v>
      </c>
      <c r="Y283" s="20"/>
      <c r="Z283" s="20" t="s">
        <v>858</v>
      </c>
      <c r="AA283" s="22">
        <v>8</v>
      </c>
      <c r="AB283" s="22">
        <v>31</v>
      </c>
      <c r="AC283" s="22">
        <v>19</v>
      </c>
      <c r="AD283" s="22">
        <v>1374</v>
      </c>
      <c r="AE283" s="22">
        <v>113</v>
      </c>
      <c r="AF283" s="22">
        <v>1118</v>
      </c>
      <c r="AG283" s="22">
        <v>85</v>
      </c>
      <c r="AH283" s="20">
        <v>0.5</v>
      </c>
      <c r="AI283" s="20">
        <v>3.9</v>
      </c>
      <c r="AJ283" s="20" t="s">
        <v>624</v>
      </c>
      <c r="AK283" s="22">
        <v>677</v>
      </c>
      <c r="AL283" s="22">
        <v>0</v>
      </c>
      <c r="AM283" s="22">
        <v>0</v>
      </c>
      <c r="AN283" s="22">
        <v>4</v>
      </c>
      <c r="AO283" s="22">
        <v>13</v>
      </c>
      <c r="AP283" s="22">
        <v>0</v>
      </c>
      <c r="AQ283" s="22">
        <v>0</v>
      </c>
      <c r="AR283" s="22">
        <v>0</v>
      </c>
      <c r="AS283" s="22">
        <v>2</v>
      </c>
      <c r="AT283" s="22">
        <v>0</v>
      </c>
      <c r="AU283" s="22">
        <v>0</v>
      </c>
      <c r="AV283" s="22">
        <v>0</v>
      </c>
      <c r="AW283" s="22">
        <v>85</v>
      </c>
      <c r="AX283" s="20">
        <v>123</v>
      </c>
      <c r="AY283" s="20">
        <v>150.19999999999999</v>
      </c>
      <c r="AZ283" s="20">
        <v>37</v>
      </c>
      <c r="BA283" s="20">
        <v>30.9</v>
      </c>
      <c r="BB283" s="22">
        <v>8</v>
      </c>
      <c r="BC283" s="20">
        <v>0.15</v>
      </c>
      <c r="BD283" s="20">
        <v>0.64</v>
      </c>
      <c r="BE283" s="20">
        <v>0.79</v>
      </c>
      <c r="BF283" s="20">
        <v>12.9</v>
      </c>
      <c r="BG283" s="22">
        <v>185</v>
      </c>
      <c r="BH283" s="22">
        <v>73</v>
      </c>
      <c r="BI283" s="22">
        <v>70</v>
      </c>
      <c r="BJ283" s="22">
        <v>51</v>
      </c>
      <c r="BK283" s="22">
        <v>237</v>
      </c>
      <c r="BL283" s="22">
        <v>125</v>
      </c>
      <c r="BM283" s="22">
        <v>162</v>
      </c>
      <c r="BN283" s="22">
        <v>81</v>
      </c>
      <c r="BO283" s="22">
        <v>4</v>
      </c>
      <c r="BP283" s="20"/>
      <c r="BQ283" s="20"/>
      <c r="BR283" s="20"/>
      <c r="BS283" s="20"/>
      <c r="BT283" s="20"/>
      <c r="BU283" s="22">
        <v>0.02</v>
      </c>
      <c r="BV283" s="22">
        <v>0</v>
      </c>
      <c r="BW283" s="22">
        <v>0.09</v>
      </c>
      <c r="BX283" s="22">
        <v>0.11</v>
      </c>
      <c r="BY283" s="22">
        <v>1.71</v>
      </c>
      <c r="BZ283" s="22">
        <v>1.73</v>
      </c>
      <c r="CA283" s="22">
        <v>229</v>
      </c>
      <c r="CB283" s="22">
        <v>145</v>
      </c>
      <c r="CC283" s="22">
        <v>133</v>
      </c>
      <c r="CD283" s="22">
        <v>56</v>
      </c>
      <c r="CE283" s="22">
        <v>228</v>
      </c>
      <c r="CF283" s="22">
        <v>98</v>
      </c>
      <c r="CG283" s="22">
        <v>641</v>
      </c>
      <c r="CH283" s="22">
        <v>256</v>
      </c>
      <c r="CI283" s="22">
        <v>1.06</v>
      </c>
      <c r="CJ283" s="22">
        <v>0.53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0"/>
      <c r="B284" s="20"/>
      <c r="C284" s="22">
        <v>101982</v>
      </c>
      <c r="D284" s="22">
        <v>0</v>
      </c>
      <c r="E284" s="22">
        <v>0</v>
      </c>
      <c r="F284" s="22">
        <v>1</v>
      </c>
      <c r="G284" s="22">
        <v>-1</v>
      </c>
      <c r="H284" s="22">
        <v>2</v>
      </c>
      <c r="I284" s="22">
        <v>1</v>
      </c>
      <c r="J284" s="20">
        <v>4.2</v>
      </c>
      <c r="K284" s="20">
        <v>3.7</v>
      </c>
      <c r="L284" s="22">
        <v>1</v>
      </c>
      <c r="M284" s="20" t="s">
        <v>1231</v>
      </c>
      <c r="N284" s="20">
        <v>3.7</v>
      </c>
      <c r="O284" s="22">
        <v>230</v>
      </c>
      <c r="P284" s="23" t="b">
        <v>0</v>
      </c>
      <c r="Q284" s="20"/>
      <c r="R284" s="20"/>
      <c r="S284" s="22">
        <v>46</v>
      </c>
      <c r="T284" s="20" t="s">
        <v>1232</v>
      </c>
      <c r="U284" s="20">
        <v>4.2</v>
      </c>
      <c r="V284" s="20" t="s">
        <v>687</v>
      </c>
      <c r="W284" s="20">
        <v>6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50</v>
      </c>
      <c r="AD284" s="22">
        <v>578613</v>
      </c>
      <c r="AE284" s="22">
        <v>67538</v>
      </c>
      <c r="AF284" s="22">
        <v>201807</v>
      </c>
      <c r="AG284" s="22">
        <v>11636</v>
      </c>
      <c r="AH284" s="20">
        <v>0.8</v>
      </c>
      <c r="AI284" s="20">
        <v>10.9</v>
      </c>
      <c r="AJ284" s="20" t="s">
        <v>687</v>
      </c>
      <c r="AK284" s="22">
        <v>1080</v>
      </c>
      <c r="AL284" s="22">
        <v>0</v>
      </c>
      <c r="AM284" s="22">
        <v>0</v>
      </c>
      <c r="AN284" s="22">
        <v>5</v>
      </c>
      <c r="AO284" s="22">
        <v>16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29</v>
      </c>
      <c r="AV284" s="22">
        <v>7</v>
      </c>
      <c r="AW284" s="22">
        <v>213</v>
      </c>
      <c r="AX284" s="20">
        <v>215.6</v>
      </c>
      <c r="AY284" s="20">
        <v>0</v>
      </c>
      <c r="AZ284" s="20">
        <v>0</v>
      </c>
      <c r="BA284" s="20">
        <v>21.6</v>
      </c>
      <c r="BB284" s="22">
        <v>12</v>
      </c>
      <c r="BC284" s="20">
        <v>0</v>
      </c>
      <c r="BD284" s="20">
        <v>0</v>
      </c>
      <c r="BE284" s="20">
        <v>0</v>
      </c>
      <c r="BF284" s="20">
        <v>17.7</v>
      </c>
      <c r="BG284" s="22">
        <v>82</v>
      </c>
      <c r="BH284" s="22">
        <v>16</v>
      </c>
      <c r="BI284" s="22">
        <v>679</v>
      </c>
      <c r="BJ284" s="22">
        <v>76</v>
      </c>
      <c r="BK284" s="22">
        <v>672</v>
      </c>
      <c r="BL284" s="22">
        <v>73</v>
      </c>
      <c r="BM284" s="22">
        <v>229</v>
      </c>
      <c r="BN284" s="22">
        <v>16</v>
      </c>
      <c r="BO284" s="20"/>
      <c r="BP284" s="20"/>
      <c r="BQ284" s="20"/>
      <c r="BR284" s="20"/>
      <c r="BS284" s="20"/>
      <c r="BT284" s="20"/>
      <c r="BU284" s="22">
        <v>0</v>
      </c>
      <c r="BV284" s="22">
        <v>2.42</v>
      </c>
      <c r="BW284" s="22">
        <v>0</v>
      </c>
      <c r="BX284" s="22">
        <v>0</v>
      </c>
      <c r="BY284" s="22">
        <v>1.48</v>
      </c>
      <c r="BZ284" s="22">
        <v>1.33</v>
      </c>
      <c r="CA284" s="22">
        <v>337</v>
      </c>
      <c r="CB284" s="22">
        <v>13</v>
      </c>
      <c r="CC284" s="22">
        <v>64</v>
      </c>
      <c r="CD284" s="22">
        <v>4</v>
      </c>
      <c r="CE284" s="22">
        <v>47</v>
      </c>
      <c r="CF284" s="22">
        <v>4</v>
      </c>
      <c r="CG284" s="22">
        <v>69</v>
      </c>
      <c r="CH284" s="22">
        <v>13</v>
      </c>
      <c r="CI284" s="22">
        <v>1</v>
      </c>
      <c r="CJ284" s="22">
        <v>0.42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100</v>
      </c>
      <c r="B285" s="22">
        <v>100</v>
      </c>
      <c r="C285" s="22">
        <v>152551</v>
      </c>
      <c r="D285" s="22">
        <v>0</v>
      </c>
      <c r="E285" s="22">
        <v>0</v>
      </c>
      <c r="F285" s="22">
        <v>-3</v>
      </c>
      <c r="G285" s="22">
        <v>3</v>
      </c>
      <c r="H285" s="22">
        <v>0</v>
      </c>
      <c r="I285" s="22">
        <v>3</v>
      </c>
      <c r="J285" s="20">
        <v>4.5</v>
      </c>
      <c r="K285" s="20">
        <v>4</v>
      </c>
      <c r="L285" s="22">
        <v>8</v>
      </c>
      <c r="M285" s="20" t="s">
        <v>992</v>
      </c>
      <c r="N285" s="20">
        <v>4</v>
      </c>
      <c r="O285" s="22">
        <v>231</v>
      </c>
      <c r="P285" s="23" t="b">
        <v>0</v>
      </c>
      <c r="Q285" s="20"/>
      <c r="R285" s="20" t="s">
        <v>3162</v>
      </c>
      <c r="S285" s="22">
        <v>47</v>
      </c>
      <c r="T285" s="20" t="s">
        <v>993</v>
      </c>
      <c r="U285" s="20">
        <v>2.9</v>
      </c>
      <c r="V285" s="20" t="s">
        <v>994</v>
      </c>
      <c r="W285" s="20">
        <v>0.1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23</v>
      </c>
      <c r="AD285" s="22">
        <v>6767</v>
      </c>
      <c r="AE285" s="22">
        <v>1942</v>
      </c>
      <c r="AF285" s="22">
        <v>30572</v>
      </c>
      <c r="AG285" s="22">
        <v>365</v>
      </c>
      <c r="AH285" s="20">
        <v>0.9</v>
      </c>
      <c r="AI285" s="20">
        <v>4.9000000000000004</v>
      </c>
      <c r="AJ285" s="20" t="s">
        <v>583</v>
      </c>
      <c r="AK285" s="22">
        <v>704</v>
      </c>
      <c r="AL285" s="22">
        <v>0</v>
      </c>
      <c r="AM285" s="22">
        <v>1</v>
      </c>
      <c r="AN285" s="22">
        <v>2</v>
      </c>
      <c r="AO285" s="22">
        <v>13</v>
      </c>
      <c r="AP285" s="22">
        <v>0</v>
      </c>
      <c r="AQ285" s="22">
        <v>0</v>
      </c>
      <c r="AR285" s="22">
        <v>0</v>
      </c>
      <c r="AS285" s="22">
        <v>1</v>
      </c>
      <c r="AT285" s="22">
        <v>0</v>
      </c>
      <c r="AU285" s="22">
        <v>0</v>
      </c>
      <c r="AV285" s="22">
        <v>3</v>
      </c>
      <c r="AW285" s="22">
        <v>112</v>
      </c>
      <c r="AX285" s="20">
        <v>123.2</v>
      </c>
      <c r="AY285" s="20">
        <v>144.1</v>
      </c>
      <c r="AZ285" s="20">
        <v>68</v>
      </c>
      <c r="BA285" s="20">
        <v>33.5</v>
      </c>
      <c r="BB285" s="22">
        <v>8</v>
      </c>
      <c r="BC285" s="20">
        <v>0.35</v>
      </c>
      <c r="BD285" s="20">
        <v>0.82</v>
      </c>
      <c r="BE285" s="20">
        <v>1.17</v>
      </c>
      <c r="BF285" s="20">
        <v>10.83</v>
      </c>
      <c r="BG285" s="22">
        <v>184</v>
      </c>
      <c r="BH285" s="22">
        <v>72</v>
      </c>
      <c r="BI285" s="22">
        <v>79</v>
      </c>
      <c r="BJ285" s="22">
        <v>58</v>
      </c>
      <c r="BK285" s="22">
        <v>163</v>
      </c>
      <c r="BL285" s="22">
        <v>95</v>
      </c>
      <c r="BM285" s="22">
        <v>141</v>
      </c>
      <c r="BN285" s="22">
        <v>72</v>
      </c>
      <c r="BO285" s="20"/>
      <c r="BP285" s="20"/>
      <c r="BQ285" s="20"/>
      <c r="BR285" s="20"/>
      <c r="BS285" s="20"/>
      <c r="BT285" s="20"/>
      <c r="BU285" s="22">
        <v>0.04</v>
      </c>
      <c r="BV285" s="22">
        <v>0</v>
      </c>
      <c r="BW285" s="22">
        <v>0.1</v>
      </c>
      <c r="BX285" s="22">
        <v>0.14000000000000001</v>
      </c>
      <c r="BY285" s="22">
        <v>1.38</v>
      </c>
      <c r="BZ285" s="22">
        <v>1.66</v>
      </c>
      <c r="CA285" s="22">
        <v>317</v>
      </c>
      <c r="CB285" s="22">
        <v>206</v>
      </c>
      <c r="CC285" s="22">
        <v>56</v>
      </c>
      <c r="CD285" s="22">
        <v>30</v>
      </c>
      <c r="CE285" s="22">
        <v>144</v>
      </c>
      <c r="CF285" s="22">
        <v>61</v>
      </c>
      <c r="CG285" s="22">
        <v>372</v>
      </c>
      <c r="CH285" s="22">
        <v>119</v>
      </c>
      <c r="CI285" s="22">
        <v>1.02</v>
      </c>
      <c r="CJ285" s="22">
        <v>0.26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0"/>
      <c r="B286" s="20"/>
      <c r="C286" s="22">
        <v>231747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4</v>
      </c>
      <c r="J286" s="20">
        <v>1.2</v>
      </c>
      <c r="K286" s="20">
        <v>0.7</v>
      </c>
      <c r="L286" s="22">
        <v>1</v>
      </c>
      <c r="M286" s="20" t="s">
        <v>1222</v>
      </c>
      <c r="N286" s="20">
        <v>0.7</v>
      </c>
      <c r="O286" s="22">
        <v>232</v>
      </c>
      <c r="P286" s="23" t="b">
        <v>0</v>
      </c>
      <c r="Q286" s="20"/>
      <c r="R286" s="20"/>
      <c r="S286" s="22">
        <v>49</v>
      </c>
      <c r="T286" s="20" t="s">
        <v>1223</v>
      </c>
      <c r="U286" s="20">
        <v>2.2999999999999998</v>
      </c>
      <c r="V286" s="20" t="s">
        <v>617</v>
      </c>
      <c r="W286" s="20">
        <v>0.5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21</v>
      </c>
      <c r="AD286" s="22">
        <v>77443</v>
      </c>
      <c r="AE286" s="22">
        <v>1383</v>
      </c>
      <c r="AF286" s="22">
        <v>70620</v>
      </c>
      <c r="AG286" s="22">
        <v>3226</v>
      </c>
      <c r="AH286" s="20">
        <v>0.1</v>
      </c>
      <c r="AI286" s="20">
        <v>4.3</v>
      </c>
      <c r="AJ286" s="20" t="s">
        <v>617</v>
      </c>
      <c r="AK286" s="22">
        <v>381</v>
      </c>
      <c r="AL286" s="22">
        <v>0</v>
      </c>
      <c r="AM286" s="22">
        <v>3</v>
      </c>
      <c r="AN286" s="22">
        <v>2</v>
      </c>
      <c r="AO286" s="22">
        <v>8</v>
      </c>
      <c r="AP286" s="22">
        <v>0</v>
      </c>
      <c r="AQ286" s="22">
        <v>0</v>
      </c>
      <c r="AR286" s="22">
        <v>0</v>
      </c>
      <c r="AS286" s="22">
        <v>1</v>
      </c>
      <c r="AT286" s="22">
        <v>0</v>
      </c>
      <c r="AU286" s="22">
        <v>0</v>
      </c>
      <c r="AV286" s="22">
        <v>0</v>
      </c>
      <c r="AW286" s="22">
        <v>46</v>
      </c>
      <c r="AX286" s="20">
        <v>72.8</v>
      </c>
      <c r="AY286" s="20">
        <v>70.8</v>
      </c>
      <c r="AZ286" s="20">
        <v>58</v>
      </c>
      <c r="BA286" s="20">
        <v>20.100000000000001</v>
      </c>
      <c r="BB286" s="22">
        <v>3</v>
      </c>
      <c r="BC286" s="20">
        <v>0.36</v>
      </c>
      <c r="BD286" s="20">
        <v>0.46</v>
      </c>
      <c r="BE286" s="20">
        <v>0.82</v>
      </c>
      <c r="BF286" s="20">
        <v>9.19</v>
      </c>
      <c r="BG286" s="22">
        <v>266</v>
      </c>
      <c r="BH286" s="22">
        <v>31</v>
      </c>
      <c r="BI286" s="22">
        <v>176</v>
      </c>
      <c r="BJ286" s="22">
        <v>22</v>
      </c>
      <c r="BK286" s="22">
        <v>189</v>
      </c>
      <c r="BL286" s="22">
        <v>40</v>
      </c>
      <c r="BM286" s="22">
        <v>243</v>
      </c>
      <c r="BN286" s="22">
        <v>34</v>
      </c>
      <c r="BO286" s="20"/>
      <c r="BP286" s="20"/>
      <c r="BQ286" s="20"/>
      <c r="BR286" s="20"/>
      <c r="BS286" s="20"/>
      <c r="BT286" s="20"/>
      <c r="BU286" s="22">
        <v>0.09</v>
      </c>
      <c r="BV286" s="22">
        <v>0</v>
      </c>
      <c r="BW286" s="22">
        <v>0.11</v>
      </c>
      <c r="BX286" s="22">
        <v>0.2</v>
      </c>
      <c r="BY286" s="22">
        <v>2.17</v>
      </c>
      <c r="BZ286" s="22">
        <v>1.89</v>
      </c>
      <c r="CA286" s="22">
        <v>256</v>
      </c>
      <c r="CB286" s="22">
        <v>54</v>
      </c>
      <c r="CC286" s="22">
        <v>301</v>
      </c>
      <c r="CD286" s="22">
        <v>34</v>
      </c>
      <c r="CE286" s="22">
        <v>206</v>
      </c>
      <c r="CF286" s="22">
        <v>29</v>
      </c>
      <c r="CG286" s="22">
        <v>229</v>
      </c>
      <c r="CH286" s="22">
        <v>40</v>
      </c>
      <c r="CI286" s="22">
        <v>0.71</v>
      </c>
      <c r="CJ286" s="22">
        <v>0.47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0"/>
      <c r="B287" s="20"/>
      <c r="C287" s="22">
        <v>169593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1</v>
      </c>
      <c r="J287" s="20">
        <v>0.5</v>
      </c>
      <c r="K287" s="20">
        <v>0</v>
      </c>
      <c r="L287" s="22">
        <v>0</v>
      </c>
      <c r="M287" s="20" t="s">
        <v>1233</v>
      </c>
      <c r="N287" s="20">
        <v>0</v>
      </c>
      <c r="O287" s="22">
        <v>233</v>
      </c>
      <c r="P287" s="23" t="b">
        <v>0</v>
      </c>
      <c r="Q287" s="20"/>
      <c r="R287" s="20"/>
      <c r="S287" s="22">
        <v>40</v>
      </c>
      <c r="T287" s="20" t="s">
        <v>1234</v>
      </c>
      <c r="U287" s="20">
        <v>0</v>
      </c>
      <c r="V287" s="20" t="s">
        <v>689</v>
      </c>
      <c r="W287" s="20">
        <v>0.1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0</v>
      </c>
      <c r="AD287" s="22">
        <v>2738</v>
      </c>
      <c r="AE287" s="22">
        <v>159</v>
      </c>
      <c r="AF287" s="22">
        <v>5525</v>
      </c>
      <c r="AG287" s="22">
        <v>221</v>
      </c>
      <c r="AH287" s="20">
        <v>0</v>
      </c>
      <c r="AI287" s="20">
        <v>0</v>
      </c>
      <c r="AJ287" s="20" t="s">
        <v>689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0</v>
      </c>
      <c r="AX287" s="20">
        <v>0</v>
      </c>
      <c r="AY287" s="20">
        <v>0</v>
      </c>
      <c r="AZ287" s="20">
        <v>0</v>
      </c>
      <c r="BA287" s="20">
        <v>0</v>
      </c>
      <c r="BB287" s="22">
        <v>0</v>
      </c>
      <c r="BC287" s="20">
        <v>0</v>
      </c>
      <c r="BD287" s="20">
        <v>0</v>
      </c>
      <c r="BE287" s="20">
        <v>0</v>
      </c>
      <c r="BF287" s="20">
        <v>0</v>
      </c>
      <c r="BG287" s="22">
        <v>496</v>
      </c>
      <c r="BH287" s="22">
        <v>56</v>
      </c>
      <c r="BI287" s="22">
        <v>481</v>
      </c>
      <c r="BJ287" s="22">
        <v>40</v>
      </c>
      <c r="BK287" s="22">
        <v>457</v>
      </c>
      <c r="BL287" s="22">
        <v>33</v>
      </c>
      <c r="BM287" s="22">
        <v>503</v>
      </c>
      <c r="BN287" s="22">
        <v>56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0</v>
      </c>
      <c r="BZ287" s="22">
        <v>0</v>
      </c>
      <c r="CA287" s="22">
        <v>635</v>
      </c>
      <c r="CB287" s="22">
        <v>47</v>
      </c>
      <c r="CC287" s="22">
        <v>407</v>
      </c>
      <c r="CD287" s="22">
        <v>55</v>
      </c>
      <c r="CE287" s="22">
        <v>507</v>
      </c>
      <c r="CF287" s="22">
        <v>56</v>
      </c>
      <c r="CG287" s="22">
        <v>385</v>
      </c>
      <c r="CH287" s="22">
        <v>56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100</v>
      </c>
      <c r="B288" s="22">
        <v>100</v>
      </c>
      <c r="C288" s="22">
        <v>244723</v>
      </c>
      <c r="D288" s="22">
        <v>1</v>
      </c>
      <c r="E288" s="22">
        <v>-1</v>
      </c>
      <c r="F288" s="22">
        <v>2</v>
      </c>
      <c r="G288" s="22">
        <v>-2</v>
      </c>
      <c r="H288" s="22">
        <v>1</v>
      </c>
      <c r="I288" s="22">
        <v>2</v>
      </c>
      <c r="J288" s="20">
        <v>6.2</v>
      </c>
      <c r="K288" s="20">
        <v>5.7</v>
      </c>
      <c r="L288" s="22">
        <v>1</v>
      </c>
      <c r="M288" s="20" t="s">
        <v>1226</v>
      </c>
      <c r="N288" s="20">
        <v>5.7</v>
      </c>
      <c r="O288" s="22">
        <v>234</v>
      </c>
      <c r="P288" s="23" t="b">
        <v>0</v>
      </c>
      <c r="Q288" s="20"/>
      <c r="R288" s="20" t="s">
        <v>3454</v>
      </c>
      <c r="S288" s="22">
        <v>47</v>
      </c>
      <c r="T288" s="20" t="s">
        <v>1227</v>
      </c>
      <c r="U288" s="20">
        <v>4.2</v>
      </c>
      <c r="V288" s="20" t="s">
        <v>529</v>
      </c>
      <c r="W288" s="20">
        <v>7.1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50</v>
      </c>
      <c r="AD288" s="22">
        <v>763318</v>
      </c>
      <c r="AE288" s="22">
        <v>129198</v>
      </c>
      <c r="AF288" s="22">
        <v>118400</v>
      </c>
      <c r="AG288" s="22">
        <v>15536</v>
      </c>
      <c r="AH288" s="20">
        <v>1.2</v>
      </c>
      <c r="AI288" s="20">
        <v>10.6</v>
      </c>
      <c r="AJ288" s="20" t="s">
        <v>529</v>
      </c>
      <c r="AK288" s="22">
        <v>1059</v>
      </c>
      <c r="AL288" s="22">
        <v>1</v>
      </c>
      <c r="AM288" s="22">
        <v>1</v>
      </c>
      <c r="AN288" s="22">
        <v>5</v>
      </c>
      <c r="AO288" s="22">
        <v>16</v>
      </c>
      <c r="AP288" s="22">
        <v>0</v>
      </c>
      <c r="AQ288" s="22">
        <v>0</v>
      </c>
      <c r="AR288" s="22">
        <v>0</v>
      </c>
      <c r="AS288" s="22">
        <v>2</v>
      </c>
      <c r="AT288" s="22">
        <v>0</v>
      </c>
      <c r="AU288" s="22">
        <v>0</v>
      </c>
      <c r="AV288" s="22">
        <v>5</v>
      </c>
      <c r="AW288" s="22">
        <v>229</v>
      </c>
      <c r="AX288" s="20">
        <v>232.2</v>
      </c>
      <c r="AY288" s="20">
        <v>113.6</v>
      </c>
      <c r="AZ288" s="20">
        <v>42</v>
      </c>
      <c r="BA288" s="20">
        <v>38.700000000000003</v>
      </c>
      <c r="BB288" s="22">
        <v>12</v>
      </c>
      <c r="BC288" s="20">
        <v>0.42</v>
      </c>
      <c r="BD288" s="20">
        <v>0.85</v>
      </c>
      <c r="BE288" s="20">
        <v>1.27</v>
      </c>
      <c r="BF288" s="20">
        <v>17.45</v>
      </c>
      <c r="BG288" s="22">
        <v>65</v>
      </c>
      <c r="BH288" s="22">
        <v>20</v>
      </c>
      <c r="BI288" s="22">
        <v>112</v>
      </c>
      <c r="BJ288" s="22">
        <v>21</v>
      </c>
      <c r="BK288" s="22">
        <v>220</v>
      </c>
      <c r="BL288" s="22">
        <v>62</v>
      </c>
      <c r="BM288" s="22">
        <v>106</v>
      </c>
      <c r="BN288" s="22">
        <v>26</v>
      </c>
      <c r="BO288" s="20"/>
      <c r="BP288" s="20"/>
      <c r="BQ288" s="20"/>
      <c r="BR288" s="20"/>
      <c r="BS288" s="20"/>
      <c r="BT288" s="20"/>
      <c r="BU288" s="22">
        <v>0.04</v>
      </c>
      <c r="BV288" s="22">
        <v>0</v>
      </c>
      <c r="BW288" s="22">
        <v>7.0000000000000007E-2</v>
      </c>
      <c r="BX288" s="22">
        <v>0.11</v>
      </c>
      <c r="BY288" s="22">
        <v>1.48</v>
      </c>
      <c r="BZ288" s="22">
        <v>1.36</v>
      </c>
      <c r="CA288" s="22">
        <v>325</v>
      </c>
      <c r="CB288" s="22">
        <v>41</v>
      </c>
      <c r="CC288" s="22">
        <v>24</v>
      </c>
      <c r="CD288" s="22">
        <v>9</v>
      </c>
      <c r="CE288" s="22">
        <v>48</v>
      </c>
      <c r="CF288" s="22">
        <v>9</v>
      </c>
      <c r="CG288" s="22">
        <v>59</v>
      </c>
      <c r="CH288" s="22">
        <v>19</v>
      </c>
      <c r="CI288" s="22">
        <v>1.02</v>
      </c>
      <c r="CJ288" s="22">
        <v>0.42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0</v>
      </c>
      <c r="B289" s="22">
        <v>0</v>
      </c>
      <c r="C289" s="22">
        <v>512462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0</v>
      </c>
      <c r="K289" s="20">
        <v>0</v>
      </c>
      <c r="L289" s="22">
        <v>0</v>
      </c>
      <c r="M289" s="20" t="s">
        <v>2090</v>
      </c>
      <c r="N289" s="20">
        <v>0</v>
      </c>
      <c r="O289" s="22">
        <v>235</v>
      </c>
      <c r="P289" s="23" t="b">
        <v>0</v>
      </c>
      <c r="Q289" s="20" t="s">
        <v>2789</v>
      </c>
      <c r="R289" s="20" t="s">
        <v>2790</v>
      </c>
      <c r="S289" s="22">
        <v>40</v>
      </c>
      <c r="T289" s="20" t="s">
        <v>2091</v>
      </c>
      <c r="U289" s="20">
        <v>0</v>
      </c>
      <c r="V289" s="20" t="s">
        <v>619</v>
      </c>
      <c r="W289" s="20">
        <v>0.1</v>
      </c>
      <c r="X289" s="23" t="b">
        <v>0</v>
      </c>
      <c r="Y289" s="20"/>
      <c r="Z289" s="20" t="s">
        <v>872</v>
      </c>
      <c r="AA289" s="22">
        <v>8</v>
      </c>
      <c r="AB289" s="22">
        <v>31</v>
      </c>
      <c r="AC289" s="22">
        <v>0</v>
      </c>
      <c r="AD289" s="22">
        <v>415</v>
      </c>
      <c r="AE289" s="22">
        <v>0</v>
      </c>
      <c r="AF289" s="22">
        <v>9617</v>
      </c>
      <c r="AG289" s="22">
        <v>86</v>
      </c>
      <c r="AH289" s="20">
        <v>0</v>
      </c>
      <c r="AI289" s="20">
        <v>0</v>
      </c>
      <c r="AJ289" s="20" t="s">
        <v>619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544</v>
      </c>
      <c r="BH289" s="22">
        <v>204</v>
      </c>
      <c r="BI289" s="22">
        <v>528</v>
      </c>
      <c r="BJ289" s="22">
        <v>201</v>
      </c>
      <c r="BK289" s="22">
        <v>506</v>
      </c>
      <c r="BL289" s="22">
        <v>194</v>
      </c>
      <c r="BM289" s="22">
        <v>550</v>
      </c>
      <c r="BN289" s="22">
        <v>203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694</v>
      </c>
      <c r="CB289" s="22">
        <v>212</v>
      </c>
      <c r="CC289" s="22">
        <v>460</v>
      </c>
      <c r="CD289" s="22">
        <v>168</v>
      </c>
      <c r="CE289" s="22">
        <v>555</v>
      </c>
      <c r="CF289" s="22">
        <v>200</v>
      </c>
      <c r="CG289" s="22">
        <v>502</v>
      </c>
      <c r="CH289" s="22">
        <v>192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100</v>
      </c>
      <c r="B290" s="22">
        <v>100</v>
      </c>
      <c r="C290" s="22">
        <v>443661</v>
      </c>
      <c r="D290" s="22">
        <v>0</v>
      </c>
      <c r="E290" s="22">
        <v>0</v>
      </c>
      <c r="F290" s="22">
        <v>-2</v>
      </c>
      <c r="G290" s="22">
        <v>2</v>
      </c>
      <c r="H290" s="22">
        <v>0</v>
      </c>
      <c r="I290" s="22">
        <v>3</v>
      </c>
      <c r="J290" s="20">
        <v>0.8</v>
      </c>
      <c r="K290" s="20">
        <v>0.3</v>
      </c>
      <c r="L290" s="22">
        <v>1</v>
      </c>
      <c r="M290" s="20" t="s">
        <v>1027</v>
      </c>
      <c r="N290" s="20">
        <v>0.3</v>
      </c>
      <c r="O290" s="22">
        <v>236</v>
      </c>
      <c r="P290" s="23" t="b">
        <v>0</v>
      </c>
      <c r="Q290" s="20"/>
      <c r="R290" s="20" t="s">
        <v>2092</v>
      </c>
      <c r="S290" s="22">
        <v>58</v>
      </c>
      <c r="T290" s="20" t="s">
        <v>1228</v>
      </c>
      <c r="U290" s="20">
        <v>1</v>
      </c>
      <c r="V290" s="20" t="s">
        <v>424</v>
      </c>
      <c r="W290" s="20">
        <v>0.1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1</v>
      </c>
      <c r="AD290" s="22">
        <v>5926</v>
      </c>
      <c r="AE290" s="22">
        <v>3209</v>
      </c>
      <c r="AF290" s="22">
        <v>12085</v>
      </c>
      <c r="AG290" s="22">
        <v>386</v>
      </c>
      <c r="AH290" s="20">
        <v>0.1</v>
      </c>
      <c r="AI290" s="20">
        <v>0.2</v>
      </c>
      <c r="AJ290" s="20" t="s">
        <v>424</v>
      </c>
      <c r="AK290" s="22">
        <v>23</v>
      </c>
      <c r="AL290" s="22">
        <v>0</v>
      </c>
      <c r="AM290" s="22">
        <v>0</v>
      </c>
      <c r="AN290" s="22">
        <v>0</v>
      </c>
      <c r="AO290" s="22">
        <v>1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2</v>
      </c>
      <c r="AX290" s="20">
        <v>0.4</v>
      </c>
      <c r="AY290" s="20">
        <v>1.4</v>
      </c>
      <c r="AZ290" s="20">
        <v>8</v>
      </c>
      <c r="BA290" s="20">
        <v>1</v>
      </c>
      <c r="BB290" s="22">
        <v>0</v>
      </c>
      <c r="BC290" s="20">
        <v>0.23</v>
      </c>
      <c r="BD290" s="20">
        <v>0.02</v>
      </c>
      <c r="BE290" s="20">
        <v>0.25</v>
      </c>
      <c r="BF290" s="20">
        <v>0.24</v>
      </c>
      <c r="BG290" s="22">
        <v>449</v>
      </c>
      <c r="BH290" s="22">
        <v>212</v>
      </c>
      <c r="BI290" s="22">
        <v>405</v>
      </c>
      <c r="BJ290" s="22">
        <v>202</v>
      </c>
      <c r="BK290" s="22">
        <v>364</v>
      </c>
      <c r="BL290" s="22">
        <v>185</v>
      </c>
      <c r="BM290" s="22">
        <v>434</v>
      </c>
      <c r="BN290" s="22">
        <v>202</v>
      </c>
      <c r="BO290" s="22">
        <v>2</v>
      </c>
      <c r="BP290" s="20"/>
      <c r="BQ290" s="22">
        <v>2</v>
      </c>
      <c r="BR290" s="20"/>
      <c r="BS290" s="20"/>
      <c r="BT290" s="20"/>
      <c r="BU290" s="22">
        <v>0.9</v>
      </c>
      <c r="BV290" s="22">
        <v>0</v>
      </c>
      <c r="BW290" s="22">
        <v>0.08</v>
      </c>
      <c r="BX290" s="22">
        <v>0.98</v>
      </c>
      <c r="BY290" s="22">
        <v>0.94</v>
      </c>
      <c r="BZ290" s="22">
        <v>3.91</v>
      </c>
      <c r="CA290" s="22">
        <v>80</v>
      </c>
      <c r="CB290" s="22">
        <v>50</v>
      </c>
      <c r="CC290" s="22">
        <v>355</v>
      </c>
      <c r="CD290" s="22">
        <v>174</v>
      </c>
      <c r="CE290" s="22">
        <v>432</v>
      </c>
      <c r="CF290" s="22">
        <v>214</v>
      </c>
      <c r="CG290" s="22">
        <v>421</v>
      </c>
      <c r="CH290" s="22">
        <v>135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27.75" thickBot="1">
      <c r="A291" s="22">
        <v>0</v>
      </c>
      <c r="B291" s="22">
        <v>0</v>
      </c>
      <c r="C291" s="22">
        <v>450541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4</v>
      </c>
      <c r="J291" s="20">
        <v>0</v>
      </c>
      <c r="K291" s="20">
        <v>0</v>
      </c>
      <c r="L291" s="22">
        <v>0</v>
      </c>
      <c r="M291" s="20" t="s">
        <v>1235</v>
      </c>
      <c r="N291" s="20">
        <v>0</v>
      </c>
      <c r="O291" s="22">
        <v>237</v>
      </c>
      <c r="P291" s="23" t="b">
        <v>0</v>
      </c>
      <c r="Q291" s="20" t="s">
        <v>2407</v>
      </c>
      <c r="R291" s="20" t="s">
        <v>2408</v>
      </c>
      <c r="S291" s="22">
        <v>45</v>
      </c>
      <c r="T291" s="20" t="s">
        <v>1236</v>
      </c>
      <c r="U291" s="20">
        <v>0</v>
      </c>
      <c r="V291" s="20" t="s">
        <v>691</v>
      </c>
      <c r="W291" s="20">
        <v>0</v>
      </c>
      <c r="X291" s="23" t="b">
        <v>0</v>
      </c>
      <c r="Y291" s="20"/>
      <c r="Z291" s="20" t="s">
        <v>872</v>
      </c>
      <c r="AA291" s="22">
        <v>8</v>
      </c>
      <c r="AB291" s="22">
        <v>31</v>
      </c>
      <c r="AC291" s="22">
        <v>0</v>
      </c>
      <c r="AD291" s="22">
        <v>0</v>
      </c>
      <c r="AE291" s="22">
        <v>0</v>
      </c>
      <c r="AF291" s="22">
        <v>1421</v>
      </c>
      <c r="AG291" s="22">
        <v>21</v>
      </c>
      <c r="AH291" s="20">
        <v>0</v>
      </c>
      <c r="AI291" s="20">
        <v>0</v>
      </c>
      <c r="AJ291" s="20" t="s">
        <v>691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641</v>
      </c>
      <c r="BH291" s="22">
        <v>66</v>
      </c>
      <c r="BI291" s="22">
        <v>637</v>
      </c>
      <c r="BJ291" s="22">
        <v>69</v>
      </c>
      <c r="BK291" s="22">
        <v>627</v>
      </c>
      <c r="BL291" s="22">
        <v>68</v>
      </c>
      <c r="BM291" s="22">
        <v>647</v>
      </c>
      <c r="BN291" s="22">
        <v>68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412</v>
      </c>
      <c r="CB291" s="22">
        <v>73</v>
      </c>
      <c r="CC291" s="22">
        <v>587</v>
      </c>
      <c r="CD291" s="22">
        <v>58</v>
      </c>
      <c r="CE291" s="22">
        <v>653</v>
      </c>
      <c r="CF291" s="22">
        <v>72</v>
      </c>
      <c r="CG291" s="22">
        <v>663</v>
      </c>
      <c r="CH291" s="22">
        <v>91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0"/>
      <c r="B292" s="20"/>
      <c r="C292" s="22">
        <v>427623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2</v>
      </c>
      <c r="J292" s="20">
        <v>0.8</v>
      </c>
      <c r="K292" s="20">
        <v>0.3</v>
      </c>
      <c r="L292" s="22">
        <v>0</v>
      </c>
      <c r="M292" s="20" t="s">
        <v>1004</v>
      </c>
      <c r="N292" s="20">
        <v>0.3</v>
      </c>
      <c r="O292" s="22">
        <v>238</v>
      </c>
      <c r="P292" s="23" t="b">
        <v>0</v>
      </c>
      <c r="Q292" s="20"/>
      <c r="R292" s="20"/>
      <c r="S292" s="22">
        <v>39</v>
      </c>
      <c r="T292" s="20" t="s">
        <v>1240</v>
      </c>
      <c r="U292" s="20">
        <v>1</v>
      </c>
      <c r="V292" s="20" t="s">
        <v>503</v>
      </c>
      <c r="W292" s="20">
        <v>0.6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4</v>
      </c>
      <c r="AD292" s="22">
        <v>41393</v>
      </c>
      <c r="AE292" s="22">
        <v>1587</v>
      </c>
      <c r="AF292" s="22">
        <v>34017</v>
      </c>
      <c r="AG292" s="22">
        <v>1638</v>
      </c>
      <c r="AH292" s="20">
        <v>0.1</v>
      </c>
      <c r="AI292" s="20">
        <v>1</v>
      </c>
      <c r="AJ292" s="20" t="s">
        <v>2093</v>
      </c>
      <c r="AK292" s="22">
        <v>111</v>
      </c>
      <c r="AL292" s="22">
        <v>0</v>
      </c>
      <c r="AM292" s="22">
        <v>0</v>
      </c>
      <c r="AN292" s="22">
        <v>0</v>
      </c>
      <c r="AO292" s="22">
        <v>3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17</v>
      </c>
      <c r="AX292" s="20">
        <v>21.8</v>
      </c>
      <c r="AY292" s="20">
        <v>0.3</v>
      </c>
      <c r="AZ292" s="20">
        <v>0</v>
      </c>
      <c r="BA292" s="20">
        <v>2.2000000000000002</v>
      </c>
      <c r="BB292" s="22">
        <v>1</v>
      </c>
      <c r="BC292" s="20">
        <v>0</v>
      </c>
      <c r="BD292" s="20">
        <v>0</v>
      </c>
      <c r="BE292" s="20">
        <v>0</v>
      </c>
      <c r="BF292" s="20">
        <v>3.98</v>
      </c>
      <c r="BG292" s="22">
        <v>374</v>
      </c>
      <c r="BH292" s="22">
        <v>140</v>
      </c>
      <c r="BI292" s="22">
        <v>420</v>
      </c>
      <c r="BJ292" s="22">
        <v>154</v>
      </c>
      <c r="BK292" s="22">
        <v>431</v>
      </c>
      <c r="BL292" s="22">
        <v>152</v>
      </c>
      <c r="BM292" s="22">
        <v>417</v>
      </c>
      <c r="BN292" s="22">
        <v>148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3.23</v>
      </c>
      <c r="BZ292" s="22">
        <v>2.4300000000000002</v>
      </c>
      <c r="CA292" s="22">
        <v>734</v>
      </c>
      <c r="CB292" s="22">
        <v>234</v>
      </c>
      <c r="CC292" s="22">
        <v>314</v>
      </c>
      <c r="CD292" s="22">
        <v>102</v>
      </c>
      <c r="CE292" s="22">
        <v>362</v>
      </c>
      <c r="CF292" s="22">
        <v>121</v>
      </c>
      <c r="CG292" s="22">
        <v>222</v>
      </c>
      <c r="CH292" s="22">
        <v>84</v>
      </c>
      <c r="CI292" s="22">
        <v>0.81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100</v>
      </c>
      <c r="B293" s="22">
        <v>100</v>
      </c>
      <c r="C293" s="22">
        <v>173954</v>
      </c>
      <c r="D293" s="22">
        <v>0</v>
      </c>
      <c r="E293" s="22">
        <v>0</v>
      </c>
      <c r="F293" s="22">
        <v>-1</v>
      </c>
      <c r="G293" s="22">
        <v>1</v>
      </c>
      <c r="H293" s="22">
        <v>0</v>
      </c>
      <c r="I293" s="22">
        <v>3</v>
      </c>
      <c r="J293" s="20">
        <v>0.5</v>
      </c>
      <c r="K293" s="20">
        <v>0</v>
      </c>
      <c r="L293" s="22">
        <v>0</v>
      </c>
      <c r="M293" s="20" t="s">
        <v>1215</v>
      </c>
      <c r="N293" s="20">
        <v>0</v>
      </c>
      <c r="O293" s="22">
        <v>239</v>
      </c>
      <c r="P293" s="23" t="b">
        <v>0</v>
      </c>
      <c r="Q293" s="20"/>
      <c r="R293" s="20" t="s">
        <v>3297</v>
      </c>
      <c r="S293" s="22">
        <v>44</v>
      </c>
      <c r="T293" s="20" t="s">
        <v>1216</v>
      </c>
      <c r="U293" s="20">
        <v>2</v>
      </c>
      <c r="V293" s="20" t="s">
        <v>686</v>
      </c>
      <c r="W293" s="20">
        <v>0.1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4</v>
      </c>
      <c r="AD293" s="22">
        <v>7299</v>
      </c>
      <c r="AE293" s="22">
        <v>152</v>
      </c>
      <c r="AF293" s="22">
        <v>7085</v>
      </c>
      <c r="AG293" s="22">
        <v>308</v>
      </c>
      <c r="AH293" s="20">
        <v>0</v>
      </c>
      <c r="AI293" s="20">
        <v>0.9</v>
      </c>
      <c r="AJ293" s="20" t="s">
        <v>686</v>
      </c>
      <c r="AK293" s="22">
        <v>86</v>
      </c>
      <c r="AL293" s="22">
        <v>0</v>
      </c>
      <c r="AM293" s="22">
        <v>0</v>
      </c>
      <c r="AN293" s="22">
        <v>1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10</v>
      </c>
      <c r="AX293" s="20">
        <v>8.4</v>
      </c>
      <c r="AY293" s="20">
        <v>3.3</v>
      </c>
      <c r="AZ293" s="20">
        <v>6</v>
      </c>
      <c r="BA293" s="20">
        <v>1.7</v>
      </c>
      <c r="BB293" s="22">
        <v>1</v>
      </c>
      <c r="BC293" s="20">
        <v>0</v>
      </c>
      <c r="BD293" s="20">
        <v>0.03</v>
      </c>
      <c r="BE293" s="20">
        <v>0.03</v>
      </c>
      <c r="BF293" s="20">
        <v>1.39</v>
      </c>
      <c r="BG293" s="22">
        <v>414</v>
      </c>
      <c r="BH293" s="22">
        <v>188</v>
      </c>
      <c r="BI293" s="22">
        <v>387</v>
      </c>
      <c r="BJ293" s="22">
        <v>193</v>
      </c>
      <c r="BK293" s="22">
        <v>370</v>
      </c>
      <c r="BL293" s="22">
        <v>188</v>
      </c>
      <c r="BM293" s="22">
        <v>427</v>
      </c>
      <c r="BN293" s="22">
        <v>198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0.03</v>
      </c>
      <c r="BX293" s="22">
        <v>0.03</v>
      </c>
      <c r="BY293" s="22">
        <v>1.45</v>
      </c>
      <c r="BZ293" s="22">
        <v>0</v>
      </c>
      <c r="CA293" s="22">
        <v>498</v>
      </c>
      <c r="CB293" s="22">
        <v>283</v>
      </c>
      <c r="CC293" s="22">
        <v>521</v>
      </c>
      <c r="CD293" s="22">
        <v>188</v>
      </c>
      <c r="CE293" s="22">
        <v>235</v>
      </c>
      <c r="CF293" s="22">
        <v>101</v>
      </c>
      <c r="CG293" s="22">
        <v>443</v>
      </c>
      <c r="CH293" s="22">
        <v>146</v>
      </c>
      <c r="CI293" s="22">
        <v>1.05</v>
      </c>
      <c r="CJ293" s="22">
        <v>1.05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100</v>
      </c>
      <c r="B294" s="22">
        <v>100</v>
      </c>
      <c r="C294" s="22">
        <v>86417</v>
      </c>
      <c r="D294" s="22">
        <v>0</v>
      </c>
      <c r="E294" s="22">
        <v>0</v>
      </c>
      <c r="F294" s="22">
        <v>-1</v>
      </c>
      <c r="G294" s="22">
        <v>1</v>
      </c>
      <c r="H294" s="22">
        <v>0</v>
      </c>
      <c r="I294" s="22">
        <v>3</v>
      </c>
      <c r="J294" s="20">
        <v>4.5</v>
      </c>
      <c r="K294" s="20">
        <v>4</v>
      </c>
      <c r="L294" s="22">
        <v>2</v>
      </c>
      <c r="M294" s="20" t="s">
        <v>1212</v>
      </c>
      <c r="N294" s="20">
        <v>4</v>
      </c>
      <c r="O294" s="22">
        <v>240</v>
      </c>
      <c r="P294" s="23" t="b">
        <v>0</v>
      </c>
      <c r="Q294" s="20"/>
      <c r="R294" s="20" t="s">
        <v>3362</v>
      </c>
      <c r="S294" s="22">
        <v>49</v>
      </c>
      <c r="T294" s="20" t="s">
        <v>1213</v>
      </c>
      <c r="U294" s="20">
        <v>2.7</v>
      </c>
      <c r="V294" s="20" t="s">
        <v>584</v>
      </c>
      <c r="W294" s="20">
        <v>0.1</v>
      </c>
      <c r="X294" s="23" t="b">
        <v>0</v>
      </c>
      <c r="Y294" s="20"/>
      <c r="Z294" s="20" t="s">
        <v>858</v>
      </c>
      <c r="AA294" s="22">
        <v>8</v>
      </c>
      <c r="AB294" s="22">
        <v>31</v>
      </c>
      <c r="AC294" s="22">
        <v>30</v>
      </c>
      <c r="AD294" s="22">
        <v>11100</v>
      </c>
      <c r="AE294" s="22">
        <v>1005</v>
      </c>
      <c r="AF294" s="22">
        <v>15913</v>
      </c>
      <c r="AG294" s="22">
        <v>540</v>
      </c>
      <c r="AH294" s="20">
        <v>0.8</v>
      </c>
      <c r="AI294" s="20">
        <v>6.1</v>
      </c>
      <c r="AJ294" s="20" t="s">
        <v>584</v>
      </c>
      <c r="AK294" s="22">
        <v>758</v>
      </c>
      <c r="AL294" s="22">
        <v>1</v>
      </c>
      <c r="AM294" s="22">
        <v>0</v>
      </c>
      <c r="AN294" s="22">
        <v>4</v>
      </c>
      <c r="AO294" s="22">
        <v>9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1</v>
      </c>
      <c r="AW294" s="22">
        <v>86</v>
      </c>
      <c r="AX294" s="20">
        <v>117.6</v>
      </c>
      <c r="AY294" s="20">
        <v>128.4</v>
      </c>
      <c r="AZ294" s="20">
        <v>132</v>
      </c>
      <c r="BA294" s="20">
        <v>37.6</v>
      </c>
      <c r="BB294" s="22">
        <v>11</v>
      </c>
      <c r="BC294" s="20">
        <v>1.22</v>
      </c>
      <c r="BD294" s="20">
        <v>0.37</v>
      </c>
      <c r="BE294" s="20">
        <v>1.59</v>
      </c>
      <c r="BF294" s="20">
        <v>11.02</v>
      </c>
      <c r="BG294" s="22">
        <v>196</v>
      </c>
      <c r="BH294" s="22">
        <v>78</v>
      </c>
      <c r="BI294" s="22">
        <v>92</v>
      </c>
      <c r="BJ294" s="22">
        <v>67</v>
      </c>
      <c r="BK294" s="22">
        <v>85</v>
      </c>
      <c r="BL294" s="22">
        <v>53</v>
      </c>
      <c r="BM294" s="22">
        <v>111</v>
      </c>
      <c r="BN294" s="22">
        <v>63</v>
      </c>
      <c r="BO294" s="20"/>
      <c r="BP294" s="20"/>
      <c r="BQ294" s="20"/>
      <c r="BR294" s="20"/>
      <c r="BS294" s="20"/>
      <c r="BT294" s="20"/>
      <c r="BU294" s="22">
        <v>0.14000000000000001</v>
      </c>
      <c r="BV294" s="22">
        <v>0</v>
      </c>
      <c r="BW294" s="22">
        <v>0.04</v>
      </c>
      <c r="BX294" s="22">
        <v>0.18</v>
      </c>
      <c r="BY294" s="22">
        <v>1.31</v>
      </c>
      <c r="BZ294" s="22">
        <v>1.07</v>
      </c>
      <c r="CA294" s="22">
        <v>224</v>
      </c>
      <c r="CB294" s="22">
        <v>141</v>
      </c>
      <c r="CC294" s="22">
        <v>57</v>
      </c>
      <c r="CD294" s="22">
        <v>31</v>
      </c>
      <c r="CE294" s="22">
        <v>168</v>
      </c>
      <c r="CF294" s="22">
        <v>75</v>
      </c>
      <c r="CG294" s="22">
        <v>371</v>
      </c>
      <c r="CH294" s="22">
        <v>118</v>
      </c>
      <c r="CI294" s="22">
        <v>1.31</v>
      </c>
      <c r="CJ294" s="22">
        <v>0.47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50</v>
      </c>
      <c r="B295" s="22">
        <v>0</v>
      </c>
      <c r="C295" s="22">
        <v>49413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2</v>
      </c>
      <c r="J295" s="20">
        <v>0.2</v>
      </c>
      <c r="K295" s="20">
        <v>0</v>
      </c>
      <c r="L295" s="22">
        <v>0</v>
      </c>
      <c r="M295" s="20" t="s">
        <v>479</v>
      </c>
      <c r="N295" s="20">
        <v>0</v>
      </c>
      <c r="O295" s="22">
        <v>241</v>
      </c>
      <c r="P295" s="23" t="b">
        <v>0</v>
      </c>
      <c r="Q295" s="20" t="s">
        <v>3616</v>
      </c>
      <c r="R295" s="20" t="s">
        <v>3402</v>
      </c>
      <c r="S295" s="22">
        <v>40</v>
      </c>
      <c r="T295" s="20" t="s">
        <v>1206</v>
      </c>
      <c r="U295" s="20">
        <v>1</v>
      </c>
      <c r="V295" s="20" t="s">
        <v>635</v>
      </c>
      <c r="W295" s="20">
        <v>0.5</v>
      </c>
      <c r="X295" s="23" t="b">
        <v>0</v>
      </c>
      <c r="Y295" s="20"/>
      <c r="Z295" s="20" t="s">
        <v>937</v>
      </c>
      <c r="AA295" s="22">
        <v>8</v>
      </c>
      <c r="AB295" s="22">
        <v>31</v>
      </c>
      <c r="AC295" s="22">
        <v>1</v>
      </c>
      <c r="AD295" s="22">
        <v>19221</v>
      </c>
      <c r="AE295" s="22">
        <v>30</v>
      </c>
      <c r="AF295" s="22">
        <v>60710</v>
      </c>
      <c r="AG295" s="22">
        <v>1200</v>
      </c>
      <c r="AH295" s="20">
        <v>0</v>
      </c>
      <c r="AI295" s="20">
        <v>0.2</v>
      </c>
      <c r="AJ295" s="20" t="s">
        <v>635</v>
      </c>
      <c r="AK295" s="22">
        <v>1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3</v>
      </c>
      <c r="AX295" s="20">
        <v>0.2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450</v>
      </c>
      <c r="BH295" s="22">
        <v>158</v>
      </c>
      <c r="BI295" s="22">
        <v>466</v>
      </c>
      <c r="BJ295" s="22">
        <v>167</v>
      </c>
      <c r="BK295" s="22">
        <v>442</v>
      </c>
      <c r="BL295" s="22">
        <v>158</v>
      </c>
      <c r="BM295" s="22">
        <v>489</v>
      </c>
      <c r="BN295" s="22">
        <v>169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618</v>
      </c>
      <c r="CB295" s="22">
        <v>164</v>
      </c>
      <c r="CC295" s="22">
        <v>391</v>
      </c>
      <c r="CD295" s="22">
        <v>127</v>
      </c>
      <c r="CE295" s="22">
        <v>364</v>
      </c>
      <c r="CF295" s="22">
        <v>123</v>
      </c>
      <c r="CG295" s="22">
        <v>242</v>
      </c>
      <c r="CH295" s="22">
        <v>96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100</v>
      </c>
      <c r="B296" s="22">
        <v>100</v>
      </c>
      <c r="C296" s="22">
        <v>55494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2</v>
      </c>
      <c r="J296" s="20">
        <v>2.5</v>
      </c>
      <c r="K296" s="20">
        <v>2</v>
      </c>
      <c r="L296" s="22">
        <v>1</v>
      </c>
      <c r="M296" s="20" t="s">
        <v>1207</v>
      </c>
      <c r="N296" s="20">
        <v>2</v>
      </c>
      <c r="O296" s="22">
        <v>242</v>
      </c>
      <c r="P296" s="23" t="b">
        <v>0</v>
      </c>
      <c r="Q296" s="20"/>
      <c r="R296" s="20" t="s">
        <v>3363</v>
      </c>
      <c r="S296" s="22">
        <v>45</v>
      </c>
      <c r="T296" s="20" t="s">
        <v>1208</v>
      </c>
      <c r="U296" s="20">
        <v>2.5</v>
      </c>
      <c r="V296" s="20" t="s">
        <v>491</v>
      </c>
      <c r="W296" s="20">
        <v>0.3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27</v>
      </c>
      <c r="AD296" s="22">
        <v>24160</v>
      </c>
      <c r="AE296" s="22">
        <v>2553</v>
      </c>
      <c r="AF296" s="22">
        <v>22941</v>
      </c>
      <c r="AG296" s="22">
        <v>865</v>
      </c>
      <c r="AH296" s="20">
        <v>0.4</v>
      </c>
      <c r="AI296" s="20">
        <v>6</v>
      </c>
      <c r="AJ296" s="20" t="s">
        <v>491</v>
      </c>
      <c r="AK296" s="22">
        <v>961</v>
      </c>
      <c r="AL296" s="22">
        <v>0</v>
      </c>
      <c r="AM296" s="22">
        <v>0</v>
      </c>
      <c r="AN296" s="22">
        <v>4</v>
      </c>
      <c r="AO296" s="22">
        <v>16</v>
      </c>
      <c r="AP296" s="22">
        <v>1</v>
      </c>
      <c r="AQ296" s="22">
        <v>0</v>
      </c>
      <c r="AR296" s="22">
        <v>0</v>
      </c>
      <c r="AS296" s="22">
        <v>3</v>
      </c>
      <c r="AT296" s="22">
        <v>0</v>
      </c>
      <c r="AU296" s="22">
        <v>0</v>
      </c>
      <c r="AV296" s="22">
        <v>0</v>
      </c>
      <c r="AW296" s="22">
        <v>141</v>
      </c>
      <c r="AX296" s="20">
        <v>137.80000000000001</v>
      </c>
      <c r="AY296" s="20">
        <v>48.3</v>
      </c>
      <c r="AZ296" s="20">
        <v>27</v>
      </c>
      <c r="BA296" s="20">
        <v>21.2</v>
      </c>
      <c r="BB296" s="22">
        <v>11</v>
      </c>
      <c r="BC296" s="20">
        <v>0.69</v>
      </c>
      <c r="BD296" s="20">
        <v>0.16</v>
      </c>
      <c r="BE296" s="20">
        <v>0.85</v>
      </c>
      <c r="BF296" s="20">
        <v>16</v>
      </c>
      <c r="BG296" s="22">
        <v>163</v>
      </c>
      <c r="BH296" s="22">
        <v>64</v>
      </c>
      <c r="BI296" s="22">
        <v>234</v>
      </c>
      <c r="BJ296" s="22">
        <v>67</v>
      </c>
      <c r="BK296" s="22">
        <v>264</v>
      </c>
      <c r="BL296" s="22">
        <v>80</v>
      </c>
      <c r="BM296" s="22">
        <v>232</v>
      </c>
      <c r="BN296" s="22">
        <v>72</v>
      </c>
      <c r="BO296" s="20"/>
      <c r="BP296" s="20"/>
      <c r="BQ296" s="20"/>
      <c r="BR296" s="20"/>
      <c r="BS296" s="20"/>
      <c r="BT296" s="20"/>
      <c r="BU296" s="22">
        <v>0.06</v>
      </c>
      <c r="BV296" s="22">
        <v>0</v>
      </c>
      <c r="BW296" s="22">
        <v>0.01</v>
      </c>
      <c r="BX296" s="22">
        <v>7.0000000000000007E-2</v>
      </c>
      <c r="BY296" s="22">
        <v>1.5</v>
      </c>
      <c r="BZ296" s="22">
        <v>1.5</v>
      </c>
      <c r="CA296" s="22">
        <v>353</v>
      </c>
      <c r="CB296" s="22">
        <v>52</v>
      </c>
      <c r="CC296" s="22">
        <v>150</v>
      </c>
      <c r="CD296" s="22">
        <v>52</v>
      </c>
      <c r="CE296" s="22">
        <v>185</v>
      </c>
      <c r="CF296" s="22">
        <v>62</v>
      </c>
      <c r="CG296" s="22">
        <v>275</v>
      </c>
      <c r="CH296" s="22">
        <v>109</v>
      </c>
      <c r="CI296" s="22">
        <v>1.03</v>
      </c>
      <c r="CJ296" s="22">
        <v>0.37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487818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1</v>
      </c>
      <c r="J297" s="20">
        <v>0.5</v>
      </c>
      <c r="K297" s="20">
        <v>0</v>
      </c>
      <c r="L297" s="22">
        <v>0</v>
      </c>
      <c r="M297" s="20" t="s">
        <v>1016</v>
      </c>
      <c r="N297" s="20">
        <v>0</v>
      </c>
      <c r="O297" s="22">
        <v>243</v>
      </c>
      <c r="P297" s="23" t="b">
        <v>0</v>
      </c>
      <c r="Q297" s="20"/>
      <c r="R297" s="20"/>
      <c r="S297" s="22">
        <v>40</v>
      </c>
      <c r="T297" s="20" t="s">
        <v>1241</v>
      </c>
      <c r="U297" s="20">
        <v>0</v>
      </c>
      <c r="V297" s="20" t="s">
        <v>688</v>
      </c>
      <c r="W297" s="20">
        <v>1.1000000000000001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0</v>
      </c>
      <c r="AD297" s="22">
        <v>18313</v>
      </c>
      <c r="AE297" s="22">
        <v>195</v>
      </c>
      <c r="AF297" s="22">
        <v>39833</v>
      </c>
      <c r="AG297" s="22">
        <v>1200</v>
      </c>
      <c r="AH297" s="20">
        <v>0</v>
      </c>
      <c r="AI297" s="20">
        <v>0</v>
      </c>
      <c r="AJ297" s="20" t="s">
        <v>688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542</v>
      </c>
      <c r="BH297" s="22">
        <v>73</v>
      </c>
      <c r="BI297" s="22">
        <v>526</v>
      </c>
      <c r="BJ297" s="22">
        <v>57</v>
      </c>
      <c r="BK297" s="22">
        <v>504</v>
      </c>
      <c r="BL297" s="22">
        <v>50</v>
      </c>
      <c r="BM297" s="22">
        <v>548</v>
      </c>
      <c r="BN297" s="22">
        <v>73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691</v>
      </c>
      <c r="CB297" s="22">
        <v>64</v>
      </c>
      <c r="CC297" s="22">
        <v>457</v>
      </c>
      <c r="CD297" s="22">
        <v>72</v>
      </c>
      <c r="CE297" s="22">
        <v>553</v>
      </c>
      <c r="CF297" s="22">
        <v>73</v>
      </c>
      <c r="CG297" s="22">
        <v>172</v>
      </c>
      <c r="CH297" s="22">
        <v>22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0</v>
      </c>
      <c r="B298" s="22">
        <v>0</v>
      </c>
      <c r="C298" s="22">
        <v>172649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1</v>
      </c>
      <c r="J298" s="20">
        <v>0</v>
      </c>
      <c r="K298" s="20">
        <v>0</v>
      </c>
      <c r="L298" s="22">
        <v>0</v>
      </c>
      <c r="M298" s="20" t="s">
        <v>1554</v>
      </c>
      <c r="N298" s="20">
        <v>0</v>
      </c>
      <c r="O298" s="22">
        <v>385</v>
      </c>
      <c r="P298" s="23" t="b">
        <v>0</v>
      </c>
      <c r="Q298" s="20" t="s">
        <v>3298</v>
      </c>
      <c r="R298" s="20" t="s">
        <v>3299</v>
      </c>
      <c r="S298" s="22">
        <v>44</v>
      </c>
      <c r="T298" s="20" t="s">
        <v>1555</v>
      </c>
      <c r="U298" s="20">
        <v>0</v>
      </c>
      <c r="V298" s="20" t="s">
        <v>434</v>
      </c>
      <c r="W298" s="20">
        <v>0.2</v>
      </c>
      <c r="X298" s="23" t="b">
        <v>0</v>
      </c>
      <c r="Y298" s="20"/>
      <c r="Z298" s="20" t="s">
        <v>899</v>
      </c>
      <c r="AA298" s="22">
        <v>8</v>
      </c>
      <c r="AB298" s="22">
        <v>31</v>
      </c>
      <c r="AC298" s="22">
        <v>0</v>
      </c>
      <c r="AD298" s="22">
        <v>15147</v>
      </c>
      <c r="AE298" s="22">
        <v>76</v>
      </c>
      <c r="AF298" s="22">
        <v>34737</v>
      </c>
      <c r="AG298" s="22">
        <v>747</v>
      </c>
      <c r="AH298" s="20">
        <v>0</v>
      </c>
      <c r="AI298" s="20">
        <v>0</v>
      </c>
      <c r="AJ298" s="20" t="s">
        <v>434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583</v>
      </c>
      <c r="BH298" s="22">
        <v>82</v>
      </c>
      <c r="BI298" s="22">
        <v>573</v>
      </c>
      <c r="BJ298" s="22">
        <v>68</v>
      </c>
      <c r="BK298" s="22">
        <v>559</v>
      </c>
      <c r="BL298" s="22">
        <v>63</v>
      </c>
      <c r="BM298" s="22">
        <v>590</v>
      </c>
      <c r="BN298" s="22">
        <v>82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496</v>
      </c>
      <c r="CB298" s="22">
        <v>25</v>
      </c>
      <c r="CC298" s="22">
        <v>519</v>
      </c>
      <c r="CD298" s="22">
        <v>81</v>
      </c>
      <c r="CE298" s="22">
        <v>595</v>
      </c>
      <c r="CF298" s="22">
        <v>82</v>
      </c>
      <c r="CG298" s="22">
        <v>297</v>
      </c>
      <c r="CH298" s="22">
        <v>44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536694</v>
      </c>
      <c r="D299" s="22">
        <v>0</v>
      </c>
      <c r="E299" s="22">
        <v>0</v>
      </c>
      <c r="F299" s="22">
        <v>-1</v>
      </c>
      <c r="G299" s="22">
        <v>1</v>
      </c>
      <c r="H299" s="22">
        <v>0</v>
      </c>
      <c r="I299" s="22">
        <v>3</v>
      </c>
      <c r="J299" s="20">
        <v>0.8</v>
      </c>
      <c r="K299" s="20">
        <v>0.3</v>
      </c>
      <c r="L299" s="22">
        <v>0</v>
      </c>
      <c r="M299" s="20" t="s">
        <v>642</v>
      </c>
      <c r="N299" s="20">
        <v>0.3</v>
      </c>
      <c r="O299" s="22">
        <v>615</v>
      </c>
      <c r="P299" s="23" t="b">
        <v>0</v>
      </c>
      <c r="Q299" s="20"/>
      <c r="R299" s="20" t="s">
        <v>2519</v>
      </c>
      <c r="S299" s="22">
        <v>49</v>
      </c>
      <c r="T299" s="20" t="s">
        <v>2409</v>
      </c>
      <c r="U299" s="20">
        <v>1</v>
      </c>
      <c r="V299" s="20" t="s">
        <v>2410</v>
      </c>
      <c r="W299" s="20">
        <v>0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2</v>
      </c>
      <c r="AD299" s="22">
        <v>738</v>
      </c>
      <c r="AE299" s="22">
        <v>11</v>
      </c>
      <c r="AF299" s="22">
        <v>1199</v>
      </c>
      <c r="AG299" s="22">
        <v>72</v>
      </c>
      <c r="AH299" s="20">
        <v>0.1</v>
      </c>
      <c r="AI299" s="20">
        <v>0.4</v>
      </c>
      <c r="AJ299" s="20" t="s">
        <v>2411</v>
      </c>
      <c r="AK299" s="22">
        <v>31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8</v>
      </c>
      <c r="AX299" s="20">
        <v>4.5999999999999996</v>
      </c>
      <c r="AY299" s="20">
        <v>49.1</v>
      </c>
      <c r="AZ299" s="20">
        <v>5</v>
      </c>
      <c r="BA299" s="20">
        <v>5.8</v>
      </c>
      <c r="BB299" s="22">
        <v>0</v>
      </c>
      <c r="BC299" s="20">
        <v>0.08</v>
      </c>
      <c r="BD299" s="20">
        <v>0.08</v>
      </c>
      <c r="BE299" s="20">
        <v>0.16</v>
      </c>
      <c r="BF299" s="20">
        <v>0.36</v>
      </c>
      <c r="BG299" s="22">
        <v>426</v>
      </c>
      <c r="BH299" s="22">
        <v>195</v>
      </c>
      <c r="BI299" s="22">
        <v>232</v>
      </c>
      <c r="BJ299" s="22">
        <v>128</v>
      </c>
      <c r="BK299" s="22">
        <v>381</v>
      </c>
      <c r="BL299" s="22">
        <v>194</v>
      </c>
      <c r="BM299" s="22">
        <v>369</v>
      </c>
      <c r="BN299" s="22">
        <v>169</v>
      </c>
      <c r="BO299" s="22">
        <v>3</v>
      </c>
      <c r="BP299" s="20"/>
      <c r="BQ299" s="20"/>
      <c r="BR299" s="20"/>
      <c r="BS299" s="20"/>
      <c r="BT299" s="20"/>
      <c r="BU299" s="22">
        <v>0.23</v>
      </c>
      <c r="BV299" s="22">
        <v>0</v>
      </c>
      <c r="BW299" s="22">
        <v>0.23</v>
      </c>
      <c r="BX299" s="22">
        <v>0.46</v>
      </c>
      <c r="BY299" s="22">
        <v>1.05</v>
      </c>
      <c r="BZ299" s="22">
        <v>0</v>
      </c>
      <c r="CA299" s="22">
        <v>272</v>
      </c>
      <c r="CB299" s="22">
        <v>174</v>
      </c>
      <c r="CC299" s="22">
        <v>347</v>
      </c>
      <c r="CD299" s="22">
        <v>168</v>
      </c>
      <c r="CE299" s="22">
        <v>425</v>
      </c>
      <c r="CF299" s="22">
        <v>208</v>
      </c>
      <c r="CG299" s="22">
        <v>689</v>
      </c>
      <c r="CH299" s="22">
        <v>284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0</v>
      </c>
      <c r="B300" s="22">
        <v>0</v>
      </c>
      <c r="C300" s="22">
        <v>450542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3</v>
      </c>
      <c r="J300" s="20">
        <v>0</v>
      </c>
      <c r="K300" s="20">
        <v>0</v>
      </c>
      <c r="L300" s="22">
        <v>0</v>
      </c>
      <c r="M300" s="20" t="s">
        <v>2520</v>
      </c>
      <c r="N300" s="20">
        <v>0.3</v>
      </c>
      <c r="O300" s="22">
        <v>657</v>
      </c>
      <c r="P300" s="23" t="b">
        <v>0</v>
      </c>
      <c r="Q300" s="20" t="s">
        <v>2395</v>
      </c>
      <c r="R300" s="20" t="s">
        <v>3506</v>
      </c>
      <c r="S300" s="22">
        <v>45</v>
      </c>
      <c r="T300" s="20" t="s">
        <v>2521</v>
      </c>
      <c r="U300" s="20">
        <v>1.3</v>
      </c>
      <c r="V300" s="20" t="s">
        <v>2522</v>
      </c>
      <c r="W300" s="20">
        <v>0</v>
      </c>
      <c r="X300" s="23" t="b">
        <v>0</v>
      </c>
      <c r="Y300" s="20"/>
      <c r="Z300" s="20" t="s">
        <v>899</v>
      </c>
      <c r="AA300" s="22">
        <v>8</v>
      </c>
      <c r="AB300" s="22">
        <v>31</v>
      </c>
      <c r="AC300" s="22">
        <v>8</v>
      </c>
      <c r="AD300" s="22">
        <v>5049</v>
      </c>
      <c r="AE300" s="22">
        <v>15</v>
      </c>
      <c r="AF300" s="22">
        <v>3334</v>
      </c>
      <c r="AG300" s="22">
        <v>384</v>
      </c>
      <c r="AH300" s="20">
        <v>0.1</v>
      </c>
      <c r="AI300" s="20">
        <v>1.8</v>
      </c>
      <c r="AJ300" s="20" t="s">
        <v>2522</v>
      </c>
      <c r="AK300" s="22">
        <v>132</v>
      </c>
      <c r="AL300" s="22">
        <v>0</v>
      </c>
      <c r="AM300" s="22">
        <v>0</v>
      </c>
      <c r="AN300" s="22">
        <v>1</v>
      </c>
      <c r="AO300" s="22">
        <v>3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21</v>
      </c>
      <c r="AX300" s="20">
        <v>23.2</v>
      </c>
      <c r="AY300" s="20">
        <v>28.2</v>
      </c>
      <c r="AZ300" s="20">
        <v>58</v>
      </c>
      <c r="BA300" s="20">
        <v>11</v>
      </c>
      <c r="BB300" s="22">
        <v>0</v>
      </c>
      <c r="BC300" s="20">
        <v>0.41</v>
      </c>
      <c r="BD300" s="20">
        <v>0.14000000000000001</v>
      </c>
      <c r="BE300" s="20">
        <v>0.54</v>
      </c>
      <c r="BF300" s="20">
        <v>3.21</v>
      </c>
      <c r="BG300" s="22">
        <v>369</v>
      </c>
      <c r="BH300" s="22">
        <v>164</v>
      </c>
      <c r="BI300" s="22">
        <v>292</v>
      </c>
      <c r="BJ300" s="22">
        <v>155</v>
      </c>
      <c r="BK300" s="22">
        <v>186</v>
      </c>
      <c r="BL300" s="22">
        <v>106</v>
      </c>
      <c r="BM300" s="22">
        <v>320</v>
      </c>
      <c r="BN300" s="22">
        <v>142</v>
      </c>
      <c r="BO300" s="20"/>
      <c r="BP300" s="20"/>
      <c r="BQ300" s="20"/>
      <c r="BR300" s="20"/>
      <c r="BS300" s="20"/>
      <c r="BT300" s="20"/>
      <c r="BU300" s="22">
        <v>0.28000000000000003</v>
      </c>
      <c r="BV300" s="22">
        <v>0</v>
      </c>
      <c r="BW300" s="22">
        <v>0.1</v>
      </c>
      <c r="BX300" s="22">
        <v>0.38</v>
      </c>
      <c r="BY300" s="22">
        <v>2.19</v>
      </c>
      <c r="BZ300" s="22">
        <v>2.0499999999999998</v>
      </c>
      <c r="CA300" s="22">
        <v>413</v>
      </c>
      <c r="CB300" s="22">
        <v>238</v>
      </c>
      <c r="CC300" s="22">
        <v>327</v>
      </c>
      <c r="CD300" s="22">
        <v>155</v>
      </c>
      <c r="CE300" s="22">
        <v>329</v>
      </c>
      <c r="CF300" s="22">
        <v>152</v>
      </c>
      <c r="CG300" s="22">
        <v>565</v>
      </c>
      <c r="CH300" s="22">
        <v>210</v>
      </c>
      <c r="CI300" s="22">
        <v>0</v>
      </c>
      <c r="CJ300" s="22">
        <v>0.68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0</v>
      </c>
      <c r="B301" s="22">
        <v>0</v>
      </c>
      <c r="C301" s="22">
        <v>461382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4</v>
      </c>
      <c r="J301" s="20">
        <v>0</v>
      </c>
      <c r="K301" s="20">
        <v>0</v>
      </c>
      <c r="L301" s="22">
        <v>0</v>
      </c>
      <c r="M301" s="20" t="s">
        <v>2523</v>
      </c>
      <c r="N301" s="20">
        <v>0</v>
      </c>
      <c r="O301" s="22">
        <v>658</v>
      </c>
      <c r="P301" s="23" t="b">
        <v>0</v>
      </c>
      <c r="Q301" s="20" t="s">
        <v>3006</v>
      </c>
      <c r="R301" s="20" t="s">
        <v>3007</v>
      </c>
      <c r="S301" s="22">
        <v>45</v>
      </c>
      <c r="T301" s="20" t="s">
        <v>2524</v>
      </c>
      <c r="U301" s="20">
        <v>0</v>
      </c>
      <c r="V301" s="20" t="s">
        <v>581</v>
      </c>
      <c r="W301" s="20">
        <v>0</v>
      </c>
      <c r="X301" s="23" t="b">
        <v>0</v>
      </c>
      <c r="Y301" s="20"/>
      <c r="Z301" s="20" t="s">
        <v>872</v>
      </c>
      <c r="AA301" s="22">
        <v>8</v>
      </c>
      <c r="AB301" s="22">
        <v>31</v>
      </c>
      <c r="AC301" s="22">
        <v>0</v>
      </c>
      <c r="AD301" s="22">
        <v>7045</v>
      </c>
      <c r="AE301" s="22">
        <v>0</v>
      </c>
      <c r="AF301" s="22">
        <v>8845</v>
      </c>
      <c r="AG301" s="22">
        <v>94</v>
      </c>
      <c r="AH301" s="20">
        <v>0</v>
      </c>
      <c r="AI301" s="20">
        <v>0</v>
      </c>
      <c r="AJ301" s="20" t="s">
        <v>581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644</v>
      </c>
      <c r="BH301" s="22">
        <v>67</v>
      </c>
      <c r="BI301" s="22">
        <v>640</v>
      </c>
      <c r="BJ301" s="22">
        <v>70</v>
      </c>
      <c r="BK301" s="22">
        <v>630</v>
      </c>
      <c r="BL301" s="22">
        <v>69</v>
      </c>
      <c r="BM301" s="22">
        <v>650</v>
      </c>
      <c r="BN301" s="22">
        <v>69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416</v>
      </c>
      <c r="CB301" s="22">
        <v>74</v>
      </c>
      <c r="CC301" s="22">
        <v>590</v>
      </c>
      <c r="CD301" s="22">
        <v>59</v>
      </c>
      <c r="CE301" s="22">
        <v>656</v>
      </c>
      <c r="CF301" s="22">
        <v>73</v>
      </c>
      <c r="CG301" s="22">
        <v>514</v>
      </c>
      <c r="CH301" s="22">
        <v>72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0"/>
      <c r="B302" s="20"/>
      <c r="C302" s="22">
        <v>531993</v>
      </c>
      <c r="D302" s="22"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4</v>
      </c>
      <c r="J302" s="20">
        <v>0.5</v>
      </c>
      <c r="K302" s="20">
        <v>0</v>
      </c>
      <c r="L302" s="22">
        <v>0</v>
      </c>
      <c r="M302" s="20" t="s">
        <v>3300</v>
      </c>
      <c r="N302" s="20">
        <v>0</v>
      </c>
      <c r="O302" s="22">
        <v>720</v>
      </c>
      <c r="P302" s="23" t="b">
        <v>0</v>
      </c>
      <c r="Q302" s="20"/>
      <c r="R302" s="20"/>
      <c r="S302" s="22">
        <v>45</v>
      </c>
      <c r="T302" s="20" t="s">
        <v>3301</v>
      </c>
      <c r="U302" s="20">
        <v>0</v>
      </c>
      <c r="V302" s="20" t="s">
        <v>3302</v>
      </c>
      <c r="W302" s="20">
        <v>0</v>
      </c>
      <c r="X302" s="23" t="b">
        <v>0</v>
      </c>
      <c r="Y302" s="20"/>
      <c r="Z302" s="20" t="s">
        <v>858</v>
      </c>
      <c r="AA302" s="22">
        <v>8</v>
      </c>
      <c r="AB302" s="22">
        <v>31</v>
      </c>
      <c r="AC302" s="22">
        <v>0</v>
      </c>
      <c r="AD302" s="22">
        <v>3517</v>
      </c>
      <c r="AE302" s="22">
        <v>389</v>
      </c>
      <c r="AF302" s="22">
        <v>1680</v>
      </c>
      <c r="AG302" s="22">
        <v>309</v>
      </c>
      <c r="AH302" s="20">
        <v>0</v>
      </c>
      <c r="AI302" s="20">
        <v>0</v>
      </c>
      <c r="AJ302" s="20" t="s">
        <v>3302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672</v>
      </c>
      <c r="BH302" s="22">
        <v>76</v>
      </c>
      <c r="BI302" s="22">
        <v>668</v>
      </c>
      <c r="BJ302" s="22">
        <v>78</v>
      </c>
      <c r="BK302" s="22">
        <v>659</v>
      </c>
      <c r="BL302" s="22">
        <v>78</v>
      </c>
      <c r="BM302" s="22">
        <v>678</v>
      </c>
      <c r="BN302" s="22">
        <v>78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450</v>
      </c>
      <c r="CB302" s="22">
        <v>83</v>
      </c>
      <c r="CC302" s="22">
        <v>623</v>
      </c>
      <c r="CD302" s="22">
        <v>68</v>
      </c>
      <c r="CE302" s="22">
        <v>680</v>
      </c>
      <c r="CF302" s="22">
        <v>80</v>
      </c>
      <c r="CG302" s="22">
        <v>570</v>
      </c>
      <c r="CH302" s="22">
        <v>80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531989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3</v>
      </c>
      <c r="J303" s="20">
        <v>0.5</v>
      </c>
      <c r="K303" s="20">
        <v>0</v>
      </c>
      <c r="L303" s="22">
        <v>0</v>
      </c>
      <c r="M303" s="20" t="s">
        <v>985</v>
      </c>
      <c r="N303" s="20">
        <v>0</v>
      </c>
      <c r="O303" s="22">
        <v>721</v>
      </c>
      <c r="P303" s="23" t="b">
        <v>0</v>
      </c>
      <c r="Q303" s="20"/>
      <c r="R303" s="20"/>
      <c r="S303" s="22">
        <v>45</v>
      </c>
      <c r="T303" s="20" t="s">
        <v>3303</v>
      </c>
      <c r="U303" s="20">
        <v>1</v>
      </c>
      <c r="V303" s="20" t="s">
        <v>3304</v>
      </c>
      <c r="W303" s="20">
        <v>0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1</v>
      </c>
      <c r="AD303" s="22">
        <v>582</v>
      </c>
      <c r="AE303" s="22">
        <v>66</v>
      </c>
      <c r="AF303" s="22">
        <v>300</v>
      </c>
      <c r="AG303" s="22">
        <v>42</v>
      </c>
      <c r="AH303" s="20">
        <v>0</v>
      </c>
      <c r="AI303" s="20">
        <v>0.2</v>
      </c>
      <c r="AJ303" s="20" t="s">
        <v>3304</v>
      </c>
      <c r="AK303" s="22">
        <v>3</v>
      </c>
      <c r="AL303" s="22">
        <v>0</v>
      </c>
      <c r="AM303" s="22">
        <v>0</v>
      </c>
      <c r="AN303" s="22">
        <v>0</v>
      </c>
      <c r="AO303" s="22">
        <v>0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3</v>
      </c>
      <c r="AX303" s="20">
        <v>2.4</v>
      </c>
      <c r="AY303" s="20">
        <v>0</v>
      </c>
      <c r="AZ303" s="20">
        <v>0</v>
      </c>
      <c r="BA303" s="20">
        <v>0.2</v>
      </c>
      <c r="BB303" s="22">
        <v>0</v>
      </c>
      <c r="BC303" s="20">
        <v>0</v>
      </c>
      <c r="BD303" s="20">
        <v>0</v>
      </c>
      <c r="BE303" s="20">
        <v>0</v>
      </c>
      <c r="BF303" s="20">
        <v>0</v>
      </c>
      <c r="BG303" s="22">
        <v>436</v>
      </c>
      <c r="BH303" s="22">
        <v>202</v>
      </c>
      <c r="BI303" s="22">
        <v>667</v>
      </c>
      <c r="BJ303" s="22">
        <v>276</v>
      </c>
      <c r="BK303" s="22">
        <v>658</v>
      </c>
      <c r="BL303" s="22">
        <v>271</v>
      </c>
      <c r="BM303" s="22">
        <v>451</v>
      </c>
      <c r="BN303" s="22">
        <v>212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</v>
      </c>
      <c r="BX303" s="22">
        <v>0</v>
      </c>
      <c r="BY303" s="22">
        <v>0</v>
      </c>
      <c r="BZ303" s="22">
        <v>0</v>
      </c>
      <c r="CA303" s="22">
        <v>449</v>
      </c>
      <c r="CB303" s="22">
        <v>262</v>
      </c>
      <c r="CC303" s="22">
        <v>622</v>
      </c>
      <c r="CD303" s="22">
        <v>246</v>
      </c>
      <c r="CE303" s="22">
        <v>394</v>
      </c>
      <c r="CF303" s="22">
        <v>185</v>
      </c>
      <c r="CG303" s="22">
        <v>709</v>
      </c>
      <c r="CH303" s="22">
        <v>294</v>
      </c>
      <c r="CI303" s="22">
        <v>0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474908</v>
      </c>
      <c r="D304" s="22">
        <v>0</v>
      </c>
      <c r="E304" s="22">
        <v>0</v>
      </c>
      <c r="F304" s="22">
        <v>0</v>
      </c>
      <c r="G304" s="22">
        <v>0</v>
      </c>
      <c r="H304" s="22">
        <v>0</v>
      </c>
      <c r="I304" s="22">
        <v>3</v>
      </c>
      <c r="J304" s="20">
        <v>0.5</v>
      </c>
      <c r="K304" s="20">
        <v>0</v>
      </c>
      <c r="L304" s="22">
        <v>0</v>
      </c>
      <c r="M304" s="20" t="s">
        <v>3364</v>
      </c>
      <c r="N304" s="20">
        <v>0</v>
      </c>
      <c r="O304" s="22">
        <v>724</v>
      </c>
      <c r="P304" s="23" t="b">
        <v>0</v>
      </c>
      <c r="Q304" s="20"/>
      <c r="R304" s="20"/>
      <c r="S304" s="22">
        <v>45</v>
      </c>
      <c r="T304" s="20" t="s">
        <v>3365</v>
      </c>
      <c r="U304" s="20">
        <v>0</v>
      </c>
      <c r="V304" s="20" t="s">
        <v>3366</v>
      </c>
      <c r="W304" s="20">
        <v>0</v>
      </c>
      <c r="X304" s="23" t="b">
        <v>0</v>
      </c>
      <c r="Y304" s="20"/>
      <c r="Z304" s="20" t="s">
        <v>858</v>
      </c>
      <c r="AA304" s="22">
        <v>8</v>
      </c>
      <c r="AB304" s="22">
        <v>31</v>
      </c>
      <c r="AC304" s="22">
        <v>0</v>
      </c>
      <c r="AD304" s="22">
        <v>393</v>
      </c>
      <c r="AE304" s="22">
        <v>48</v>
      </c>
      <c r="AF304" s="22">
        <v>166</v>
      </c>
      <c r="AG304" s="22">
        <v>24</v>
      </c>
      <c r="AH304" s="20">
        <v>0</v>
      </c>
      <c r="AI304" s="20">
        <v>0</v>
      </c>
      <c r="AJ304" s="20" t="s">
        <v>3366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650</v>
      </c>
      <c r="BH304" s="22">
        <v>260</v>
      </c>
      <c r="BI304" s="22">
        <v>646</v>
      </c>
      <c r="BJ304" s="22">
        <v>261</v>
      </c>
      <c r="BK304" s="22">
        <v>636</v>
      </c>
      <c r="BL304" s="22">
        <v>256</v>
      </c>
      <c r="BM304" s="22">
        <v>656</v>
      </c>
      <c r="BN304" s="22">
        <v>264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424</v>
      </c>
      <c r="CB304" s="22">
        <v>244</v>
      </c>
      <c r="CC304" s="22">
        <v>597</v>
      </c>
      <c r="CD304" s="22">
        <v>228</v>
      </c>
      <c r="CE304" s="22">
        <v>660</v>
      </c>
      <c r="CF304" s="22">
        <v>267</v>
      </c>
      <c r="CG304" s="22">
        <v>717</v>
      </c>
      <c r="CH304" s="22">
        <v>300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120250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0</v>
      </c>
      <c r="K305" s="20">
        <v>0</v>
      </c>
      <c r="L305" s="22">
        <v>0</v>
      </c>
      <c r="M305" s="20" t="s">
        <v>1250</v>
      </c>
      <c r="N305" s="20">
        <v>0</v>
      </c>
      <c r="O305" s="22">
        <v>244</v>
      </c>
      <c r="P305" s="23" t="b">
        <v>0</v>
      </c>
      <c r="Q305" s="20" t="s">
        <v>2483</v>
      </c>
      <c r="R305" s="20" t="s">
        <v>3305</v>
      </c>
      <c r="S305" s="22">
        <v>44</v>
      </c>
      <c r="T305" s="20" t="s">
        <v>1251</v>
      </c>
      <c r="U305" s="20">
        <v>0</v>
      </c>
      <c r="V305" s="20" t="s">
        <v>1252</v>
      </c>
      <c r="W305" s="20">
        <v>0.1</v>
      </c>
      <c r="X305" s="23" t="b">
        <v>0</v>
      </c>
      <c r="Y305" s="20"/>
      <c r="Z305" s="20" t="s">
        <v>899</v>
      </c>
      <c r="AA305" s="22">
        <v>9</v>
      </c>
      <c r="AB305" s="22">
        <v>11</v>
      </c>
      <c r="AC305" s="22">
        <v>0</v>
      </c>
      <c r="AD305" s="22">
        <v>5127</v>
      </c>
      <c r="AE305" s="22">
        <v>20</v>
      </c>
      <c r="AF305" s="22">
        <v>21595</v>
      </c>
      <c r="AG305" s="22">
        <v>355</v>
      </c>
      <c r="AH305" s="20">
        <v>0</v>
      </c>
      <c r="AI305" s="20">
        <v>0</v>
      </c>
      <c r="AJ305" s="20" t="s">
        <v>368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579</v>
      </c>
      <c r="BH305" s="22">
        <v>219</v>
      </c>
      <c r="BI305" s="22">
        <v>569</v>
      </c>
      <c r="BJ305" s="22">
        <v>220</v>
      </c>
      <c r="BK305" s="22">
        <v>555</v>
      </c>
      <c r="BL305" s="22">
        <v>214</v>
      </c>
      <c r="BM305" s="22">
        <v>586</v>
      </c>
      <c r="BN305" s="22">
        <v>224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488</v>
      </c>
      <c r="CB305" s="22">
        <v>278</v>
      </c>
      <c r="CC305" s="22">
        <v>514</v>
      </c>
      <c r="CD305" s="22">
        <v>184</v>
      </c>
      <c r="CE305" s="22">
        <v>591</v>
      </c>
      <c r="CF305" s="22">
        <v>228</v>
      </c>
      <c r="CG305" s="22">
        <v>379</v>
      </c>
      <c r="CH305" s="22">
        <v>122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100</v>
      </c>
      <c r="B306" s="22">
        <v>75</v>
      </c>
      <c r="C306" s="22">
        <v>480455</v>
      </c>
      <c r="D306" s="22">
        <v>0</v>
      </c>
      <c r="E306" s="22">
        <v>0</v>
      </c>
      <c r="F306" s="22">
        <v>0</v>
      </c>
      <c r="G306" s="22">
        <v>0</v>
      </c>
      <c r="H306" s="22">
        <v>1</v>
      </c>
      <c r="I306" s="22">
        <v>2</v>
      </c>
      <c r="J306" s="20">
        <v>2.8</v>
      </c>
      <c r="K306" s="20">
        <v>2.5</v>
      </c>
      <c r="L306" s="22">
        <v>1</v>
      </c>
      <c r="M306" s="20" t="s">
        <v>1267</v>
      </c>
      <c r="N306" s="20">
        <v>3.3</v>
      </c>
      <c r="O306" s="22">
        <v>245</v>
      </c>
      <c r="P306" s="23" t="b">
        <v>0</v>
      </c>
      <c r="Q306" s="20"/>
      <c r="R306" s="20" t="s">
        <v>3641</v>
      </c>
      <c r="S306" s="22">
        <v>40</v>
      </c>
      <c r="T306" s="20" t="s">
        <v>1268</v>
      </c>
      <c r="U306" s="20">
        <v>2.2000000000000002</v>
      </c>
      <c r="V306" s="20" t="s">
        <v>695</v>
      </c>
      <c r="W306" s="20">
        <v>2.2999999999999998</v>
      </c>
      <c r="X306" s="23" t="b">
        <v>0</v>
      </c>
      <c r="Y306" s="20"/>
      <c r="Z306" s="20" t="s">
        <v>858</v>
      </c>
      <c r="AA306" s="22">
        <v>9</v>
      </c>
      <c r="AB306" s="22">
        <v>11</v>
      </c>
      <c r="AC306" s="22">
        <v>22</v>
      </c>
      <c r="AD306" s="22">
        <v>260243</v>
      </c>
      <c r="AE306" s="22">
        <v>19380</v>
      </c>
      <c r="AF306" s="22">
        <v>72765</v>
      </c>
      <c r="AG306" s="22">
        <v>5902</v>
      </c>
      <c r="AH306" s="20">
        <v>0.8</v>
      </c>
      <c r="AI306" s="20">
        <v>5.5</v>
      </c>
      <c r="AJ306" s="20" t="s">
        <v>695</v>
      </c>
      <c r="AK306" s="22">
        <v>900</v>
      </c>
      <c r="AL306" s="22">
        <v>0</v>
      </c>
      <c r="AM306" s="22">
        <v>0</v>
      </c>
      <c r="AN306" s="22">
        <v>2</v>
      </c>
      <c r="AO306" s="22">
        <v>12</v>
      </c>
      <c r="AP306" s="22">
        <v>0</v>
      </c>
      <c r="AQ306" s="22">
        <v>0</v>
      </c>
      <c r="AR306" s="22">
        <v>0</v>
      </c>
      <c r="AS306" s="22">
        <v>4</v>
      </c>
      <c r="AT306" s="22">
        <v>0</v>
      </c>
      <c r="AU306" s="22">
        <v>0</v>
      </c>
      <c r="AV306" s="22">
        <v>2</v>
      </c>
      <c r="AW306" s="22">
        <v>145</v>
      </c>
      <c r="AX306" s="20">
        <v>201.6</v>
      </c>
      <c r="AY306" s="20">
        <v>29.9</v>
      </c>
      <c r="AZ306" s="20">
        <v>38</v>
      </c>
      <c r="BA306" s="20">
        <v>26.9</v>
      </c>
      <c r="BB306" s="22">
        <v>10</v>
      </c>
      <c r="BC306" s="20">
        <v>0.24</v>
      </c>
      <c r="BD306" s="20">
        <v>0.45</v>
      </c>
      <c r="BE306" s="20">
        <v>0.69</v>
      </c>
      <c r="BF306" s="20">
        <v>11.74</v>
      </c>
      <c r="BG306" s="22">
        <v>96</v>
      </c>
      <c r="BH306" s="22">
        <v>34</v>
      </c>
      <c r="BI306" s="22">
        <v>286</v>
      </c>
      <c r="BJ306" s="22">
        <v>93</v>
      </c>
      <c r="BK306" s="22">
        <v>231</v>
      </c>
      <c r="BL306" s="22">
        <v>66</v>
      </c>
      <c r="BM306" s="22">
        <v>192</v>
      </c>
      <c r="BN306" s="22">
        <v>56</v>
      </c>
      <c r="BO306" s="20"/>
      <c r="BP306" s="20"/>
      <c r="BQ306" s="20"/>
      <c r="BR306" s="20"/>
      <c r="BS306" s="20"/>
      <c r="BT306" s="20"/>
      <c r="BU306" s="22">
        <v>0.02</v>
      </c>
      <c r="BV306" s="22">
        <v>0</v>
      </c>
      <c r="BW306" s="22">
        <v>0.04</v>
      </c>
      <c r="BX306" s="22">
        <v>0.06</v>
      </c>
      <c r="BY306" s="22">
        <v>1.17</v>
      </c>
      <c r="BZ306" s="22">
        <v>1.2</v>
      </c>
      <c r="CA306" s="22">
        <v>687</v>
      </c>
      <c r="CB306" s="22">
        <v>208</v>
      </c>
      <c r="CC306" s="22">
        <v>74</v>
      </c>
      <c r="CD306" s="22">
        <v>19</v>
      </c>
      <c r="CE306" s="22">
        <v>212</v>
      </c>
      <c r="CF306" s="22">
        <v>72</v>
      </c>
      <c r="CG306" s="22">
        <v>124</v>
      </c>
      <c r="CH306" s="22">
        <v>53</v>
      </c>
      <c r="CI306" s="22">
        <v>1</v>
      </c>
      <c r="CJ306" s="22">
        <v>0.2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100</v>
      </c>
      <c r="B307" s="22">
        <v>100</v>
      </c>
      <c r="C307" s="22">
        <v>177815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4</v>
      </c>
      <c r="J307" s="20">
        <v>3.8</v>
      </c>
      <c r="K307" s="20">
        <v>4.3</v>
      </c>
      <c r="L307" s="22">
        <v>2</v>
      </c>
      <c r="M307" s="20" t="s">
        <v>996</v>
      </c>
      <c r="N307" s="20">
        <v>4.3</v>
      </c>
      <c r="O307" s="22">
        <v>246</v>
      </c>
      <c r="P307" s="23" t="b">
        <v>0</v>
      </c>
      <c r="Q307" s="20"/>
      <c r="R307" s="20" t="s">
        <v>2791</v>
      </c>
      <c r="S307" s="22">
        <v>58</v>
      </c>
      <c r="T307" s="20" t="s">
        <v>1261</v>
      </c>
      <c r="U307" s="20">
        <v>3.3</v>
      </c>
      <c r="V307" s="20" t="s">
        <v>575</v>
      </c>
      <c r="W307" s="20">
        <v>1.6</v>
      </c>
      <c r="X307" s="23" t="b">
        <v>0</v>
      </c>
      <c r="Y307" s="20"/>
      <c r="Z307" s="20" t="s">
        <v>858</v>
      </c>
      <c r="AA307" s="22">
        <v>9</v>
      </c>
      <c r="AB307" s="22">
        <v>11</v>
      </c>
      <c r="AC307" s="22">
        <v>30</v>
      </c>
      <c r="AD307" s="22">
        <v>259598</v>
      </c>
      <c r="AE307" s="22">
        <v>13318</v>
      </c>
      <c r="AF307" s="22">
        <v>194590</v>
      </c>
      <c r="AG307" s="22">
        <v>13661</v>
      </c>
      <c r="AH307" s="20">
        <v>0.7</v>
      </c>
      <c r="AI307" s="20">
        <v>5.2</v>
      </c>
      <c r="AJ307" s="20" t="s">
        <v>575</v>
      </c>
      <c r="AK307" s="22">
        <v>573</v>
      </c>
      <c r="AL307" s="22">
        <v>3</v>
      </c>
      <c r="AM307" s="22">
        <v>0</v>
      </c>
      <c r="AN307" s="22">
        <v>3</v>
      </c>
      <c r="AO307" s="22">
        <v>8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3</v>
      </c>
      <c r="AW307" s="22">
        <v>96</v>
      </c>
      <c r="AX307" s="20">
        <v>118</v>
      </c>
      <c r="AY307" s="20">
        <v>58.9</v>
      </c>
      <c r="AZ307" s="20">
        <v>181</v>
      </c>
      <c r="BA307" s="20">
        <v>34.9</v>
      </c>
      <c r="BB307" s="22">
        <v>7</v>
      </c>
      <c r="BC307" s="20">
        <v>2.79</v>
      </c>
      <c r="BD307" s="20">
        <v>0.18</v>
      </c>
      <c r="BE307" s="20">
        <v>2.97</v>
      </c>
      <c r="BF307" s="20">
        <v>8.56</v>
      </c>
      <c r="BG307" s="22">
        <v>195</v>
      </c>
      <c r="BH307" s="22">
        <v>20</v>
      </c>
      <c r="BI307" s="22">
        <v>209</v>
      </c>
      <c r="BJ307" s="22">
        <v>32</v>
      </c>
      <c r="BK307" s="22">
        <v>52</v>
      </c>
      <c r="BL307" s="22">
        <v>19</v>
      </c>
      <c r="BM307" s="22">
        <v>129</v>
      </c>
      <c r="BN307" s="22">
        <v>22</v>
      </c>
      <c r="BO307" s="20"/>
      <c r="BP307" s="20"/>
      <c r="BQ307" s="20"/>
      <c r="BR307" s="20"/>
      <c r="BS307" s="22">
        <v>1</v>
      </c>
      <c r="BT307" s="20"/>
      <c r="BU307" s="22">
        <v>0.44</v>
      </c>
      <c r="BV307" s="22">
        <v>0</v>
      </c>
      <c r="BW307" s="22">
        <v>0.03</v>
      </c>
      <c r="BX307" s="22">
        <v>0.47</v>
      </c>
      <c r="BY307" s="22">
        <v>1.34</v>
      </c>
      <c r="BZ307" s="22">
        <v>1.26</v>
      </c>
      <c r="CA307" s="22">
        <v>73</v>
      </c>
      <c r="CB307" s="22">
        <v>24</v>
      </c>
      <c r="CC307" s="22">
        <v>48</v>
      </c>
      <c r="CD307" s="22">
        <v>7</v>
      </c>
      <c r="CE307" s="22">
        <v>112</v>
      </c>
      <c r="CF307" s="22">
        <v>17</v>
      </c>
      <c r="CG307" s="22">
        <v>143</v>
      </c>
      <c r="CH307" s="22">
        <v>24</v>
      </c>
      <c r="CI307" s="22">
        <v>1.1000000000000001</v>
      </c>
      <c r="CJ307" s="22">
        <v>0.47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27.75" thickBot="1">
      <c r="A308" s="22">
        <v>50</v>
      </c>
      <c r="B308" s="22">
        <v>25</v>
      </c>
      <c r="C308" s="22">
        <v>59949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2</v>
      </c>
      <c r="J308" s="20">
        <v>-0.2</v>
      </c>
      <c r="K308" s="20">
        <v>0</v>
      </c>
      <c r="L308" s="22">
        <v>0</v>
      </c>
      <c r="M308" s="20" t="s">
        <v>1244</v>
      </c>
      <c r="N308" s="20">
        <v>0</v>
      </c>
      <c r="O308" s="22">
        <v>247</v>
      </c>
      <c r="P308" s="23" t="b">
        <v>0</v>
      </c>
      <c r="Q308" s="20" t="s">
        <v>3642</v>
      </c>
      <c r="R308" s="20" t="s">
        <v>2412</v>
      </c>
      <c r="S308" s="22">
        <v>44</v>
      </c>
      <c r="T308" s="20" t="s">
        <v>1245</v>
      </c>
      <c r="U308" s="20">
        <v>0</v>
      </c>
      <c r="V308" s="20" t="s">
        <v>573</v>
      </c>
      <c r="W308" s="20">
        <v>0</v>
      </c>
      <c r="X308" s="23" t="b">
        <v>0</v>
      </c>
      <c r="Y308" s="20"/>
      <c r="Z308" s="20" t="s">
        <v>937</v>
      </c>
      <c r="AA308" s="22">
        <v>9</v>
      </c>
      <c r="AB308" s="22">
        <v>11</v>
      </c>
      <c r="AC308" s="22">
        <v>0</v>
      </c>
      <c r="AD308" s="22">
        <v>804</v>
      </c>
      <c r="AE308" s="22">
        <v>30</v>
      </c>
      <c r="AF308" s="22">
        <v>4774</v>
      </c>
      <c r="AG308" s="22">
        <v>72</v>
      </c>
      <c r="AH308" s="20">
        <v>0</v>
      </c>
      <c r="AI308" s="20">
        <v>0</v>
      </c>
      <c r="AJ308" s="20" t="s">
        <v>573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20">
        <v>0</v>
      </c>
      <c r="AY308" s="20">
        <v>0</v>
      </c>
      <c r="AZ308" s="20">
        <v>0</v>
      </c>
      <c r="BA308" s="20">
        <v>0</v>
      </c>
      <c r="BB308" s="22">
        <v>0</v>
      </c>
      <c r="BC308" s="20">
        <v>0</v>
      </c>
      <c r="BD308" s="20">
        <v>0</v>
      </c>
      <c r="BE308" s="20">
        <v>0</v>
      </c>
      <c r="BF308" s="20">
        <v>0</v>
      </c>
      <c r="BG308" s="22">
        <v>574</v>
      </c>
      <c r="BH308" s="22">
        <v>223</v>
      </c>
      <c r="BI308" s="22">
        <v>563</v>
      </c>
      <c r="BJ308" s="22">
        <v>222</v>
      </c>
      <c r="BK308" s="22">
        <v>548</v>
      </c>
      <c r="BL308" s="22">
        <v>220</v>
      </c>
      <c r="BM308" s="22">
        <v>580</v>
      </c>
      <c r="BN308" s="22">
        <v>222</v>
      </c>
      <c r="BO308" s="20"/>
      <c r="BP308" s="20"/>
      <c r="BQ308" s="20"/>
      <c r="BR308" s="20"/>
      <c r="BS308" s="20"/>
      <c r="BT308" s="20"/>
      <c r="BU308" s="22">
        <v>0</v>
      </c>
      <c r="BV308" s="22">
        <v>0</v>
      </c>
      <c r="BW308" s="22">
        <v>0</v>
      </c>
      <c r="BX308" s="22">
        <v>0</v>
      </c>
      <c r="BY308" s="22">
        <v>0</v>
      </c>
      <c r="BZ308" s="22">
        <v>0</v>
      </c>
      <c r="CA308" s="22">
        <v>477</v>
      </c>
      <c r="CB308" s="22">
        <v>91</v>
      </c>
      <c r="CC308" s="22">
        <v>508</v>
      </c>
      <c r="CD308" s="22">
        <v>202</v>
      </c>
      <c r="CE308" s="22">
        <v>586</v>
      </c>
      <c r="CF308" s="22">
        <v>220</v>
      </c>
      <c r="CG308" s="22">
        <v>572</v>
      </c>
      <c r="CH308" s="22">
        <v>205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0</v>
      </c>
      <c r="B309" s="22">
        <v>0</v>
      </c>
      <c r="C309" s="22">
        <v>108823</v>
      </c>
      <c r="D309" s="22">
        <v>0</v>
      </c>
      <c r="E309" s="22">
        <v>0</v>
      </c>
      <c r="F309" s="22">
        <v>-2</v>
      </c>
      <c r="G309" s="22">
        <v>2</v>
      </c>
      <c r="H309" s="22">
        <v>0</v>
      </c>
      <c r="I309" s="22">
        <v>3</v>
      </c>
      <c r="J309" s="20">
        <v>0</v>
      </c>
      <c r="K309" s="20">
        <v>0</v>
      </c>
      <c r="L309" s="22">
        <v>0</v>
      </c>
      <c r="M309" s="20" t="s">
        <v>692</v>
      </c>
      <c r="N309" s="20">
        <v>0</v>
      </c>
      <c r="O309" s="22">
        <v>248</v>
      </c>
      <c r="P309" s="23" t="b">
        <v>0</v>
      </c>
      <c r="Q309" s="20" t="s">
        <v>2413</v>
      </c>
      <c r="R309" s="20" t="s">
        <v>2414</v>
      </c>
      <c r="S309" s="22">
        <v>48</v>
      </c>
      <c r="T309" s="20" t="s">
        <v>1247</v>
      </c>
      <c r="U309" s="20">
        <v>0</v>
      </c>
      <c r="V309" s="20" t="s">
        <v>1248</v>
      </c>
      <c r="W309" s="20">
        <v>0</v>
      </c>
      <c r="X309" s="23" t="b">
        <v>0</v>
      </c>
      <c r="Y309" s="20"/>
      <c r="Z309" s="20" t="s">
        <v>899</v>
      </c>
      <c r="AA309" s="22">
        <v>9</v>
      </c>
      <c r="AB309" s="22">
        <v>11</v>
      </c>
      <c r="AC309" s="22">
        <v>0</v>
      </c>
      <c r="AD309" s="22">
        <v>495</v>
      </c>
      <c r="AE309" s="22">
        <v>20</v>
      </c>
      <c r="AF309" s="22">
        <v>3267</v>
      </c>
      <c r="AG309" s="22">
        <v>32</v>
      </c>
      <c r="AH309" s="20">
        <v>0</v>
      </c>
      <c r="AI309" s="20">
        <v>0</v>
      </c>
      <c r="AJ309" s="20" t="s">
        <v>692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0</v>
      </c>
      <c r="AZ309" s="20">
        <v>0</v>
      </c>
      <c r="BA309" s="20">
        <v>0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690</v>
      </c>
      <c r="BH309" s="22">
        <v>288</v>
      </c>
      <c r="BI309" s="22">
        <v>688</v>
      </c>
      <c r="BJ309" s="22">
        <v>289</v>
      </c>
      <c r="BK309" s="22">
        <v>682</v>
      </c>
      <c r="BL309" s="22">
        <v>285</v>
      </c>
      <c r="BM309" s="22">
        <v>693</v>
      </c>
      <c r="BN309" s="22">
        <v>290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286</v>
      </c>
      <c r="CB309" s="22">
        <v>186</v>
      </c>
      <c r="CC309" s="22">
        <v>652</v>
      </c>
      <c r="CD309" s="22">
        <v>265</v>
      </c>
      <c r="CE309" s="22">
        <v>695</v>
      </c>
      <c r="CF309" s="22">
        <v>291</v>
      </c>
      <c r="CG309" s="22">
        <v>623</v>
      </c>
      <c r="CH309" s="22">
        <v>244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100</v>
      </c>
      <c r="B310" s="22">
        <v>75</v>
      </c>
      <c r="C310" s="22">
        <v>121599</v>
      </c>
      <c r="D310" s="22">
        <v>0</v>
      </c>
      <c r="E310" s="22">
        <v>0</v>
      </c>
      <c r="F310" s="22">
        <v>0</v>
      </c>
      <c r="G310" s="22">
        <v>0</v>
      </c>
      <c r="H310" s="22">
        <v>1</v>
      </c>
      <c r="I310" s="22">
        <v>3</v>
      </c>
      <c r="J310" s="20">
        <v>4.5</v>
      </c>
      <c r="K310" s="20">
        <v>3.8</v>
      </c>
      <c r="L310" s="22">
        <v>11</v>
      </c>
      <c r="M310" s="20" t="s">
        <v>1253</v>
      </c>
      <c r="N310" s="20">
        <v>5</v>
      </c>
      <c r="O310" s="22">
        <v>249</v>
      </c>
      <c r="P310" s="23" t="b">
        <v>0</v>
      </c>
      <c r="Q310" s="20"/>
      <c r="R310" s="20" t="s">
        <v>3643</v>
      </c>
      <c r="S310" s="22">
        <v>55</v>
      </c>
      <c r="T310" s="20" t="s">
        <v>1254</v>
      </c>
      <c r="U310" s="20">
        <v>4.3</v>
      </c>
      <c r="V310" s="20" t="s">
        <v>1239</v>
      </c>
      <c r="W310" s="20">
        <v>0.7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52</v>
      </c>
      <c r="AD310" s="22">
        <v>154404</v>
      </c>
      <c r="AE310" s="22">
        <v>14311</v>
      </c>
      <c r="AF310" s="22">
        <v>114147</v>
      </c>
      <c r="AG310" s="22">
        <v>3272</v>
      </c>
      <c r="AH310" s="20">
        <v>0.9</v>
      </c>
      <c r="AI310" s="20">
        <v>9.5</v>
      </c>
      <c r="AJ310" s="20" t="s">
        <v>2094</v>
      </c>
      <c r="AK310" s="22">
        <v>1038</v>
      </c>
      <c r="AL310" s="22">
        <v>4</v>
      </c>
      <c r="AM310" s="22">
        <v>2</v>
      </c>
      <c r="AN310" s="22">
        <v>2</v>
      </c>
      <c r="AO310" s="22">
        <v>17</v>
      </c>
      <c r="AP310" s="22">
        <v>0</v>
      </c>
      <c r="AQ310" s="22">
        <v>0</v>
      </c>
      <c r="AR310" s="22">
        <v>0</v>
      </c>
      <c r="AS310" s="22">
        <v>3</v>
      </c>
      <c r="AT310" s="22">
        <v>0</v>
      </c>
      <c r="AU310" s="22">
        <v>0</v>
      </c>
      <c r="AV310" s="22">
        <v>4</v>
      </c>
      <c r="AW310" s="22">
        <v>178</v>
      </c>
      <c r="AX310" s="20">
        <v>237.6</v>
      </c>
      <c r="AY310" s="20">
        <v>218.2</v>
      </c>
      <c r="AZ310" s="20">
        <v>369</v>
      </c>
      <c r="BA310" s="20">
        <v>82.7</v>
      </c>
      <c r="BB310" s="22">
        <v>12</v>
      </c>
      <c r="BC310" s="20">
        <v>4.59</v>
      </c>
      <c r="BD310" s="20">
        <v>0.77</v>
      </c>
      <c r="BE310" s="20">
        <v>5.36</v>
      </c>
      <c r="BF310" s="20">
        <v>16.350000000000001</v>
      </c>
      <c r="BG310" s="22">
        <v>60</v>
      </c>
      <c r="BH310" s="22">
        <v>22</v>
      </c>
      <c r="BI310" s="22">
        <v>39</v>
      </c>
      <c r="BJ310" s="22">
        <v>31</v>
      </c>
      <c r="BK310" s="22">
        <v>13</v>
      </c>
      <c r="BL310" s="22">
        <v>7</v>
      </c>
      <c r="BM310" s="22">
        <v>20</v>
      </c>
      <c r="BN310" s="22">
        <v>15</v>
      </c>
      <c r="BO310" s="20"/>
      <c r="BP310" s="20"/>
      <c r="BQ310" s="20"/>
      <c r="BR310" s="20"/>
      <c r="BS310" s="20"/>
      <c r="BT310" s="20"/>
      <c r="BU310" s="22">
        <v>0.4</v>
      </c>
      <c r="BV310" s="22">
        <v>0</v>
      </c>
      <c r="BW310" s="22">
        <v>7.0000000000000007E-2</v>
      </c>
      <c r="BX310" s="22">
        <v>0.47</v>
      </c>
      <c r="BY310" s="22">
        <v>1.42</v>
      </c>
      <c r="BZ310" s="22">
        <v>1.47</v>
      </c>
      <c r="CA310" s="22">
        <v>96</v>
      </c>
      <c r="CB310" s="22">
        <v>58</v>
      </c>
      <c r="CC310" s="22">
        <v>32</v>
      </c>
      <c r="CD310" s="22">
        <v>14</v>
      </c>
      <c r="CE310" s="22">
        <v>46</v>
      </c>
      <c r="CF310" s="22">
        <v>27</v>
      </c>
      <c r="CG310" s="22">
        <v>196</v>
      </c>
      <c r="CH310" s="22">
        <v>67</v>
      </c>
      <c r="CI310" s="22">
        <v>1.04</v>
      </c>
      <c r="CJ310" s="22">
        <v>0.17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0"/>
      <c r="B311" s="20"/>
      <c r="C311" s="22">
        <v>232928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3</v>
      </c>
      <c r="J311" s="20">
        <v>1.5</v>
      </c>
      <c r="K311" s="20">
        <v>2</v>
      </c>
      <c r="L311" s="22">
        <v>1</v>
      </c>
      <c r="M311" s="20" t="s">
        <v>479</v>
      </c>
      <c r="N311" s="20">
        <v>2</v>
      </c>
      <c r="O311" s="22">
        <v>250</v>
      </c>
      <c r="P311" s="23" t="b">
        <v>0</v>
      </c>
      <c r="Q311" s="20"/>
      <c r="R311" s="20"/>
      <c r="S311" s="22">
        <v>49</v>
      </c>
      <c r="T311" s="20" t="s">
        <v>1274</v>
      </c>
      <c r="U311" s="20">
        <v>2.8</v>
      </c>
      <c r="V311" s="20" t="s">
        <v>694</v>
      </c>
      <c r="W311" s="20">
        <v>0.1</v>
      </c>
      <c r="X311" s="23" t="b">
        <v>0</v>
      </c>
      <c r="Y311" s="20"/>
      <c r="Z311" s="20" t="s">
        <v>858</v>
      </c>
      <c r="AA311" s="22">
        <v>9</v>
      </c>
      <c r="AB311" s="22">
        <v>11</v>
      </c>
      <c r="AC311" s="22">
        <v>33</v>
      </c>
      <c r="AD311" s="22">
        <v>23432</v>
      </c>
      <c r="AE311" s="22">
        <v>560</v>
      </c>
      <c r="AF311" s="22">
        <v>14889</v>
      </c>
      <c r="AG311" s="22">
        <v>1341</v>
      </c>
      <c r="AH311" s="20">
        <v>0.4</v>
      </c>
      <c r="AI311" s="20">
        <v>6.7</v>
      </c>
      <c r="AJ311" s="20" t="s">
        <v>694</v>
      </c>
      <c r="AK311" s="22">
        <v>976</v>
      </c>
      <c r="AL311" s="22">
        <v>1</v>
      </c>
      <c r="AM311" s="22">
        <v>1</v>
      </c>
      <c r="AN311" s="22">
        <v>2</v>
      </c>
      <c r="AO311" s="22">
        <v>16</v>
      </c>
      <c r="AP311" s="22">
        <v>0</v>
      </c>
      <c r="AQ311" s="22">
        <v>0</v>
      </c>
      <c r="AR311" s="22">
        <v>0</v>
      </c>
      <c r="AS311" s="22">
        <v>2</v>
      </c>
      <c r="AT311" s="22">
        <v>0</v>
      </c>
      <c r="AU311" s="22">
        <v>0</v>
      </c>
      <c r="AV311" s="22">
        <v>2</v>
      </c>
      <c r="AW311" s="22">
        <v>144</v>
      </c>
      <c r="AX311" s="20">
        <v>184</v>
      </c>
      <c r="AY311" s="20">
        <v>204.8</v>
      </c>
      <c r="AZ311" s="20">
        <v>83</v>
      </c>
      <c r="BA311" s="20">
        <v>47.1</v>
      </c>
      <c r="BB311" s="22">
        <v>11</v>
      </c>
      <c r="BC311" s="20">
        <v>1.29</v>
      </c>
      <c r="BD311" s="20">
        <v>1.74</v>
      </c>
      <c r="BE311" s="20">
        <v>3.03</v>
      </c>
      <c r="BF311" s="20">
        <v>14.68</v>
      </c>
      <c r="BG311" s="22">
        <v>116</v>
      </c>
      <c r="BH311" s="22">
        <v>46</v>
      </c>
      <c r="BI311" s="22">
        <v>45</v>
      </c>
      <c r="BJ311" s="22">
        <v>35</v>
      </c>
      <c r="BK311" s="22">
        <v>140</v>
      </c>
      <c r="BL311" s="22">
        <v>86</v>
      </c>
      <c r="BM311" s="22">
        <v>77</v>
      </c>
      <c r="BN311" s="22">
        <v>49</v>
      </c>
      <c r="BO311" s="22">
        <v>3</v>
      </c>
      <c r="BP311" s="20"/>
      <c r="BQ311" s="22">
        <v>4</v>
      </c>
      <c r="BR311" s="20"/>
      <c r="BS311" s="20"/>
      <c r="BT311" s="20"/>
      <c r="BU311" s="22">
        <v>0.12</v>
      </c>
      <c r="BV311" s="22">
        <v>0</v>
      </c>
      <c r="BW311" s="22">
        <v>0.16</v>
      </c>
      <c r="BX311" s="22">
        <v>0.28000000000000003</v>
      </c>
      <c r="BY311" s="22">
        <v>1.35</v>
      </c>
      <c r="BZ311" s="22">
        <v>1.48</v>
      </c>
      <c r="CA311" s="22">
        <v>257</v>
      </c>
      <c r="CB311" s="22">
        <v>163</v>
      </c>
      <c r="CC311" s="22">
        <v>158</v>
      </c>
      <c r="CD311" s="22">
        <v>70</v>
      </c>
      <c r="CE311" s="22">
        <v>156</v>
      </c>
      <c r="CF311" s="22">
        <v>67</v>
      </c>
      <c r="CG311" s="22">
        <v>353</v>
      </c>
      <c r="CH311" s="22">
        <v>109</v>
      </c>
      <c r="CI311" s="22">
        <v>1.01</v>
      </c>
      <c r="CJ311" s="22">
        <v>0.18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0</v>
      </c>
      <c r="B312" s="22">
        <v>0</v>
      </c>
      <c r="C312" s="22">
        <v>160987</v>
      </c>
      <c r="D312" s="22">
        <v>0</v>
      </c>
      <c r="E312" s="22">
        <v>0</v>
      </c>
      <c r="F312" s="22">
        <v>-1</v>
      </c>
      <c r="G312" s="22">
        <v>1</v>
      </c>
      <c r="H312" s="22">
        <v>0</v>
      </c>
      <c r="I312" s="22">
        <v>3</v>
      </c>
      <c r="J312" s="20">
        <v>0</v>
      </c>
      <c r="K312" s="20">
        <v>0</v>
      </c>
      <c r="L312" s="22">
        <v>0</v>
      </c>
      <c r="M312" s="20" t="s">
        <v>1222</v>
      </c>
      <c r="N312" s="20">
        <v>0</v>
      </c>
      <c r="O312" s="22">
        <v>251</v>
      </c>
      <c r="P312" s="23" t="b">
        <v>0</v>
      </c>
      <c r="Q312" s="20" t="s">
        <v>3008</v>
      </c>
      <c r="R312" s="20" t="s">
        <v>3009</v>
      </c>
      <c r="S312" s="22">
        <v>44</v>
      </c>
      <c r="T312" s="20" t="s">
        <v>1257</v>
      </c>
      <c r="U312" s="20">
        <v>0</v>
      </c>
      <c r="V312" s="20" t="s">
        <v>697</v>
      </c>
      <c r="W312" s="20">
        <v>0</v>
      </c>
      <c r="X312" s="23" t="b">
        <v>0</v>
      </c>
      <c r="Y312" s="20"/>
      <c r="Z312" s="20" t="s">
        <v>872</v>
      </c>
      <c r="AA312" s="22">
        <v>9</v>
      </c>
      <c r="AB312" s="22">
        <v>11</v>
      </c>
      <c r="AC312" s="22">
        <v>0</v>
      </c>
      <c r="AD312" s="22">
        <v>330</v>
      </c>
      <c r="AE312" s="22">
        <v>0</v>
      </c>
      <c r="AF312" s="22">
        <v>2318</v>
      </c>
      <c r="AG312" s="22">
        <v>17</v>
      </c>
      <c r="AH312" s="20">
        <v>0</v>
      </c>
      <c r="AI312" s="20">
        <v>0</v>
      </c>
      <c r="AJ312" s="20" t="s">
        <v>697</v>
      </c>
      <c r="AK312" s="22">
        <v>0</v>
      </c>
      <c r="AL312" s="22">
        <v>0</v>
      </c>
      <c r="AM312" s="22">
        <v>0</v>
      </c>
      <c r="AN312" s="22">
        <v>0</v>
      </c>
      <c r="AO312" s="22">
        <v>0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0</v>
      </c>
      <c r="AX312" s="20">
        <v>0</v>
      </c>
      <c r="AY312" s="20">
        <v>0</v>
      </c>
      <c r="AZ312" s="20">
        <v>0</v>
      </c>
      <c r="BA312" s="20">
        <v>0</v>
      </c>
      <c r="BB312" s="22">
        <v>0</v>
      </c>
      <c r="BC312" s="20">
        <v>0</v>
      </c>
      <c r="BD312" s="20">
        <v>0</v>
      </c>
      <c r="BE312" s="20">
        <v>0</v>
      </c>
      <c r="BF312" s="20">
        <v>0</v>
      </c>
      <c r="BG312" s="22">
        <v>581</v>
      </c>
      <c r="BH312" s="22">
        <v>221</v>
      </c>
      <c r="BI312" s="22">
        <v>571</v>
      </c>
      <c r="BJ312" s="22">
        <v>222</v>
      </c>
      <c r="BK312" s="22">
        <v>557</v>
      </c>
      <c r="BL312" s="22">
        <v>216</v>
      </c>
      <c r="BM312" s="22">
        <v>588</v>
      </c>
      <c r="BN312" s="22">
        <v>226</v>
      </c>
      <c r="BO312" s="20"/>
      <c r="BP312" s="20"/>
      <c r="BQ312" s="20"/>
      <c r="BR312" s="20"/>
      <c r="BS312" s="20"/>
      <c r="BT312" s="20"/>
      <c r="BU312" s="22">
        <v>0</v>
      </c>
      <c r="BV312" s="22">
        <v>0</v>
      </c>
      <c r="BW312" s="22">
        <v>0</v>
      </c>
      <c r="BX312" s="22">
        <v>0</v>
      </c>
      <c r="BY312" s="22">
        <v>0</v>
      </c>
      <c r="BZ312" s="22">
        <v>0</v>
      </c>
      <c r="CA312" s="22">
        <v>491</v>
      </c>
      <c r="CB312" s="22">
        <v>281</v>
      </c>
      <c r="CC312" s="22">
        <v>516</v>
      </c>
      <c r="CD312" s="22">
        <v>186</v>
      </c>
      <c r="CE312" s="22">
        <v>593</v>
      </c>
      <c r="CF312" s="22">
        <v>230</v>
      </c>
      <c r="CG312" s="22">
        <v>644</v>
      </c>
      <c r="CH312" s="22">
        <v>257</v>
      </c>
      <c r="CI312" s="22">
        <v>0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198826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2</v>
      </c>
      <c r="J313" s="20">
        <v>-0.5</v>
      </c>
      <c r="K313" s="20">
        <v>0</v>
      </c>
      <c r="L313" s="22">
        <v>0</v>
      </c>
      <c r="M313" s="20" t="s">
        <v>999</v>
      </c>
      <c r="N313" s="20">
        <v>0</v>
      </c>
      <c r="O313" s="22">
        <v>252</v>
      </c>
      <c r="P313" s="23" t="b">
        <v>0</v>
      </c>
      <c r="Q313" s="20"/>
      <c r="R313" s="20"/>
      <c r="S313" s="22">
        <v>43</v>
      </c>
      <c r="T313" s="20" t="s">
        <v>1263</v>
      </c>
      <c r="U313" s="20">
        <v>1</v>
      </c>
      <c r="V313" s="20" t="s">
        <v>544</v>
      </c>
      <c r="W313" s="20">
        <v>0.1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1</v>
      </c>
      <c r="AD313" s="22">
        <v>3791</v>
      </c>
      <c r="AE313" s="22">
        <v>199</v>
      </c>
      <c r="AF313" s="22">
        <v>10978</v>
      </c>
      <c r="AG313" s="22">
        <v>232</v>
      </c>
      <c r="AH313" s="20">
        <v>0</v>
      </c>
      <c r="AI313" s="20">
        <v>0.2</v>
      </c>
      <c r="AJ313" s="20" t="s">
        <v>544</v>
      </c>
      <c r="AK313" s="22">
        <v>1</v>
      </c>
      <c r="AL313" s="22">
        <v>0</v>
      </c>
      <c r="AM313" s="22">
        <v>0</v>
      </c>
      <c r="AN313" s="22">
        <v>0</v>
      </c>
      <c r="AO313" s="22">
        <v>0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2</v>
      </c>
      <c r="AX313" s="20">
        <v>0</v>
      </c>
      <c r="AY313" s="20">
        <v>0</v>
      </c>
      <c r="AZ313" s="20">
        <v>0</v>
      </c>
      <c r="BA313" s="20">
        <v>0</v>
      </c>
      <c r="BB313" s="22">
        <v>0</v>
      </c>
      <c r="BC313" s="20">
        <v>0</v>
      </c>
      <c r="BD313" s="20">
        <v>0</v>
      </c>
      <c r="BE313" s="20">
        <v>0</v>
      </c>
      <c r="BF313" s="20">
        <v>0.37</v>
      </c>
      <c r="BG313" s="22">
        <v>566</v>
      </c>
      <c r="BH313" s="22">
        <v>220</v>
      </c>
      <c r="BI313" s="22">
        <v>554</v>
      </c>
      <c r="BJ313" s="22">
        <v>219</v>
      </c>
      <c r="BK313" s="22">
        <v>536</v>
      </c>
      <c r="BL313" s="22">
        <v>215</v>
      </c>
      <c r="BM313" s="22">
        <v>572</v>
      </c>
      <c r="BN313" s="22">
        <v>219</v>
      </c>
      <c r="BO313" s="20"/>
      <c r="BP313" s="20"/>
      <c r="BQ313" s="20"/>
      <c r="BR313" s="20"/>
      <c r="BS313" s="20"/>
      <c r="BT313" s="20"/>
      <c r="BU313" s="22">
        <v>0</v>
      </c>
      <c r="BV313" s="22">
        <v>0</v>
      </c>
      <c r="BW313" s="22">
        <v>0</v>
      </c>
      <c r="BX313" s="22">
        <v>0</v>
      </c>
      <c r="BY313" s="22">
        <v>33.299999999999997</v>
      </c>
      <c r="BZ313" s="22">
        <v>0</v>
      </c>
      <c r="CA313" s="22">
        <v>583</v>
      </c>
      <c r="CB313" s="22">
        <v>142</v>
      </c>
      <c r="CC313" s="22">
        <v>493</v>
      </c>
      <c r="CD313" s="22">
        <v>195</v>
      </c>
      <c r="CE313" s="22">
        <v>369</v>
      </c>
      <c r="CF313" s="22">
        <v>128</v>
      </c>
      <c r="CG313" s="22">
        <v>373</v>
      </c>
      <c r="CH313" s="22">
        <v>141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2">
        <v>0</v>
      </c>
      <c r="B314" s="22">
        <v>0</v>
      </c>
      <c r="C314" s="22">
        <v>172632</v>
      </c>
      <c r="D314" s="22">
        <v>0</v>
      </c>
      <c r="E314" s="22">
        <v>0</v>
      </c>
      <c r="F314" s="22">
        <v>-2</v>
      </c>
      <c r="G314" s="22">
        <v>2</v>
      </c>
      <c r="H314" s="22">
        <v>0</v>
      </c>
      <c r="I314" s="22">
        <v>3</v>
      </c>
      <c r="J314" s="20">
        <v>0</v>
      </c>
      <c r="K314" s="20">
        <v>0</v>
      </c>
      <c r="L314" s="22">
        <v>0</v>
      </c>
      <c r="M314" s="20" t="s">
        <v>1258</v>
      </c>
      <c r="N314" s="20">
        <v>0</v>
      </c>
      <c r="O314" s="22">
        <v>253</v>
      </c>
      <c r="P314" s="23" t="b">
        <v>0</v>
      </c>
      <c r="Q314" s="20" t="s">
        <v>2107</v>
      </c>
      <c r="R314" s="20" t="s">
        <v>3163</v>
      </c>
      <c r="S314" s="22">
        <v>53</v>
      </c>
      <c r="T314" s="20" t="s">
        <v>1259</v>
      </c>
      <c r="U314" s="20">
        <v>0</v>
      </c>
      <c r="V314" s="20" t="s">
        <v>456</v>
      </c>
      <c r="W314" s="20">
        <v>0.1</v>
      </c>
      <c r="X314" s="23" t="b">
        <v>0</v>
      </c>
      <c r="Y314" s="20"/>
      <c r="Z314" s="20" t="s">
        <v>872</v>
      </c>
      <c r="AA314" s="22">
        <v>9</v>
      </c>
      <c r="AB314" s="22">
        <v>11</v>
      </c>
      <c r="AC314" s="22">
        <v>0</v>
      </c>
      <c r="AD314" s="22">
        <v>1890</v>
      </c>
      <c r="AE314" s="22">
        <v>0</v>
      </c>
      <c r="AF314" s="22">
        <v>30327</v>
      </c>
      <c r="AG314" s="22">
        <v>139</v>
      </c>
      <c r="AH314" s="20">
        <v>0</v>
      </c>
      <c r="AI314" s="20">
        <v>0</v>
      </c>
      <c r="AJ314" s="20" t="s">
        <v>456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724</v>
      </c>
      <c r="BH314" s="22">
        <v>313</v>
      </c>
      <c r="BI314" s="22">
        <v>724</v>
      </c>
      <c r="BJ314" s="22">
        <v>313</v>
      </c>
      <c r="BK314" s="22">
        <v>721</v>
      </c>
      <c r="BL314" s="22">
        <v>312</v>
      </c>
      <c r="BM314" s="22">
        <v>724</v>
      </c>
      <c r="BN314" s="22">
        <v>313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137</v>
      </c>
      <c r="CB314" s="22">
        <v>86</v>
      </c>
      <c r="CC314" s="22">
        <v>704</v>
      </c>
      <c r="CD314" s="22">
        <v>303</v>
      </c>
      <c r="CE314" s="22">
        <v>724</v>
      </c>
      <c r="CF314" s="22">
        <v>313</v>
      </c>
      <c r="CG314" s="22">
        <v>436</v>
      </c>
      <c r="CH314" s="22">
        <v>142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2">
        <v>100</v>
      </c>
      <c r="B315" s="22">
        <v>100</v>
      </c>
      <c r="C315" s="22">
        <v>80801</v>
      </c>
      <c r="D315" s="22">
        <v>0</v>
      </c>
      <c r="E315" s="22">
        <v>0</v>
      </c>
      <c r="F315" s="22">
        <v>-2</v>
      </c>
      <c r="G315" s="22">
        <v>2</v>
      </c>
      <c r="H315" s="22">
        <v>0</v>
      </c>
      <c r="I315" s="22">
        <v>3</v>
      </c>
      <c r="J315" s="20">
        <v>2.5</v>
      </c>
      <c r="K315" s="20">
        <v>3</v>
      </c>
      <c r="L315" s="22">
        <v>8</v>
      </c>
      <c r="M315" s="20" t="s">
        <v>1277</v>
      </c>
      <c r="N315" s="20">
        <v>3</v>
      </c>
      <c r="O315" s="22">
        <v>254</v>
      </c>
      <c r="P315" s="23" t="b">
        <v>0</v>
      </c>
      <c r="Q315" s="20"/>
      <c r="R315" s="20" t="s">
        <v>3367</v>
      </c>
      <c r="S315" s="22">
        <v>48</v>
      </c>
      <c r="T315" s="20" t="s">
        <v>1278</v>
      </c>
      <c r="U315" s="20">
        <v>2.2000000000000002</v>
      </c>
      <c r="V315" s="20" t="s">
        <v>1279</v>
      </c>
      <c r="W315" s="20">
        <v>0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20</v>
      </c>
      <c r="AD315" s="22">
        <v>2254</v>
      </c>
      <c r="AE315" s="22">
        <v>317</v>
      </c>
      <c r="AF315" s="22">
        <v>4304</v>
      </c>
      <c r="AG315" s="22">
        <v>82</v>
      </c>
      <c r="AH315" s="20">
        <v>0.6</v>
      </c>
      <c r="AI315" s="20">
        <v>4.2</v>
      </c>
      <c r="AJ315" s="20" t="s">
        <v>2095</v>
      </c>
      <c r="AK315" s="22">
        <v>675</v>
      </c>
      <c r="AL315" s="22">
        <v>1</v>
      </c>
      <c r="AM315" s="22">
        <v>0</v>
      </c>
      <c r="AN315" s="22">
        <v>0</v>
      </c>
      <c r="AO315" s="22">
        <v>12</v>
      </c>
      <c r="AP315" s="22">
        <v>0</v>
      </c>
      <c r="AQ315" s="22">
        <v>0</v>
      </c>
      <c r="AR315" s="22">
        <v>0</v>
      </c>
      <c r="AS315" s="22">
        <v>2</v>
      </c>
      <c r="AT315" s="22">
        <v>0</v>
      </c>
      <c r="AU315" s="22">
        <v>0</v>
      </c>
      <c r="AV315" s="22">
        <v>2</v>
      </c>
      <c r="AW315" s="22">
        <v>119</v>
      </c>
      <c r="AX315" s="20">
        <v>118.4</v>
      </c>
      <c r="AY315" s="20">
        <v>94.3</v>
      </c>
      <c r="AZ315" s="20">
        <v>44</v>
      </c>
      <c r="BA315" s="20">
        <v>25.7</v>
      </c>
      <c r="BB315" s="22">
        <v>8</v>
      </c>
      <c r="BC315" s="20">
        <v>0.37</v>
      </c>
      <c r="BD315" s="20">
        <v>0.41</v>
      </c>
      <c r="BE315" s="20">
        <v>0.78</v>
      </c>
      <c r="BF315" s="20">
        <v>10.37</v>
      </c>
      <c r="BG315" s="22">
        <v>194</v>
      </c>
      <c r="BH315" s="22">
        <v>77</v>
      </c>
      <c r="BI315" s="22">
        <v>138</v>
      </c>
      <c r="BJ315" s="22">
        <v>96</v>
      </c>
      <c r="BK315" s="22">
        <v>215</v>
      </c>
      <c r="BL315" s="22">
        <v>114</v>
      </c>
      <c r="BM315" s="22">
        <v>200</v>
      </c>
      <c r="BN315" s="22">
        <v>99</v>
      </c>
      <c r="BO315" s="20"/>
      <c r="BP315" s="20"/>
      <c r="BQ315" s="20"/>
      <c r="BR315" s="20"/>
      <c r="BS315" s="20"/>
      <c r="BT315" s="20"/>
      <c r="BU315" s="22">
        <v>0.05</v>
      </c>
      <c r="BV315" s="22">
        <v>0</v>
      </c>
      <c r="BW315" s="22">
        <v>0.05</v>
      </c>
      <c r="BX315" s="22">
        <v>0.1</v>
      </c>
      <c r="BY315" s="22">
        <v>1.38</v>
      </c>
      <c r="BZ315" s="22">
        <v>1.6</v>
      </c>
      <c r="CA315" s="22">
        <v>282</v>
      </c>
      <c r="CB315" s="22">
        <v>182</v>
      </c>
      <c r="CC315" s="22">
        <v>94</v>
      </c>
      <c r="CD315" s="22">
        <v>47</v>
      </c>
      <c r="CE315" s="22">
        <v>216</v>
      </c>
      <c r="CF315" s="22">
        <v>92</v>
      </c>
      <c r="CG315" s="22">
        <v>528</v>
      </c>
      <c r="CH315" s="22">
        <v>187</v>
      </c>
      <c r="CI315" s="22">
        <v>1.07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0</v>
      </c>
      <c r="B316" s="22">
        <v>0</v>
      </c>
      <c r="C316" s="22">
        <v>194164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2</v>
      </c>
      <c r="J316" s="20">
        <v>0</v>
      </c>
      <c r="K316" s="20">
        <v>0</v>
      </c>
      <c r="L316" s="22">
        <v>0</v>
      </c>
      <c r="M316" s="20" t="s">
        <v>1161</v>
      </c>
      <c r="N316" s="20">
        <v>0</v>
      </c>
      <c r="O316" s="22">
        <v>255</v>
      </c>
      <c r="P316" s="23" t="b">
        <v>0</v>
      </c>
      <c r="Q316" s="20" t="s">
        <v>2882</v>
      </c>
      <c r="R316" s="20" t="s">
        <v>2883</v>
      </c>
      <c r="S316" s="22">
        <v>40</v>
      </c>
      <c r="T316" s="20" t="s">
        <v>1262</v>
      </c>
      <c r="U316" s="20">
        <v>0</v>
      </c>
      <c r="V316" s="20" t="s">
        <v>543</v>
      </c>
      <c r="W316" s="20">
        <v>0.5</v>
      </c>
      <c r="X316" s="23" t="b">
        <v>0</v>
      </c>
      <c r="Y316" s="20"/>
      <c r="Z316" s="20" t="s">
        <v>872</v>
      </c>
      <c r="AA316" s="22">
        <v>9</v>
      </c>
      <c r="AB316" s="22">
        <v>11</v>
      </c>
      <c r="AC316" s="22">
        <v>0</v>
      </c>
      <c r="AD316" s="22">
        <v>4656</v>
      </c>
      <c r="AE316" s="22">
        <v>0</v>
      </c>
      <c r="AF316" s="22">
        <v>124980</v>
      </c>
      <c r="AG316" s="22">
        <v>1367</v>
      </c>
      <c r="AH316" s="20">
        <v>0</v>
      </c>
      <c r="AI316" s="20">
        <v>0</v>
      </c>
      <c r="AJ316" s="20" t="s">
        <v>543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498</v>
      </c>
      <c r="BH316" s="22">
        <v>176</v>
      </c>
      <c r="BI316" s="22">
        <v>483</v>
      </c>
      <c r="BJ316" s="22">
        <v>174</v>
      </c>
      <c r="BK316" s="22">
        <v>459</v>
      </c>
      <c r="BL316" s="22">
        <v>165</v>
      </c>
      <c r="BM316" s="22">
        <v>505</v>
      </c>
      <c r="BN316" s="22">
        <v>176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637</v>
      </c>
      <c r="CB316" s="22">
        <v>173</v>
      </c>
      <c r="CC316" s="22">
        <v>409</v>
      </c>
      <c r="CD316" s="22">
        <v>135</v>
      </c>
      <c r="CE316" s="22">
        <v>509</v>
      </c>
      <c r="CF316" s="22">
        <v>172</v>
      </c>
      <c r="CG316" s="22">
        <v>233</v>
      </c>
      <c r="CH316" s="22">
        <v>89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0"/>
      <c r="B317" s="20"/>
      <c r="C317" s="22">
        <v>106611</v>
      </c>
      <c r="D317" s="22">
        <v>0</v>
      </c>
      <c r="E317" s="22">
        <v>0</v>
      </c>
      <c r="F317" s="22">
        <v>-2</v>
      </c>
      <c r="G317" s="22">
        <v>2</v>
      </c>
      <c r="H317" s="22">
        <v>0</v>
      </c>
      <c r="I317" s="22">
        <v>2</v>
      </c>
      <c r="J317" s="20">
        <v>-0.5</v>
      </c>
      <c r="K317" s="20">
        <v>0</v>
      </c>
      <c r="L317" s="22">
        <v>0</v>
      </c>
      <c r="M317" s="20" t="s">
        <v>1027</v>
      </c>
      <c r="N317" s="20">
        <v>0</v>
      </c>
      <c r="O317" s="22">
        <v>257</v>
      </c>
      <c r="P317" s="23" t="b">
        <v>0</v>
      </c>
      <c r="Q317" s="20"/>
      <c r="R317" s="20"/>
      <c r="S317" s="22">
        <v>43</v>
      </c>
      <c r="T317" s="20" t="s">
        <v>1246</v>
      </c>
      <c r="U317" s="20">
        <v>0.5</v>
      </c>
      <c r="V317" s="20" t="s">
        <v>693</v>
      </c>
      <c r="W317" s="20">
        <v>0.2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2</v>
      </c>
      <c r="AD317" s="22">
        <v>7472</v>
      </c>
      <c r="AE317" s="22">
        <v>201</v>
      </c>
      <c r="AF317" s="22">
        <v>19139</v>
      </c>
      <c r="AG317" s="22">
        <v>375</v>
      </c>
      <c r="AH317" s="20">
        <v>0</v>
      </c>
      <c r="AI317" s="20">
        <v>0.5</v>
      </c>
      <c r="AJ317" s="20" t="s">
        <v>693</v>
      </c>
      <c r="AK317" s="22">
        <v>226</v>
      </c>
      <c r="AL317" s="22">
        <v>0</v>
      </c>
      <c r="AM317" s="22">
        <v>0</v>
      </c>
      <c r="AN317" s="22">
        <v>0</v>
      </c>
      <c r="AO317" s="22">
        <v>7</v>
      </c>
      <c r="AP317" s="22">
        <v>0</v>
      </c>
      <c r="AQ317" s="22">
        <v>0</v>
      </c>
      <c r="AR317" s="22">
        <v>0</v>
      </c>
      <c r="AS317" s="22">
        <v>1</v>
      </c>
      <c r="AT317" s="22">
        <v>0</v>
      </c>
      <c r="AU317" s="22">
        <v>0</v>
      </c>
      <c r="AV317" s="22">
        <v>0</v>
      </c>
      <c r="AW317" s="22">
        <v>24</v>
      </c>
      <c r="AX317" s="20">
        <v>35.6</v>
      </c>
      <c r="AY317" s="20">
        <v>2.6</v>
      </c>
      <c r="AZ317" s="20">
        <v>40</v>
      </c>
      <c r="BA317" s="20">
        <v>7.8</v>
      </c>
      <c r="BB317" s="22">
        <v>2</v>
      </c>
      <c r="BC317" s="20">
        <v>0.04</v>
      </c>
      <c r="BD317" s="20">
        <v>0.05</v>
      </c>
      <c r="BE317" s="20">
        <v>0.09</v>
      </c>
      <c r="BF317" s="20">
        <v>6.6</v>
      </c>
      <c r="BG317" s="22">
        <v>335</v>
      </c>
      <c r="BH317" s="22">
        <v>128</v>
      </c>
      <c r="BI317" s="22">
        <v>391</v>
      </c>
      <c r="BJ317" s="22">
        <v>143</v>
      </c>
      <c r="BK317" s="22">
        <v>224</v>
      </c>
      <c r="BL317" s="22">
        <v>63</v>
      </c>
      <c r="BM317" s="22">
        <v>353</v>
      </c>
      <c r="BN317" s="22">
        <v>128</v>
      </c>
      <c r="BO317" s="20"/>
      <c r="BP317" s="20"/>
      <c r="BQ317" s="20"/>
      <c r="BR317" s="20"/>
      <c r="BS317" s="20"/>
      <c r="BT317" s="20"/>
      <c r="BU317" s="22">
        <v>0.02</v>
      </c>
      <c r="BV317" s="22">
        <v>0</v>
      </c>
      <c r="BW317" s="22">
        <v>0.02</v>
      </c>
      <c r="BX317" s="22">
        <v>0.04</v>
      </c>
      <c r="BY317" s="22">
        <v>2.63</v>
      </c>
      <c r="BZ317" s="22">
        <v>2.79</v>
      </c>
      <c r="CA317" s="22">
        <v>569</v>
      </c>
      <c r="CB317" s="22">
        <v>130</v>
      </c>
      <c r="CC317" s="22">
        <v>482</v>
      </c>
      <c r="CD317" s="22">
        <v>186</v>
      </c>
      <c r="CE317" s="22">
        <v>459</v>
      </c>
      <c r="CF317" s="22">
        <v>152</v>
      </c>
      <c r="CG317" s="22">
        <v>319</v>
      </c>
      <c r="CH317" s="22">
        <v>123</v>
      </c>
      <c r="CI317" s="22">
        <v>0.8</v>
      </c>
      <c r="CJ317" s="22">
        <v>0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433154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3</v>
      </c>
      <c r="J318" s="20">
        <v>1.8</v>
      </c>
      <c r="K318" s="20">
        <v>2.2999999999999998</v>
      </c>
      <c r="L318" s="22">
        <v>2</v>
      </c>
      <c r="M318" s="20" t="s">
        <v>1272</v>
      </c>
      <c r="N318" s="20">
        <v>2.2999999999999998</v>
      </c>
      <c r="O318" s="22">
        <v>259</v>
      </c>
      <c r="P318" s="23" t="b">
        <v>0</v>
      </c>
      <c r="Q318" s="20"/>
      <c r="R318" s="20" t="s">
        <v>3010</v>
      </c>
      <c r="S318" s="22">
        <v>54</v>
      </c>
      <c r="T318" s="20" t="s">
        <v>1273</v>
      </c>
      <c r="U318" s="20">
        <v>2.2999999999999998</v>
      </c>
      <c r="V318" s="20" t="s">
        <v>567</v>
      </c>
      <c r="W318" s="20">
        <v>0.1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21</v>
      </c>
      <c r="AD318" s="22">
        <v>11236</v>
      </c>
      <c r="AE318" s="22">
        <v>171</v>
      </c>
      <c r="AF318" s="22">
        <v>14525</v>
      </c>
      <c r="AG318" s="22">
        <v>485</v>
      </c>
      <c r="AH318" s="20">
        <v>0.4</v>
      </c>
      <c r="AI318" s="20">
        <v>3.9</v>
      </c>
      <c r="AJ318" s="20" t="s">
        <v>567</v>
      </c>
      <c r="AK318" s="22">
        <v>680</v>
      </c>
      <c r="AL318" s="22">
        <v>0</v>
      </c>
      <c r="AM318" s="22">
        <v>1</v>
      </c>
      <c r="AN318" s="22">
        <v>2</v>
      </c>
      <c r="AO318" s="22">
        <v>7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87</v>
      </c>
      <c r="AX318" s="20">
        <v>132.19999999999999</v>
      </c>
      <c r="AY318" s="20">
        <v>235.4</v>
      </c>
      <c r="AZ318" s="20">
        <v>99</v>
      </c>
      <c r="BA318" s="20">
        <v>46.7</v>
      </c>
      <c r="BB318" s="22">
        <v>8</v>
      </c>
      <c r="BC318" s="20">
        <v>0.71</v>
      </c>
      <c r="BD318" s="20">
        <v>2.17</v>
      </c>
      <c r="BE318" s="20">
        <v>2.88</v>
      </c>
      <c r="BF318" s="20">
        <v>8.1</v>
      </c>
      <c r="BG318" s="22">
        <v>169</v>
      </c>
      <c r="BH318" s="22">
        <v>63</v>
      </c>
      <c r="BI318" s="22">
        <v>36</v>
      </c>
      <c r="BJ318" s="22">
        <v>29</v>
      </c>
      <c r="BK318" s="22">
        <v>120</v>
      </c>
      <c r="BL318" s="22">
        <v>74</v>
      </c>
      <c r="BM318" s="22">
        <v>80</v>
      </c>
      <c r="BN318" s="22">
        <v>51</v>
      </c>
      <c r="BO318" s="22">
        <v>4</v>
      </c>
      <c r="BP318" s="20"/>
      <c r="BQ318" s="20"/>
      <c r="BR318" s="20"/>
      <c r="BS318" s="20"/>
      <c r="BT318" s="20"/>
      <c r="BU318" s="22">
        <v>0.09</v>
      </c>
      <c r="BV318" s="22">
        <v>0</v>
      </c>
      <c r="BW318" s="22">
        <v>0.28999999999999998</v>
      </c>
      <c r="BX318" s="22">
        <v>0.38</v>
      </c>
      <c r="BY318" s="22">
        <v>1.07</v>
      </c>
      <c r="BZ318" s="22">
        <v>0.93</v>
      </c>
      <c r="CA318" s="22">
        <v>124</v>
      </c>
      <c r="CB318" s="22">
        <v>79</v>
      </c>
      <c r="CC318" s="22">
        <v>141</v>
      </c>
      <c r="CD318" s="22">
        <v>61</v>
      </c>
      <c r="CE318" s="22">
        <v>210</v>
      </c>
      <c r="CF318" s="22">
        <v>91</v>
      </c>
      <c r="CG318" s="22">
        <v>452</v>
      </c>
      <c r="CH318" s="22">
        <v>148</v>
      </c>
      <c r="CI318" s="22">
        <v>1.06</v>
      </c>
      <c r="CJ318" s="22">
        <v>0.26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100</v>
      </c>
      <c r="B319" s="22">
        <v>100</v>
      </c>
      <c r="C319" s="22">
        <v>224967</v>
      </c>
      <c r="D319" s="22">
        <v>1</v>
      </c>
      <c r="E319" s="22">
        <v>-1</v>
      </c>
      <c r="F319" s="22">
        <v>-1</v>
      </c>
      <c r="G319" s="22">
        <v>1</v>
      </c>
      <c r="H319" s="22">
        <v>2</v>
      </c>
      <c r="I319" s="22">
        <v>2</v>
      </c>
      <c r="J319" s="20">
        <v>8.8000000000000007</v>
      </c>
      <c r="K319" s="20">
        <v>9.3000000000000007</v>
      </c>
      <c r="L319" s="22">
        <v>9</v>
      </c>
      <c r="M319" s="20" t="s">
        <v>1264</v>
      </c>
      <c r="N319" s="20">
        <v>9.3000000000000007</v>
      </c>
      <c r="O319" s="22">
        <v>260</v>
      </c>
      <c r="P319" s="23" t="b">
        <v>0</v>
      </c>
      <c r="Q319" s="20"/>
      <c r="R319" s="20" t="s">
        <v>3306</v>
      </c>
      <c r="S319" s="22">
        <v>44</v>
      </c>
      <c r="T319" s="20" t="s">
        <v>1265</v>
      </c>
      <c r="U319" s="20">
        <v>5.2</v>
      </c>
      <c r="V319" s="20" t="s">
        <v>577</v>
      </c>
      <c r="W319" s="20">
        <v>2.8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42</v>
      </c>
      <c r="AD319" s="22">
        <v>284432</v>
      </c>
      <c r="AE319" s="22">
        <v>139844</v>
      </c>
      <c r="AF319" s="22">
        <v>36803</v>
      </c>
      <c r="AG319" s="22">
        <v>6258</v>
      </c>
      <c r="AH319" s="20">
        <v>2.1</v>
      </c>
      <c r="AI319" s="20">
        <v>9.5</v>
      </c>
      <c r="AJ319" s="20" t="s">
        <v>577</v>
      </c>
      <c r="AK319" s="22">
        <v>717</v>
      </c>
      <c r="AL319" s="22">
        <v>2</v>
      </c>
      <c r="AM319" s="22">
        <v>1</v>
      </c>
      <c r="AN319" s="22">
        <v>2</v>
      </c>
      <c r="AO319" s="22">
        <v>8</v>
      </c>
      <c r="AP319" s="22">
        <v>0</v>
      </c>
      <c r="AQ319" s="22">
        <v>0</v>
      </c>
      <c r="AR319" s="22">
        <v>0</v>
      </c>
      <c r="AS319" s="22">
        <v>1</v>
      </c>
      <c r="AT319" s="22">
        <v>0</v>
      </c>
      <c r="AU319" s="22">
        <v>0</v>
      </c>
      <c r="AV319" s="22">
        <v>6</v>
      </c>
      <c r="AW319" s="22">
        <v>157</v>
      </c>
      <c r="AX319" s="20">
        <v>222.6</v>
      </c>
      <c r="AY319" s="20">
        <v>70</v>
      </c>
      <c r="AZ319" s="20">
        <v>123</v>
      </c>
      <c r="BA319" s="20">
        <v>41.6</v>
      </c>
      <c r="BB319" s="22">
        <v>8</v>
      </c>
      <c r="BC319" s="20">
        <v>0.98</v>
      </c>
      <c r="BD319" s="20">
        <v>0.34</v>
      </c>
      <c r="BE319" s="20">
        <v>1.32</v>
      </c>
      <c r="BF319" s="20">
        <v>8.74</v>
      </c>
      <c r="BG319" s="22">
        <v>76</v>
      </c>
      <c r="BH319" s="22">
        <v>24</v>
      </c>
      <c r="BI319" s="22">
        <v>177</v>
      </c>
      <c r="BJ319" s="22">
        <v>47</v>
      </c>
      <c r="BK319" s="22">
        <v>100</v>
      </c>
      <c r="BL319" s="22">
        <v>9</v>
      </c>
      <c r="BM319" s="22">
        <v>96</v>
      </c>
      <c r="BN319" s="22">
        <v>21</v>
      </c>
      <c r="BO319" s="20"/>
      <c r="BP319" s="20"/>
      <c r="BQ319" s="20"/>
      <c r="BR319" s="20"/>
      <c r="BS319" s="20"/>
      <c r="BT319" s="20"/>
      <c r="BU319" s="22">
        <v>0.12</v>
      </c>
      <c r="BV319" s="22">
        <v>0</v>
      </c>
      <c r="BW319" s="22">
        <v>0.04</v>
      </c>
      <c r="BX319" s="22">
        <v>0.16</v>
      </c>
      <c r="BY319" s="22">
        <v>1.1000000000000001</v>
      </c>
      <c r="BZ319" s="22">
        <v>1</v>
      </c>
      <c r="CA319" s="22">
        <v>519</v>
      </c>
      <c r="CB319" s="22">
        <v>114</v>
      </c>
      <c r="CC319" s="22">
        <v>2</v>
      </c>
      <c r="CD319" s="22">
        <v>1</v>
      </c>
      <c r="CE319" s="22">
        <v>18</v>
      </c>
      <c r="CF319" s="22">
        <v>4</v>
      </c>
      <c r="CG319" s="22">
        <v>109</v>
      </c>
      <c r="CH319" s="22">
        <v>47</v>
      </c>
      <c r="CI319" s="22">
        <v>1</v>
      </c>
      <c r="CJ319" s="22">
        <v>0.25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75</v>
      </c>
      <c r="B320" s="22">
        <v>75</v>
      </c>
      <c r="C320" s="22">
        <v>449871</v>
      </c>
      <c r="D320" s="22">
        <v>0</v>
      </c>
      <c r="E320" s="22">
        <v>0</v>
      </c>
      <c r="F320" s="22">
        <v>-2</v>
      </c>
      <c r="G320" s="22">
        <v>2</v>
      </c>
      <c r="H320" s="22">
        <v>0</v>
      </c>
      <c r="I320" s="22">
        <v>3</v>
      </c>
      <c r="J320" s="20">
        <v>0.4</v>
      </c>
      <c r="K320" s="20">
        <v>0.8</v>
      </c>
      <c r="L320" s="22">
        <v>0</v>
      </c>
      <c r="M320" s="20" t="s">
        <v>1275</v>
      </c>
      <c r="N320" s="20">
        <v>1</v>
      </c>
      <c r="O320" s="22">
        <v>261</v>
      </c>
      <c r="P320" s="23" t="b">
        <v>0</v>
      </c>
      <c r="Q320" s="20" t="s">
        <v>3507</v>
      </c>
      <c r="R320" s="20" t="s">
        <v>3644</v>
      </c>
      <c r="S320" s="22">
        <v>48</v>
      </c>
      <c r="T320" s="20" t="s">
        <v>1276</v>
      </c>
      <c r="U320" s="20">
        <v>2</v>
      </c>
      <c r="V320" s="20" t="s">
        <v>554</v>
      </c>
      <c r="W320" s="20">
        <v>0.2</v>
      </c>
      <c r="X320" s="23" t="b">
        <v>0</v>
      </c>
      <c r="Y320" s="20"/>
      <c r="Z320" s="20" t="s">
        <v>937</v>
      </c>
      <c r="AA320" s="22">
        <v>9</v>
      </c>
      <c r="AB320" s="22">
        <v>11</v>
      </c>
      <c r="AC320" s="22">
        <v>22</v>
      </c>
      <c r="AD320" s="22">
        <v>13654</v>
      </c>
      <c r="AE320" s="22">
        <v>262</v>
      </c>
      <c r="AF320" s="22">
        <v>23439</v>
      </c>
      <c r="AG320" s="22">
        <v>885</v>
      </c>
      <c r="AH320" s="20">
        <v>0.2</v>
      </c>
      <c r="AI320" s="20">
        <v>4.5999999999999996</v>
      </c>
      <c r="AJ320" s="20" t="s">
        <v>554</v>
      </c>
      <c r="AK320" s="22">
        <v>920</v>
      </c>
      <c r="AL320" s="22">
        <v>0</v>
      </c>
      <c r="AM320" s="22">
        <v>0</v>
      </c>
      <c r="AN320" s="22">
        <v>2</v>
      </c>
      <c r="AO320" s="22">
        <v>14</v>
      </c>
      <c r="AP320" s="22">
        <v>0</v>
      </c>
      <c r="AQ320" s="22">
        <v>0</v>
      </c>
      <c r="AR320" s="22">
        <v>0</v>
      </c>
      <c r="AS320" s="22">
        <v>1</v>
      </c>
      <c r="AT320" s="22">
        <v>0</v>
      </c>
      <c r="AU320" s="22">
        <v>0</v>
      </c>
      <c r="AV320" s="22">
        <v>0</v>
      </c>
      <c r="AW320" s="22">
        <v>120</v>
      </c>
      <c r="AX320" s="20">
        <v>98.4</v>
      </c>
      <c r="AY320" s="20">
        <v>123</v>
      </c>
      <c r="AZ320" s="20">
        <v>132</v>
      </c>
      <c r="BA320" s="20">
        <v>35.5</v>
      </c>
      <c r="BB320" s="22">
        <v>11</v>
      </c>
      <c r="BC320" s="20">
        <v>1.07</v>
      </c>
      <c r="BD320" s="20">
        <v>0.88</v>
      </c>
      <c r="BE320" s="20">
        <v>1.95</v>
      </c>
      <c r="BF320" s="20">
        <v>13.83</v>
      </c>
      <c r="BG320" s="22">
        <v>234</v>
      </c>
      <c r="BH320" s="22">
        <v>92</v>
      </c>
      <c r="BI320" s="22">
        <v>99</v>
      </c>
      <c r="BJ320" s="22">
        <v>73</v>
      </c>
      <c r="BK320" s="22">
        <v>84</v>
      </c>
      <c r="BL320" s="22">
        <v>52</v>
      </c>
      <c r="BM320" s="22">
        <v>120</v>
      </c>
      <c r="BN320" s="22">
        <v>66</v>
      </c>
      <c r="BO320" s="20"/>
      <c r="BP320" s="20"/>
      <c r="BQ320" s="20"/>
      <c r="BR320" s="20"/>
      <c r="BS320" s="20"/>
      <c r="BT320" s="20"/>
      <c r="BU320" s="22">
        <v>0.1</v>
      </c>
      <c r="BV320" s="22">
        <v>0</v>
      </c>
      <c r="BW320" s="22">
        <v>0.09</v>
      </c>
      <c r="BX320" s="22">
        <v>0.19</v>
      </c>
      <c r="BY320" s="22">
        <v>1.35</v>
      </c>
      <c r="BZ320" s="22">
        <v>1.37</v>
      </c>
      <c r="CA320" s="22">
        <v>307</v>
      </c>
      <c r="CB320" s="22">
        <v>202</v>
      </c>
      <c r="CC320" s="22">
        <v>250</v>
      </c>
      <c r="CD320" s="22">
        <v>115</v>
      </c>
      <c r="CE320" s="22">
        <v>242</v>
      </c>
      <c r="CF320" s="22">
        <v>105</v>
      </c>
      <c r="CG320" s="22">
        <v>335</v>
      </c>
      <c r="CH320" s="22">
        <v>100</v>
      </c>
      <c r="CI320" s="22">
        <v>1.08</v>
      </c>
      <c r="CJ320" s="22">
        <v>0.2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0"/>
      <c r="B321" s="20"/>
      <c r="C321" s="22">
        <v>243571</v>
      </c>
      <c r="D321" s="22">
        <v>0</v>
      </c>
      <c r="E321" s="22">
        <v>0</v>
      </c>
      <c r="F321" s="22">
        <v>-1</v>
      </c>
      <c r="G321" s="22">
        <v>1</v>
      </c>
      <c r="H321" s="22">
        <v>0</v>
      </c>
      <c r="I321" s="22">
        <v>2</v>
      </c>
      <c r="J321" s="20">
        <v>2.2000000000000002</v>
      </c>
      <c r="K321" s="20">
        <v>2.7</v>
      </c>
      <c r="L321" s="22">
        <v>1</v>
      </c>
      <c r="M321" s="20" t="s">
        <v>920</v>
      </c>
      <c r="N321" s="20">
        <v>2.7</v>
      </c>
      <c r="O321" s="22">
        <v>262</v>
      </c>
      <c r="P321" s="23" t="b">
        <v>0</v>
      </c>
      <c r="Q321" s="20"/>
      <c r="R321" s="20"/>
      <c r="S321" s="22">
        <v>44</v>
      </c>
      <c r="T321" s="20" t="s">
        <v>1269</v>
      </c>
      <c r="U321" s="20">
        <v>1.8</v>
      </c>
      <c r="V321" s="20" t="s">
        <v>608</v>
      </c>
      <c r="W321" s="20">
        <v>0.2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20</v>
      </c>
      <c r="AD321" s="22">
        <v>17476</v>
      </c>
      <c r="AE321" s="22">
        <v>313</v>
      </c>
      <c r="AF321" s="22">
        <v>23834</v>
      </c>
      <c r="AG321" s="22">
        <v>598</v>
      </c>
      <c r="AH321" s="20">
        <v>0.6</v>
      </c>
      <c r="AI321" s="20">
        <v>4.5</v>
      </c>
      <c r="AJ321" s="20" t="s">
        <v>608</v>
      </c>
      <c r="AK321" s="22">
        <v>524</v>
      </c>
      <c r="AL321" s="22">
        <v>0</v>
      </c>
      <c r="AM321" s="22">
        <v>1</v>
      </c>
      <c r="AN321" s="22">
        <v>1</v>
      </c>
      <c r="AO321" s="22">
        <v>10</v>
      </c>
      <c r="AP321" s="22">
        <v>0</v>
      </c>
      <c r="AQ321" s="22">
        <v>0</v>
      </c>
      <c r="AR321" s="22">
        <v>0</v>
      </c>
      <c r="AS321" s="22">
        <v>1</v>
      </c>
      <c r="AT321" s="22">
        <v>0</v>
      </c>
      <c r="AU321" s="22">
        <v>0</v>
      </c>
      <c r="AV321" s="22">
        <v>2</v>
      </c>
      <c r="AW321" s="22">
        <v>108</v>
      </c>
      <c r="AX321" s="20">
        <v>117</v>
      </c>
      <c r="AY321" s="20">
        <v>82.4</v>
      </c>
      <c r="AZ321" s="20">
        <v>22</v>
      </c>
      <c r="BA321" s="20">
        <v>22.3</v>
      </c>
      <c r="BB321" s="22">
        <v>5</v>
      </c>
      <c r="BC321" s="20">
        <v>0.34</v>
      </c>
      <c r="BD321" s="20">
        <v>0.67</v>
      </c>
      <c r="BE321" s="20">
        <v>1.01</v>
      </c>
      <c r="BF321" s="20">
        <v>9.82</v>
      </c>
      <c r="BG321" s="22">
        <v>197</v>
      </c>
      <c r="BH321" s="22">
        <v>79</v>
      </c>
      <c r="BI321" s="22">
        <v>159</v>
      </c>
      <c r="BJ321" s="22">
        <v>39</v>
      </c>
      <c r="BK321" s="22">
        <v>279</v>
      </c>
      <c r="BL321" s="22">
        <v>89</v>
      </c>
      <c r="BM321" s="22">
        <v>224</v>
      </c>
      <c r="BN321" s="22">
        <v>68</v>
      </c>
      <c r="BO321" s="20"/>
      <c r="BP321" s="20"/>
      <c r="BQ321" s="20"/>
      <c r="BR321" s="20"/>
      <c r="BS321" s="20"/>
      <c r="BT321" s="20"/>
      <c r="BU321" s="22">
        <v>0.06</v>
      </c>
      <c r="BV321" s="22">
        <v>0</v>
      </c>
      <c r="BW321" s="22">
        <v>0.12</v>
      </c>
      <c r="BX321" s="22">
        <v>0.18</v>
      </c>
      <c r="BY321" s="22">
        <v>1.69</v>
      </c>
      <c r="BZ321" s="22">
        <v>1.72</v>
      </c>
      <c r="CA321" s="22">
        <v>530</v>
      </c>
      <c r="CB321" s="22">
        <v>119</v>
      </c>
      <c r="CC321" s="22">
        <v>112</v>
      </c>
      <c r="CD321" s="22">
        <v>33</v>
      </c>
      <c r="CE321" s="22">
        <v>267</v>
      </c>
      <c r="CF321" s="22">
        <v>88</v>
      </c>
      <c r="CG321" s="22">
        <v>329</v>
      </c>
      <c r="CH321" s="22">
        <v>129</v>
      </c>
      <c r="CI321" s="22">
        <v>0.86</v>
      </c>
      <c r="CJ321" s="22">
        <v>0.17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111234</v>
      </c>
      <c r="D322" s="22">
        <v>0</v>
      </c>
      <c r="E322" s="22">
        <v>0</v>
      </c>
      <c r="F322" s="22">
        <v>-1</v>
      </c>
      <c r="G322" s="22">
        <v>1</v>
      </c>
      <c r="H322" s="22">
        <v>1</v>
      </c>
      <c r="I322" s="22">
        <v>1</v>
      </c>
      <c r="J322" s="20">
        <v>2.5</v>
      </c>
      <c r="K322" s="20">
        <v>3</v>
      </c>
      <c r="L322" s="22">
        <v>2</v>
      </c>
      <c r="M322" s="20" t="s">
        <v>1014</v>
      </c>
      <c r="N322" s="20">
        <v>3</v>
      </c>
      <c r="O322" s="22">
        <v>263</v>
      </c>
      <c r="P322" s="23" t="b">
        <v>0</v>
      </c>
      <c r="Q322" s="20"/>
      <c r="R322" s="20"/>
      <c r="S322" s="22">
        <v>44</v>
      </c>
      <c r="T322" s="20" t="s">
        <v>1249</v>
      </c>
      <c r="U322" s="20">
        <v>2.6</v>
      </c>
      <c r="V322" s="20" t="s">
        <v>532</v>
      </c>
      <c r="W322" s="20">
        <v>7.4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31</v>
      </c>
      <c r="AD322" s="22">
        <v>214112</v>
      </c>
      <c r="AE322" s="22">
        <v>10689</v>
      </c>
      <c r="AF322" s="22">
        <v>895296</v>
      </c>
      <c r="AG322" s="22">
        <v>15466</v>
      </c>
      <c r="AH322" s="20">
        <v>0.7</v>
      </c>
      <c r="AI322" s="20">
        <v>7</v>
      </c>
      <c r="AJ322" s="20" t="s">
        <v>532</v>
      </c>
      <c r="AK322" s="22">
        <v>1080</v>
      </c>
      <c r="AL322" s="22">
        <v>0</v>
      </c>
      <c r="AM322" s="22">
        <v>0</v>
      </c>
      <c r="AN322" s="22">
        <v>2</v>
      </c>
      <c r="AO322" s="22">
        <v>17</v>
      </c>
      <c r="AP322" s="22">
        <v>1</v>
      </c>
      <c r="AQ322" s="22">
        <v>0</v>
      </c>
      <c r="AR322" s="22">
        <v>0</v>
      </c>
      <c r="AS322" s="22">
        <v>2</v>
      </c>
      <c r="AT322" s="22">
        <v>0</v>
      </c>
      <c r="AU322" s="22">
        <v>30</v>
      </c>
      <c r="AV322" s="22">
        <v>2</v>
      </c>
      <c r="AW322" s="22">
        <v>184</v>
      </c>
      <c r="AX322" s="20">
        <v>241.6</v>
      </c>
      <c r="AY322" s="20">
        <v>40</v>
      </c>
      <c r="AZ322" s="20">
        <v>0</v>
      </c>
      <c r="BA322" s="20">
        <v>28.1</v>
      </c>
      <c r="BB322" s="22">
        <v>12</v>
      </c>
      <c r="BC322" s="20">
        <v>0</v>
      </c>
      <c r="BD322" s="20">
        <v>0.12</v>
      </c>
      <c r="BE322" s="20">
        <v>0.12</v>
      </c>
      <c r="BF322" s="20">
        <v>16.350000000000001</v>
      </c>
      <c r="BG322" s="22">
        <v>57</v>
      </c>
      <c r="BH322" s="22">
        <v>13</v>
      </c>
      <c r="BI322" s="22">
        <v>259</v>
      </c>
      <c r="BJ322" s="22">
        <v>1</v>
      </c>
      <c r="BK322" s="22">
        <v>552</v>
      </c>
      <c r="BL322" s="22">
        <v>62</v>
      </c>
      <c r="BM322" s="22">
        <v>183</v>
      </c>
      <c r="BN322" s="22">
        <v>12</v>
      </c>
      <c r="BO322" s="20"/>
      <c r="BP322" s="20"/>
      <c r="BQ322" s="20"/>
      <c r="BR322" s="20"/>
      <c r="BS322" s="20"/>
      <c r="BT322" s="20"/>
      <c r="BU322" s="22">
        <v>0</v>
      </c>
      <c r="BV322" s="22">
        <v>2.5</v>
      </c>
      <c r="BW322" s="22">
        <v>0.01</v>
      </c>
      <c r="BX322" s="22">
        <v>0.01</v>
      </c>
      <c r="BY322" s="22">
        <v>1.36</v>
      </c>
      <c r="BZ322" s="22">
        <v>1.42</v>
      </c>
      <c r="CA322" s="22">
        <v>483</v>
      </c>
      <c r="CB322" s="22">
        <v>24</v>
      </c>
      <c r="CC322" s="22">
        <v>88</v>
      </c>
      <c r="CD322" s="22">
        <v>7</v>
      </c>
      <c r="CE322" s="22">
        <v>173</v>
      </c>
      <c r="CF322" s="22">
        <v>18</v>
      </c>
      <c r="CG322" s="22">
        <v>53</v>
      </c>
      <c r="CH322" s="22">
        <v>10</v>
      </c>
      <c r="CI322" s="22">
        <v>1</v>
      </c>
      <c r="CJ322" s="22">
        <v>0.17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0</v>
      </c>
      <c r="B323" s="22">
        <v>0</v>
      </c>
      <c r="C323" s="22">
        <v>218997</v>
      </c>
      <c r="D323" s="22">
        <v>0</v>
      </c>
      <c r="E323" s="22">
        <v>0</v>
      </c>
      <c r="F323" s="22">
        <v>0</v>
      </c>
      <c r="G323" s="22">
        <v>0</v>
      </c>
      <c r="H323" s="22">
        <v>0</v>
      </c>
      <c r="I323" s="22">
        <v>4</v>
      </c>
      <c r="J323" s="20">
        <v>0</v>
      </c>
      <c r="K323" s="20">
        <v>0</v>
      </c>
      <c r="L323" s="22">
        <v>0</v>
      </c>
      <c r="M323" s="20" t="s">
        <v>1282</v>
      </c>
      <c r="N323" s="20">
        <v>0</v>
      </c>
      <c r="O323" s="22">
        <v>264</v>
      </c>
      <c r="P323" s="23" t="b">
        <v>0</v>
      </c>
      <c r="Q323" s="20" t="s">
        <v>2096</v>
      </c>
      <c r="R323" s="20" t="s">
        <v>2097</v>
      </c>
      <c r="S323" s="22">
        <v>45</v>
      </c>
      <c r="T323" s="20" t="s">
        <v>1283</v>
      </c>
      <c r="U323" s="20">
        <v>0</v>
      </c>
      <c r="V323" s="20" t="s">
        <v>1284</v>
      </c>
      <c r="W323" s="20">
        <v>0</v>
      </c>
      <c r="X323" s="23" t="b">
        <v>0</v>
      </c>
      <c r="Y323" s="20"/>
      <c r="Z323" s="20" t="s">
        <v>872</v>
      </c>
      <c r="AA323" s="22">
        <v>9</v>
      </c>
      <c r="AB323" s="22">
        <v>11</v>
      </c>
      <c r="AC323" s="22">
        <v>0</v>
      </c>
      <c r="AD323" s="22">
        <v>0</v>
      </c>
      <c r="AE323" s="22">
        <v>0</v>
      </c>
      <c r="AF323" s="22">
        <v>3237</v>
      </c>
      <c r="AG323" s="22">
        <v>38</v>
      </c>
      <c r="AH323" s="20">
        <v>0</v>
      </c>
      <c r="AI323" s="20">
        <v>0</v>
      </c>
      <c r="AJ323" s="20" t="s">
        <v>1284</v>
      </c>
      <c r="AK323" s="22">
        <v>0</v>
      </c>
      <c r="AL323" s="22">
        <v>0</v>
      </c>
      <c r="AM323" s="22">
        <v>0</v>
      </c>
      <c r="AN323" s="22">
        <v>0</v>
      </c>
      <c r="AO323" s="22">
        <v>0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0</v>
      </c>
      <c r="AX323" s="20">
        <v>0</v>
      </c>
      <c r="AY323" s="20">
        <v>0</v>
      </c>
      <c r="AZ323" s="20">
        <v>0</v>
      </c>
      <c r="BA323" s="20">
        <v>0</v>
      </c>
      <c r="BB323" s="22">
        <v>0</v>
      </c>
      <c r="BC323" s="20">
        <v>0</v>
      </c>
      <c r="BD323" s="20">
        <v>0</v>
      </c>
      <c r="BE323" s="20">
        <v>0</v>
      </c>
      <c r="BF323" s="20">
        <v>0</v>
      </c>
      <c r="BG323" s="22">
        <v>623</v>
      </c>
      <c r="BH323" s="22">
        <v>61</v>
      </c>
      <c r="BI323" s="22">
        <v>619</v>
      </c>
      <c r="BJ323" s="22">
        <v>64</v>
      </c>
      <c r="BK323" s="22">
        <v>608</v>
      </c>
      <c r="BL323" s="22">
        <v>63</v>
      </c>
      <c r="BM323" s="22">
        <v>629</v>
      </c>
      <c r="BN323" s="22">
        <v>63</v>
      </c>
      <c r="BO323" s="20"/>
      <c r="BP323" s="20"/>
      <c r="BQ323" s="20"/>
      <c r="BR323" s="20"/>
      <c r="BS323" s="20"/>
      <c r="BT323" s="20"/>
      <c r="BU323" s="22">
        <v>0</v>
      </c>
      <c r="BV323" s="22">
        <v>0</v>
      </c>
      <c r="BW323" s="22">
        <v>0</v>
      </c>
      <c r="BX323" s="22">
        <v>0</v>
      </c>
      <c r="BY323" s="22">
        <v>0</v>
      </c>
      <c r="BZ323" s="22">
        <v>0</v>
      </c>
      <c r="CA323" s="22">
        <v>385</v>
      </c>
      <c r="CB323" s="22">
        <v>67</v>
      </c>
      <c r="CC323" s="22">
        <v>569</v>
      </c>
      <c r="CD323" s="22">
        <v>53</v>
      </c>
      <c r="CE323" s="22">
        <v>635</v>
      </c>
      <c r="CF323" s="22">
        <v>67</v>
      </c>
      <c r="CG323" s="22">
        <v>651</v>
      </c>
      <c r="CH323" s="22">
        <v>88</v>
      </c>
      <c r="CI323" s="22">
        <v>0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100</v>
      </c>
      <c r="B324" s="22">
        <v>100</v>
      </c>
      <c r="C324" s="22">
        <v>17761</v>
      </c>
      <c r="D324" s="22">
        <v>0</v>
      </c>
      <c r="E324" s="22">
        <v>0</v>
      </c>
      <c r="F324" s="22">
        <v>-1</v>
      </c>
      <c r="G324" s="22">
        <v>1</v>
      </c>
      <c r="H324" s="22">
        <v>1</v>
      </c>
      <c r="I324" s="22">
        <v>2</v>
      </c>
      <c r="J324" s="20">
        <v>2.2000000000000002</v>
      </c>
      <c r="K324" s="20">
        <v>2.7</v>
      </c>
      <c r="L324" s="22">
        <v>1</v>
      </c>
      <c r="M324" s="20" t="s">
        <v>479</v>
      </c>
      <c r="N324" s="20">
        <v>2.7</v>
      </c>
      <c r="O324" s="22">
        <v>265</v>
      </c>
      <c r="P324" s="23" t="b">
        <v>0</v>
      </c>
      <c r="Q324" s="20"/>
      <c r="R324" s="20" t="s">
        <v>2416</v>
      </c>
      <c r="S324" s="22">
        <v>44</v>
      </c>
      <c r="T324" s="20" t="s">
        <v>1270</v>
      </c>
      <c r="U324" s="20">
        <v>3.1</v>
      </c>
      <c r="V324" s="20" t="s">
        <v>565</v>
      </c>
      <c r="W324" s="20">
        <v>3.2</v>
      </c>
      <c r="X324" s="23" t="b">
        <v>0</v>
      </c>
      <c r="Y324" s="20"/>
      <c r="Z324" s="20" t="s">
        <v>858</v>
      </c>
      <c r="AA324" s="22">
        <v>9</v>
      </c>
      <c r="AB324" s="22">
        <v>11</v>
      </c>
      <c r="AC324" s="22">
        <v>37</v>
      </c>
      <c r="AD324" s="22">
        <v>390084</v>
      </c>
      <c r="AE324" s="22">
        <v>9207</v>
      </c>
      <c r="AF324" s="22">
        <v>272061</v>
      </c>
      <c r="AG324" s="22">
        <v>12690</v>
      </c>
      <c r="AH324" s="20">
        <v>0.6</v>
      </c>
      <c r="AI324" s="20">
        <v>8.4</v>
      </c>
      <c r="AJ324" s="20" t="s">
        <v>565</v>
      </c>
      <c r="AK324" s="22">
        <v>1080</v>
      </c>
      <c r="AL324" s="22">
        <v>1</v>
      </c>
      <c r="AM324" s="22">
        <v>1</v>
      </c>
      <c r="AN324" s="22">
        <v>2</v>
      </c>
      <c r="AO324" s="22">
        <v>17</v>
      </c>
      <c r="AP324" s="22">
        <v>0</v>
      </c>
      <c r="AQ324" s="22">
        <v>0</v>
      </c>
      <c r="AR324" s="22">
        <v>0</v>
      </c>
      <c r="AS324" s="22">
        <v>2</v>
      </c>
      <c r="AT324" s="22">
        <v>0</v>
      </c>
      <c r="AU324" s="22">
        <v>0</v>
      </c>
      <c r="AV324" s="22">
        <v>4</v>
      </c>
      <c r="AW324" s="22">
        <v>196</v>
      </c>
      <c r="AX324" s="20">
        <v>305</v>
      </c>
      <c r="AY324" s="20">
        <v>91.6</v>
      </c>
      <c r="AZ324" s="20">
        <v>129</v>
      </c>
      <c r="BA324" s="20">
        <v>52.7</v>
      </c>
      <c r="BB324" s="22">
        <v>12</v>
      </c>
      <c r="BC324" s="20">
        <v>0.85</v>
      </c>
      <c r="BD324" s="20">
        <v>0.91</v>
      </c>
      <c r="BE324" s="20">
        <v>1.76</v>
      </c>
      <c r="BF324" s="20">
        <v>15.98</v>
      </c>
      <c r="BG324" s="22">
        <v>25</v>
      </c>
      <c r="BH324" s="22">
        <v>4</v>
      </c>
      <c r="BI324" s="22">
        <v>144</v>
      </c>
      <c r="BJ324" s="22">
        <v>33</v>
      </c>
      <c r="BK324" s="22">
        <v>91</v>
      </c>
      <c r="BL324" s="22">
        <v>5</v>
      </c>
      <c r="BM324" s="22">
        <v>61</v>
      </c>
      <c r="BN324" s="22">
        <v>7</v>
      </c>
      <c r="BO324" s="20"/>
      <c r="BP324" s="20"/>
      <c r="BQ324" s="20"/>
      <c r="BR324" s="20"/>
      <c r="BS324" s="20"/>
      <c r="BT324" s="20"/>
      <c r="BU324" s="22">
        <v>7.0000000000000007E-2</v>
      </c>
      <c r="BV324" s="22">
        <v>0</v>
      </c>
      <c r="BW324" s="22">
        <v>0.08</v>
      </c>
      <c r="BX324" s="22">
        <v>0.15</v>
      </c>
      <c r="BY324" s="22">
        <v>1.33</v>
      </c>
      <c r="BZ324" s="22">
        <v>1.42</v>
      </c>
      <c r="CA324" s="22">
        <v>469</v>
      </c>
      <c r="CB324" s="22">
        <v>86</v>
      </c>
      <c r="CC324" s="22">
        <v>109</v>
      </c>
      <c r="CD324" s="22">
        <v>30</v>
      </c>
      <c r="CE324" s="22">
        <v>123</v>
      </c>
      <c r="CF324" s="22">
        <v>39</v>
      </c>
      <c r="CG324" s="22">
        <v>101</v>
      </c>
      <c r="CH324" s="22">
        <v>42</v>
      </c>
      <c r="CI324" s="22">
        <v>1</v>
      </c>
      <c r="CJ324" s="22">
        <v>0.17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222627</v>
      </c>
      <c r="D325" s="22">
        <v>0</v>
      </c>
      <c r="E325" s="22">
        <v>0</v>
      </c>
      <c r="F325" s="22">
        <v>-1</v>
      </c>
      <c r="G325" s="22">
        <v>1</v>
      </c>
      <c r="H325" s="22">
        <v>0</v>
      </c>
      <c r="I325" s="22">
        <v>1</v>
      </c>
      <c r="J325" s="20">
        <v>-0.5</v>
      </c>
      <c r="K325" s="20">
        <v>0</v>
      </c>
      <c r="L325" s="22">
        <v>0</v>
      </c>
      <c r="M325" s="20" t="s">
        <v>1194</v>
      </c>
      <c r="N325" s="20">
        <v>0</v>
      </c>
      <c r="O325" s="22">
        <v>266</v>
      </c>
      <c r="P325" s="23" t="b">
        <v>0</v>
      </c>
      <c r="Q325" s="20"/>
      <c r="R325" s="20"/>
      <c r="S325" s="22">
        <v>39</v>
      </c>
      <c r="T325" s="20" t="s">
        <v>2098</v>
      </c>
      <c r="U325" s="20">
        <v>0</v>
      </c>
      <c r="V325" s="20" t="s">
        <v>2099</v>
      </c>
      <c r="W325" s="20">
        <v>0.6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0</v>
      </c>
      <c r="AD325" s="22">
        <v>47761</v>
      </c>
      <c r="AE325" s="22">
        <v>309</v>
      </c>
      <c r="AF325" s="22">
        <v>41482</v>
      </c>
      <c r="AG325" s="22">
        <v>922</v>
      </c>
      <c r="AH325" s="20">
        <v>0</v>
      </c>
      <c r="AI325" s="20">
        <v>0</v>
      </c>
      <c r="AJ325" s="20" t="s">
        <v>2100</v>
      </c>
      <c r="AK325" s="22">
        <v>0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0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471</v>
      </c>
      <c r="BH325" s="22">
        <v>41</v>
      </c>
      <c r="BI325" s="22">
        <v>454</v>
      </c>
      <c r="BJ325" s="22">
        <v>24</v>
      </c>
      <c r="BK325" s="22">
        <v>429</v>
      </c>
      <c r="BL325" s="22">
        <v>17</v>
      </c>
      <c r="BM325" s="22">
        <v>477</v>
      </c>
      <c r="BN325" s="22">
        <v>41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731</v>
      </c>
      <c r="CB325" s="22">
        <v>82</v>
      </c>
      <c r="CC325" s="22">
        <v>377</v>
      </c>
      <c r="CD325" s="22">
        <v>39</v>
      </c>
      <c r="CE325" s="22">
        <v>482</v>
      </c>
      <c r="CF325" s="22">
        <v>41</v>
      </c>
      <c r="CG325" s="22">
        <v>209</v>
      </c>
      <c r="CH325" s="22">
        <v>28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0"/>
      <c r="B326" s="20"/>
      <c r="C326" s="22">
        <v>11948</v>
      </c>
      <c r="D326" s="22">
        <v>-1</v>
      </c>
      <c r="E326" s="22">
        <v>1</v>
      </c>
      <c r="F326" s="22">
        <v>-1</v>
      </c>
      <c r="G326" s="22">
        <v>1</v>
      </c>
      <c r="H326" s="22">
        <v>0</v>
      </c>
      <c r="I326" s="22">
        <v>1</v>
      </c>
      <c r="J326" s="20">
        <v>-0.5</v>
      </c>
      <c r="K326" s="20">
        <v>0</v>
      </c>
      <c r="L326" s="22">
        <v>0</v>
      </c>
      <c r="M326" s="20" t="s">
        <v>1797</v>
      </c>
      <c r="N326" s="20">
        <v>0</v>
      </c>
      <c r="O326" s="22">
        <v>579</v>
      </c>
      <c r="P326" s="23" t="b">
        <v>0</v>
      </c>
      <c r="Q326" s="20"/>
      <c r="R326" s="20"/>
      <c r="S326" s="22">
        <v>39</v>
      </c>
      <c r="T326" s="20" t="s">
        <v>1798</v>
      </c>
      <c r="U326" s="20">
        <v>0</v>
      </c>
      <c r="V326" s="20" t="s">
        <v>1799</v>
      </c>
      <c r="W326" s="20">
        <v>0.1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0</v>
      </c>
      <c r="AD326" s="22">
        <v>1308</v>
      </c>
      <c r="AE326" s="22">
        <v>105</v>
      </c>
      <c r="AF326" s="22">
        <v>2980</v>
      </c>
      <c r="AG326" s="22">
        <v>99</v>
      </c>
      <c r="AH326" s="20">
        <v>0</v>
      </c>
      <c r="AI326" s="20">
        <v>0</v>
      </c>
      <c r="AJ326" s="20" t="s">
        <v>1799</v>
      </c>
      <c r="AK326" s="22">
        <v>0</v>
      </c>
      <c r="AL326" s="22">
        <v>0</v>
      </c>
      <c r="AM326" s="22">
        <v>0</v>
      </c>
      <c r="AN326" s="22">
        <v>0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0</v>
      </c>
      <c r="AX326" s="20">
        <v>0</v>
      </c>
      <c r="AY326" s="20">
        <v>0</v>
      </c>
      <c r="AZ326" s="20">
        <v>0</v>
      </c>
      <c r="BA326" s="20">
        <v>0</v>
      </c>
      <c r="BB326" s="22">
        <v>0</v>
      </c>
      <c r="BC326" s="20">
        <v>0</v>
      </c>
      <c r="BD326" s="20">
        <v>0</v>
      </c>
      <c r="BE326" s="20">
        <v>0</v>
      </c>
      <c r="BF326" s="20">
        <v>0</v>
      </c>
      <c r="BG326" s="22">
        <v>453</v>
      </c>
      <c r="BH326" s="22">
        <v>28</v>
      </c>
      <c r="BI326" s="22">
        <v>434</v>
      </c>
      <c r="BJ326" s="22">
        <v>9</v>
      </c>
      <c r="BK326" s="22">
        <v>409</v>
      </c>
      <c r="BL326" s="22">
        <v>2</v>
      </c>
      <c r="BM326" s="22">
        <v>459</v>
      </c>
      <c r="BN326" s="22">
        <v>28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</v>
      </c>
      <c r="BX326" s="22">
        <v>0</v>
      </c>
      <c r="BY326" s="22">
        <v>0</v>
      </c>
      <c r="BZ326" s="22">
        <v>0</v>
      </c>
      <c r="CA326" s="22">
        <v>709</v>
      </c>
      <c r="CB326" s="22">
        <v>67</v>
      </c>
      <c r="CC326" s="22">
        <v>357</v>
      </c>
      <c r="CD326" s="22">
        <v>25</v>
      </c>
      <c r="CE326" s="22">
        <v>464</v>
      </c>
      <c r="CF326" s="22">
        <v>28</v>
      </c>
      <c r="CG326" s="22">
        <v>482</v>
      </c>
      <c r="CH326" s="22">
        <v>66</v>
      </c>
      <c r="CI326" s="22">
        <v>0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100</v>
      </c>
      <c r="B327" s="22">
        <v>100</v>
      </c>
      <c r="C327" s="22">
        <v>18892</v>
      </c>
      <c r="D327" s="22">
        <v>0</v>
      </c>
      <c r="E327" s="22">
        <v>0</v>
      </c>
      <c r="F327" s="22">
        <v>-1</v>
      </c>
      <c r="G327" s="22">
        <v>1</v>
      </c>
      <c r="H327" s="22">
        <v>0</v>
      </c>
      <c r="I327" s="22">
        <v>2</v>
      </c>
      <c r="J327" s="20">
        <v>-0.2</v>
      </c>
      <c r="K327" s="20">
        <v>0.3</v>
      </c>
      <c r="L327" s="22">
        <v>1</v>
      </c>
      <c r="M327" s="20" t="s">
        <v>973</v>
      </c>
      <c r="N327" s="20">
        <v>0.3</v>
      </c>
      <c r="O327" s="22">
        <v>588</v>
      </c>
      <c r="P327" s="23" t="b">
        <v>0</v>
      </c>
      <c r="Q327" s="20"/>
      <c r="R327" s="20" t="s">
        <v>3403</v>
      </c>
      <c r="S327" s="22">
        <v>44</v>
      </c>
      <c r="T327" s="20" t="s">
        <v>974</v>
      </c>
      <c r="U327" s="20">
        <v>1</v>
      </c>
      <c r="V327" s="20" t="s">
        <v>443</v>
      </c>
      <c r="W327" s="20">
        <v>0.3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11</v>
      </c>
      <c r="AD327" s="22">
        <v>26875</v>
      </c>
      <c r="AE327" s="22">
        <v>463</v>
      </c>
      <c r="AF327" s="22">
        <v>61705</v>
      </c>
      <c r="AG327" s="22">
        <v>896</v>
      </c>
      <c r="AH327" s="20">
        <v>0.1</v>
      </c>
      <c r="AI327" s="20">
        <v>2.5</v>
      </c>
      <c r="AJ327" s="20" t="s">
        <v>443</v>
      </c>
      <c r="AK327" s="22">
        <v>917</v>
      </c>
      <c r="AL327" s="22">
        <v>0</v>
      </c>
      <c r="AM327" s="22">
        <v>0</v>
      </c>
      <c r="AN327" s="22">
        <v>1</v>
      </c>
      <c r="AO327" s="22">
        <v>17</v>
      </c>
      <c r="AP327" s="22">
        <v>1</v>
      </c>
      <c r="AQ327" s="22">
        <v>0</v>
      </c>
      <c r="AR327" s="22">
        <v>0</v>
      </c>
      <c r="AS327" s="22">
        <v>3</v>
      </c>
      <c r="AT327" s="22">
        <v>1</v>
      </c>
      <c r="AU327" s="22">
        <v>0</v>
      </c>
      <c r="AV327" s="22">
        <v>0</v>
      </c>
      <c r="AW327" s="22">
        <v>111</v>
      </c>
      <c r="AX327" s="20">
        <v>107.8</v>
      </c>
      <c r="AY327" s="20">
        <v>172</v>
      </c>
      <c r="AZ327" s="20">
        <v>13</v>
      </c>
      <c r="BA327" s="20">
        <v>29.4</v>
      </c>
      <c r="BB327" s="22">
        <v>11</v>
      </c>
      <c r="BC327" s="20">
        <v>0.15</v>
      </c>
      <c r="BD327" s="20">
        <v>0.76</v>
      </c>
      <c r="BE327" s="20">
        <v>0.91</v>
      </c>
      <c r="BF327" s="20">
        <v>17.399999999999999</v>
      </c>
      <c r="BG327" s="22">
        <v>213</v>
      </c>
      <c r="BH327" s="22">
        <v>87</v>
      </c>
      <c r="BI327" s="22">
        <v>59</v>
      </c>
      <c r="BJ327" s="22">
        <v>12</v>
      </c>
      <c r="BK327" s="22">
        <v>330</v>
      </c>
      <c r="BL327" s="22">
        <v>114</v>
      </c>
      <c r="BM327" s="22">
        <v>173</v>
      </c>
      <c r="BN327" s="22">
        <v>49</v>
      </c>
      <c r="BO327" s="22">
        <v>5</v>
      </c>
      <c r="BP327" s="20"/>
      <c r="BQ327" s="22">
        <v>1</v>
      </c>
      <c r="BR327" s="20"/>
      <c r="BS327" s="20"/>
      <c r="BT327" s="20"/>
      <c r="BU327" s="22">
        <v>0.01</v>
      </c>
      <c r="BV327" s="22">
        <v>0</v>
      </c>
      <c r="BW327" s="22">
        <v>7.0000000000000007E-2</v>
      </c>
      <c r="BX327" s="22">
        <v>0.08</v>
      </c>
      <c r="BY327" s="22">
        <v>1.71</v>
      </c>
      <c r="BZ327" s="22">
        <v>1.67</v>
      </c>
      <c r="CA327" s="22">
        <v>470</v>
      </c>
      <c r="CB327" s="22">
        <v>87</v>
      </c>
      <c r="CC327" s="22">
        <v>320</v>
      </c>
      <c r="CD327" s="22">
        <v>107</v>
      </c>
      <c r="CE327" s="22">
        <v>374</v>
      </c>
      <c r="CF327" s="22">
        <v>131</v>
      </c>
      <c r="CG327" s="22">
        <v>270</v>
      </c>
      <c r="CH327" s="22">
        <v>105</v>
      </c>
      <c r="CI327" s="22">
        <v>1.08</v>
      </c>
      <c r="CJ327" s="22">
        <v>0.1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100</v>
      </c>
      <c r="C328" s="22">
        <v>220307</v>
      </c>
      <c r="D328" s="22">
        <v>0</v>
      </c>
      <c r="E328" s="22">
        <v>0</v>
      </c>
      <c r="F328" s="22">
        <v>-2</v>
      </c>
      <c r="G328" s="22">
        <v>2</v>
      </c>
      <c r="H328" s="22">
        <v>0</v>
      </c>
      <c r="I328" s="22">
        <v>3</v>
      </c>
      <c r="J328" s="20">
        <v>-0.5</v>
      </c>
      <c r="K328" s="20">
        <v>0</v>
      </c>
      <c r="L328" s="22">
        <v>0</v>
      </c>
      <c r="M328" s="20" t="s">
        <v>1762</v>
      </c>
      <c r="N328" s="20">
        <v>0</v>
      </c>
      <c r="O328" s="22">
        <v>601</v>
      </c>
      <c r="P328" s="23" t="b">
        <v>0</v>
      </c>
      <c r="Q328" s="20"/>
      <c r="R328" s="20" t="s">
        <v>2417</v>
      </c>
      <c r="S328" s="22">
        <v>53</v>
      </c>
      <c r="T328" s="20" t="s">
        <v>1763</v>
      </c>
      <c r="U328" s="20">
        <v>2</v>
      </c>
      <c r="V328" s="20" t="s">
        <v>2101</v>
      </c>
      <c r="W328" s="20">
        <v>0.2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16</v>
      </c>
      <c r="AD328" s="22">
        <v>27627</v>
      </c>
      <c r="AE328" s="22">
        <v>187</v>
      </c>
      <c r="AF328" s="22">
        <v>34136</v>
      </c>
      <c r="AG328" s="22">
        <v>669</v>
      </c>
      <c r="AH328" s="20">
        <v>0</v>
      </c>
      <c r="AI328" s="20">
        <v>3</v>
      </c>
      <c r="AJ328" s="20" t="s">
        <v>1764</v>
      </c>
      <c r="AK328" s="22">
        <v>369</v>
      </c>
      <c r="AL328" s="22">
        <v>1</v>
      </c>
      <c r="AM328" s="22">
        <v>0</v>
      </c>
      <c r="AN328" s="22">
        <v>0</v>
      </c>
      <c r="AO328" s="22">
        <v>8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37</v>
      </c>
      <c r="AX328" s="20">
        <v>59.2</v>
      </c>
      <c r="AY328" s="20">
        <v>41.4</v>
      </c>
      <c r="AZ328" s="20">
        <v>172</v>
      </c>
      <c r="BA328" s="20">
        <v>27.3</v>
      </c>
      <c r="BB328" s="22">
        <v>3</v>
      </c>
      <c r="BC328" s="20">
        <v>1.8</v>
      </c>
      <c r="BD328" s="20">
        <v>0.18</v>
      </c>
      <c r="BE328" s="20">
        <v>1.98</v>
      </c>
      <c r="BF328" s="20">
        <v>6.06</v>
      </c>
      <c r="BG328" s="22">
        <v>288</v>
      </c>
      <c r="BH328" s="22">
        <v>120</v>
      </c>
      <c r="BI328" s="22">
        <v>255</v>
      </c>
      <c r="BJ328" s="22">
        <v>141</v>
      </c>
      <c r="BK328" s="22">
        <v>54</v>
      </c>
      <c r="BL328" s="22">
        <v>34</v>
      </c>
      <c r="BM328" s="22">
        <v>189</v>
      </c>
      <c r="BN328" s="22">
        <v>93</v>
      </c>
      <c r="BO328" s="20"/>
      <c r="BP328" s="20"/>
      <c r="BQ328" s="22">
        <v>3</v>
      </c>
      <c r="BR328" s="20"/>
      <c r="BS328" s="20"/>
      <c r="BT328" s="20"/>
      <c r="BU328" s="22">
        <v>0.44</v>
      </c>
      <c r="BV328" s="22">
        <v>0</v>
      </c>
      <c r="BW328" s="22">
        <v>0.04</v>
      </c>
      <c r="BX328" s="22">
        <v>0.48</v>
      </c>
      <c r="BY328" s="22">
        <v>1.48</v>
      </c>
      <c r="BZ328" s="22">
        <v>1.95</v>
      </c>
      <c r="CA328" s="22">
        <v>142</v>
      </c>
      <c r="CB328" s="22">
        <v>91</v>
      </c>
      <c r="CC328" s="22">
        <v>706</v>
      </c>
      <c r="CD328" s="22">
        <v>305</v>
      </c>
      <c r="CE328" s="22">
        <v>246</v>
      </c>
      <c r="CF328" s="22">
        <v>109</v>
      </c>
      <c r="CG328" s="22">
        <v>350</v>
      </c>
      <c r="CH328" s="22">
        <v>108</v>
      </c>
      <c r="CI328" s="22">
        <v>0.73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0"/>
      <c r="B329" s="20"/>
      <c r="C329" s="22">
        <v>461421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3</v>
      </c>
      <c r="J329" s="20">
        <v>-0.5</v>
      </c>
      <c r="K329" s="20">
        <v>0</v>
      </c>
      <c r="L329" s="22">
        <v>0</v>
      </c>
      <c r="M329" s="20" t="s">
        <v>505</v>
      </c>
      <c r="N329" s="20">
        <v>0</v>
      </c>
      <c r="O329" s="22">
        <v>624</v>
      </c>
      <c r="P329" s="23" t="b">
        <v>0</v>
      </c>
      <c r="Q329" s="20"/>
      <c r="R329" s="20"/>
      <c r="S329" s="22">
        <v>45</v>
      </c>
      <c r="T329" s="20" t="s">
        <v>2525</v>
      </c>
      <c r="U329" s="20">
        <v>1.7</v>
      </c>
      <c r="V329" s="20" t="s">
        <v>2526</v>
      </c>
      <c r="W329" s="20">
        <v>0.1</v>
      </c>
      <c r="X329" s="23" t="b">
        <v>0</v>
      </c>
      <c r="Y329" s="20"/>
      <c r="Z329" s="20" t="s">
        <v>858</v>
      </c>
      <c r="AA329" s="22">
        <v>9</v>
      </c>
      <c r="AB329" s="22">
        <v>11</v>
      </c>
      <c r="AC329" s="22">
        <v>5</v>
      </c>
      <c r="AD329" s="22">
        <v>8722</v>
      </c>
      <c r="AE329" s="22">
        <v>91</v>
      </c>
      <c r="AF329" s="22">
        <v>6930</v>
      </c>
      <c r="AG329" s="22">
        <v>206</v>
      </c>
      <c r="AH329" s="20">
        <v>0</v>
      </c>
      <c r="AI329" s="20">
        <v>1.1000000000000001</v>
      </c>
      <c r="AJ329" s="20" t="s">
        <v>2526</v>
      </c>
      <c r="AK329" s="22">
        <v>117</v>
      </c>
      <c r="AL329" s="22">
        <v>0</v>
      </c>
      <c r="AM329" s="22">
        <v>0</v>
      </c>
      <c r="AN329" s="22">
        <v>1</v>
      </c>
      <c r="AO329" s="22">
        <v>2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12</v>
      </c>
      <c r="AX329" s="20">
        <v>13.2</v>
      </c>
      <c r="AY329" s="20">
        <v>13</v>
      </c>
      <c r="AZ329" s="20">
        <v>25</v>
      </c>
      <c r="BA329" s="20">
        <v>5.0999999999999996</v>
      </c>
      <c r="BB329" s="22">
        <v>1</v>
      </c>
      <c r="BC329" s="20">
        <v>7.0000000000000007E-2</v>
      </c>
      <c r="BD329" s="20">
        <v>0</v>
      </c>
      <c r="BE329" s="20">
        <v>7.0000000000000007E-2</v>
      </c>
      <c r="BF329" s="20">
        <v>1.73</v>
      </c>
      <c r="BG329" s="22">
        <v>390</v>
      </c>
      <c r="BH329" s="22">
        <v>176</v>
      </c>
      <c r="BI329" s="22">
        <v>356</v>
      </c>
      <c r="BJ329" s="22">
        <v>182</v>
      </c>
      <c r="BK329" s="22">
        <v>270</v>
      </c>
      <c r="BL329" s="22">
        <v>140</v>
      </c>
      <c r="BM329" s="22">
        <v>375</v>
      </c>
      <c r="BN329" s="22">
        <v>172</v>
      </c>
      <c r="BO329" s="20"/>
      <c r="BP329" s="20"/>
      <c r="BQ329" s="20"/>
      <c r="BR329" s="20"/>
      <c r="BS329" s="20"/>
      <c r="BT329" s="20"/>
      <c r="BU329" s="22">
        <v>0.05</v>
      </c>
      <c r="BV329" s="22">
        <v>0</v>
      </c>
      <c r="BW329" s="22">
        <v>0</v>
      </c>
      <c r="BX329" s="22">
        <v>0.05</v>
      </c>
      <c r="BY329" s="22">
        <v>1.33</v>
      </c>
      <c r="BZ329" s="22">
        <v>1.54</v>
      </c>
      <c r="CA329" s="22">
        <v>418</v>
      </c>
      <c r="CB329" s="22">
        <v>240</v>
      </c>
      <c r="CC329" s="22">
        <v>592</v>
      </c>
      <c r="CD329" s="22">
        <v>224</v>
      </c>
      <c r="CE329" s="22">
        <v>281</v>
      </c>
      <c r="CF329" s="22">
        <v>126</v>
      </c>
      <c r="CG329" s="22">
        <v>466</v>
      </c>
      <c r="CH329" s="22">
        <v>151</v>
      </c>
      <c r="CI329" s="22">
        <v>0.77</v>
      </c>
      <c r="CJ329" s="22">
        <v>0.77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491012</v>
      </c>
      <c r="D330" s="22">
        <v>0</v>
      </c>
      <c r="E330" s="22">
        <v>0</v>
      </c>
      <c r="F330" s="22">
        <v>-1</v>
      </c>
      <c r="G330" s="22">
        <v>1</v>
      </c>
      <c r="H330" s="22">
        <v>0</v>
      </c>
      <c r="I330" s="22">
        <v>4</v>
      </c>
      <c r="J330" s="20">
        <v>-0.2</v>
      </c>
      <c r="K330" s="20">
        <v>0.3</v>
      </c>
      <c r="L330" s="22">
        <v>0</v>
      </c>
      <c r="M330" s="20" t="s">
        <v>2527</v>
      </c>
      <c r="N330" s="20">
        <v>0.3</v>
      </c>
      <c r="O330" s="22">
        <v>645</v>
      </c>
      <c r="P330" s="23" t="b">
        <v>0</v>
      </c>
      <c r="Q330" s="20"/>
      <c r="R330" s="20" t="s">
        <v>3164</v>
      </c>
      <c r="S330" s="22">
        <v>49</v>
      </c>
      <c r="T330" s="20" t="s">
        <v>2528</v>
      </c>
      <c r="U330" s="20">
        <v>0.8</v>
      </c>
      <c r="V330" s="20" t="s">
        <v>2529</v>
      </c>
      <c r="W330" s="20">
        <v>0.1</v>
      </c>
      <c r="X330" s="23" t="b">
        <v>0</v>
      </c>
      <c r="Y330" s="20"/>
      <c r="Z330" s="20" t="s">
        <v>858</v>
      </c>
      <c r="AA330" s="22">
        <v>9</v>
      </c>
      <c r="AB330" s="22">
        <v>11</v>
      </c>
      <c r="AC330" s="22">
        <v>4</v>
      </c>
      <c r="AD330" s="22">
        <v>4574</v>
      </c>
      <c r="AE330" s="22">
        <v>133</v>
      </c>
      <c r="AF330" s="22">
        <v>6792</v>
      </c>
      <c r="AG330" s="22">
        <v>236</v>
      </c>
      <c r="AH330" s="20">
        <v>0.1</v>
      </c>
      <c r="AI330" s="20">
        <v>0.8</v>
      </c>
      <c r="AJ330" s="20" t="s">
        <v>2530</v>
      </c>
      <c r="AK330" s="22">
        <v>30</v>
      </c>
      <c r="AL330" s="22">
        <v>0</v>
      </c>
      <c r="AM330" s="22">
        <v>0</v>
      </c>
      <c r="AN330" s="22">
        <v>0</v>
      </c>
      <c r="AO330" s="22">
        <v>2</v>
      </c>
      <c r="AP330" s="22">
        <v>0</v>
      </c>
      <c r="AQ330" s="22">
        <v>0</v>
      </c>
      <c r="AR330" s="22">
        <v>0</v>
      </c>
      <c r="AS330" s="22">
        <v>1</v>
      </c>
      <c r="AT330" s="22">
        <v>0</v>
      </c>
      <c r="AU330" s="22">
        <v>0</v>
      </c>
      <c r="AV330" s="22">
        <v>0</v>
      </c>
      <c r="AW330" s="22">
        <v>5</v>
      </c>
      <c r="AX330" s="20">
        <v>0</v>
      </c>
      <c r="AY330" s="20">
        <v>1.7</v>
      </c>
      <c r="AZ330" s="20">
        <v>9</v>
      </c>
      <c r="BA330" s="20">
        <v>0.9</v>
      </c>
      <c r="BB330" s="22">
        <v>0</v>
      </c>
      <c r="BC330" s="20">
        <v>0.06</v>
      </c>
      <c r="BD330" s="20">
        <v>0.03</v>
      </c>
      <c r="BE330" s="20">
        <v>0.09</v>
      </c>
      <c r="BF330" s="20">
        <v>1.19</v>
      </c>
      <c r="BG330" s="22">
        <v>708</v>
      </c>
      <c r="BH330" s="22">
        <v>84</v>
      </c>
      <c r="BI330" s="22">
        <v>401</v>
      </c>
      <c r="BJ330" s="22">
        <v>50</v>
      </c>
      <c r="BK330" s="22">
        <v>355</v>
      </c>
      <c r="BL330" s="22">
        <v>52</v>
      </c>
      <c r="BM330" s="22">
        <v>436</v>
      </c>
      <c r="BN330" s="22">
        <v>52</v>
      </c>
      <c r="BO330" s="20"/>
      <c r="BP330" s="20"/>
      <c r="BQ330" s="20"/>
      <c r="BR330" s="20"/>
      <c r="BS330" s="20"/>
      <c r="BT330" s="20"/>
      <c r="BU330" s="22">
        <v>0.18</v>
      </c>
      <c r="BV330" s="22">
        <v>0</v>
      </c>
      <c r="BW330" s="22">
        <v>0.09</v>
      </c>
      <c r="BX330" s="22">
        <v>0.27</v>
      </c>
      <c r="BY330" s="22">
        <v>3.57</v>
      </c>
      <c r="BZ330" s="22">
        <v>6</v>
      </c>
      <c r="CA330" s="22">
        <v>269</v>
      </c>
      <c r="CB330" s="22">
        <v>58</v>
      </c>
      <c r="CC330" s="22">
        <v>346</v>
      </c>
      <c r="CD330" s="22">
        <v>42</v>
      </c>
      <c r="CE330" s="22">
        <v>449</v>
      </c>
      <c r="CF330" s="22">
        <v>57</v>
      </c>
      <c r="CG330" s="22">
        <v>504</v>
      </c>
      <c r="CH330" s="22">
        <v>71</v>
      </c>
      <c r="CI330" s="22">
        <v>0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0</v>
      </c>
      <c r="B331" s="22">
        <v>0</v>
      </c>
      <c r="C331" s="22">
        <v>461416</v>
      </c>
      <c r="D331" s="22">
        <v>0</v>
      </c>
      <c r="E331" s="22">
        <v>0</v>
      </c>
      <c r="F331" s="22">
        <v>0</v>
      </c>
      <c r="G331" s="22">
        <v>0</v>
      </c>
      <c r="H331" s="22">
        <v>0</v>
      </c>
      <c r="I331" s="22">
        <v>4</v>
      </c>
      <c r="J331" s="20">
        <v>0</v>
      </c>
      <c r="K331" s="20">
        <v>0</v>
      </c>
      <c r="L331" s="22">
        <v>0</v>
      </c>
      <c r="M331" s="20" t="s">
        <v>558</v>
      </c>
      <c r="N331" s="20">
        <v>0</v>
      </c>
      <c r="O331" s="22">
        <v>649</v>
      </c>
      <c r="P331" s="23" t="b">
        <v>0</v>
      </c>
      <c r="Q331" s="20" t="s">
        <v>3011</v>
      </c>
      <c r="R331" s="20" t="s">
        <v>3012</v>
      </c>
      <c r="S331" s="22">
        <v>45</v>
      </c>
      <c r="T331" s="20" t="s">
        <v>2531</v>
      </c>
      <c r="U331" s="20">
        <v>1</v>
      </c>
      <c r="V331" s="20" t="s">
        <v>2532</v>
      </c>
      <c r="W331" s="20">
        <v>0</v>
      </c>
      <c r="X331" s="23" t="b">
        <v>0</v>
      </c>
      <c r="Y331" s="20"/>
      <c r="Z331" s="20" t="s">
        <v>872</v>
      </c>
      <c r="AA331" s="22">
        <v>9</v>
      </c>
      <c r="AB331" s="22">
        <v>11</v>
      </c>
      <c r="AC331" s="22">
        <v>1</v>
      </c>
      <c r="AD331" s="22">
        <v>2480</v>
      </c>
      <c r="AE331" s="22">
        <v>0</v>
      </c>
      <c r="AF331" s="22">
        <v>3539</v>
      </c>
      <c r="AG331" s="22">
        <v>41</v>
      </c>
      <c r="AH331" s="20">
        <v>0</v>
      </c>
      <c r="AI331" s="20">
        <v>0.2</v>
      </c>
      <c r="AJ331" s="20" t="s">
        <v>2532</v>
      </c>
      <c r="AK331" s="22">
        <v>1</v>
      </c>
      <c r="AL331" s="22">
        <v>0</v>
      </c>
      <c r="AM331" s="22">
        <v>0</v>
      </c>
      <c r="AN331" s="22">
        <v>0</v>
      </c>
      <c r="AO331" s="22">
        <v>0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3</v>
      </c>
      <c r="AX331" s="20">
        <v>0</v>
      </c>
      <c r="AY331" s="20">
        <v>0</v>
      </c>
      <c r="AZ331" s="20">
        <v>0</v>
      </c>
      <c r="BA331" s="20">
        <v>0</v>
      </c>
      <c r="BB331" s="22">
        <v>0</v>
      </c>
      <c r="BC331" s="20">
        <v>0</v>
      </c>
      <c r="BD331" s="20">
        <v>0</v>
      </c>
      <c r="BE331" s="20">
        <v>0</v>
      </c>
      <c r="BF331" s="20">
        <v>0.28000000000000003</v>
      </c>
      <c r="BG331" s="22">
        <v>645</v>
      </c>
      <c r="BH331" s="22">
        <v>68</v>
      </c>
      <c r="BI331" s="22">
        <v>641</v>
      </c>
      <c r="BJ331" s="22">
        <v>71</v>
      </c>
      <c r="BK331" s="22">
        <v>631</v>
      </c>
      <c r="BL331" s="22">
        <v>70</v>
      </c>
      <c r="BM331" s="22">
        <v>651</v>
      </c>
      <c r="BN331" s="22">
        <v>70</v>
      </c>
      <c r="BO331" s="20"/>
      <c r="BP331" s="20"/>
      <c r="BQ331" s="20"/>
      <c r="BR331" s="20"/>
      <c r="BS331" s="20"/>
      <c r="BT331" s="20"/>
      <c r="BU331" s="22">
        <v>0</v>
      </c>
      <c r="BV331" s="22">
        <v>0</v>
      </c>
      <c r="BW331" s="22">
        <v>0</v>
      </c>
      <c r="BX331" s="22">
        <v>0</v>
      </c>
      <c r="BY331" s="22">
        <v>25.2</v>
      </c>
      <c r="BZ331" s="22">
        <v>0</v>
      </c>
      <c r="CA331" s="22">
        <v>417</v>
      </c>
      <c r="CB331" s="22">
        <v>75</v>
      </c>
      <c r="CC331" s="22">
        <v>591</v>
      </c>
      <c r="CD331" s="22">
        <v>60</v>
      </c>
      <c r="CE331" s="22">
        <v>388</v>
      </c>
      <c r="CF331" s="22">
        <v>46</v>
      </c>
      <c r="CG331" s="22">
        <v>586</v>
      </c>
      <c r="CH331" s="22">
        <v>82</v>
      </c>
      <c r="CI331" s="22">
        <v>0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0"/>
      <c r="B332" s="20"/>
      <c r="C332" s="22">
        <v>461446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3</v>
      </c>
      <c r="J332" s="20">
        <v>-0.5</v>
      </c>
      <c r="K332" s="20">
        <v>0</v>
      </c>
      <c r="L332" s="22">
        <v>0</v>
      </c>
      <c r="M332" s="20" t="s">
        <v>2533</v>
      </c>
      <c r="N332" s="20">
        <v>0</v>
      </c>
      <c r="O332" s="22">
        <v>650</v>
      </c>
      <c r="P332" s="23" t="b">
        <v>0</v>
      </c>
      <c r="Q332" s="20"/>
      <c r="R332" s="20"/>
      <c r="S332" s="22">
        <v>45</v>
      </c>
      <c r="T332" s="20" t="s">
        <v>2534</v>
      </c>
      <c r="U332" s="20">
        <v>1</v>
      </c>
      <c r="V332" s="20" t="s">
        <v>2535</v>
      </c>
      <c r="W332" s="20">
        <v>0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1</v>
      </c>
      <c r="AD332" s="22">
        <v>1291</v>
      </c>
      <c r="AE332" s="22">
        <v>50</v>
      </c>
      <c r="AF332" s="22">
        <v>1067</v>
      </c>
      <c r="AG332" s="22">
        <v>50</v>
      </c>
      <c r="AH332" s="20">
        <v>0</v>
      </c>
      <c r="AI332" s="20">
        <v>0.2</v>
      </c>
      <c r="AJ332" s="20" t="s">
        <v>2535</v>
      </c>
      <c r="AK332" s="22">
        <v>1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3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646</v>
      </c>
      <c r="BH332" s="22">
        <v>257</v>
      </c>
      <c r="BI332" s="22">
        <v>642</v>
      </c>
      <c r="BJ332" s="22">
        <v>258</v>
      </c>
      <c r="BK332" s="22">
        <v>632</v>
      </c>
      <c r="BL332" s="22">
        <v>253</v>
      </c>
      <c r="BM332" s="22">
        <v>652</v>
      </c>
      <c r="BN332" s="22">
        <v>261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419</v>
      </c>
      <c r="CB332" s="22">
        <v>241</v>
      </c>
      <c r="CC332" s="22">
        <v>593</v>
      </c>
      <c r="CD332" s="22">
        <v>225</v>
      </c>
      <c r="CE332" s="22">
        <v>389</v>
      </c>
      <c r="CF332" s="22">
        <v>181</v>
      </c>
      <c r="CG332" s="22">
        <v>648</v>
      </c>
      <c r="CH332" s="22">
        <v>259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100</v>
      </c>
      <c r="B333" s="22">
        <v>100</v>
      </c>
      <c r="C333" s="22">
        <v>221399</v>
      </c>
      <c r="D333" s="22">
        <v>0</v>
      </c>
      <c r="E333" s="22">
        <v>0</v>
      </c>
      <c r="F333" s="22">
        <v>0</v>
      </c>
      <c r="G333" s="22">
        <v>0</v>
      </c>
      <c r="H333" s="22">
        <v>1</v>
      </c>
      <c r="I333" s="22">
        <v>3</v>
      </c>
      <c r="J333" s="20">
        <v>3.8</v>
      </c>
      <c r="K333" s="20">
        <v>4.3</v>
      </c>
      <c r="L333" s="22">
        <v>5</v>
      </c>
      <c r="M333" s="20" t="s">
        <v>995</v>
      </c>
      <c r="N333" s="20">
        <v>4.3</v>
      </c>
      <c r="O333" s="22">
        <v>661</v>
      </c>
      <c r="P333" s="23" t="b">
        <v>0</v>
      </c>
      <c r="Q333" s="20"/>
      <c r="R333" s="20" t="s">
        <v>2884</v>
      </c>
      <c r="S333" s="22">
        <v>55</v>
      </c>
      <c r="T333" s="20" t="s">
        <v>2536</v>
      </c>
      <c r="U333" s="20">
        <v>4.8</v>
      </c>
      <c r="V333" s="20" t="s">
        <v>504</v>
      </c>
      <c r="W333" s="20">
        <v>0.1</v>
      </c>
      <c r="X333" s="23" t="b">
        <v>0</v>
      </c>
      <c r="Y333" s="20"/>
      <c r="Z333" s="20" t="s">
        <v>858</v>
      </c>
      <c r="AA333" s="22">
        <v>9</v>
      </c>
      <c r="AB333" s="22">
        <v>11</v>
      </c>
      <c r="AC333" s="22">
        <v>29</v>
      </c>
      <c r="AD333" s="22">
        <v>21489</v>
      </c>
      <c r="AE333" s="22">
        <v>1491</v>
      </c>
      <c r="AF333" s="22">
        <v>10872</v>
      </c>
      <c r="AG333" s="22">
        <v>1635</v>
      </c>
      <c r="AH333" s="20">
        <v>0.8</v>
      </c>
      <c r="AI333" s="20">
        <v>5.3</v>
      </c>
      <c r="AJ333" s="20" t="s">
        <v>504</v>
      </c>
      <c r="AK333" s="22">
        <v>437</v>
      </c>
      <c r="AL333" s="22">
        <v>1</v>
      </c>
      <c r="AM333" s="22">
        <v>3</v>
      </c>
      <c r="AN333" s="22">
        <v>2</v>
      </c>
      <c r="AO333" s="22">
        <v>3</v>
      </c>
      <c r="AP333" s="22">
        <v>0</v>
      </c>
      <c r="AQ333" s="22">
        <v>0</v>
      </c>
      <c r="AR333" s="22">
        <v>0</v>
      </c>
      <c r="AS333" s="22">
        <v>0</v>
      </c>
      <c r="AT333" s="22">
        <v>0</v>
      </c>
      <c r="AU333" s="22">
        <v>0</v>
      </c>
      <c r="AV333" s="22">
        <v>3</v>
      </c>
      <c r="AW333" s="22">
        <v>84</v>
      </c>
      <c r="AX333" s="20">
        <v>129.19999999999999</v>
      </c>
      <c r="AY333" s="20">
        <v>85.9</v>
      </c>
      <c r="AZ333" s="20">
        <v>60</v>
      </c>
      <c r="BA333" s="20">
        <v>27.5</v>
      </c>
      <c r="BB333" s="22">
        <v>5</v>
      </c>
      <c r="BC333" s="20">
        <v>0.48</v>
      </c>
      <c r="BD333" s="20">
        <v>0.35</v>
      </c>
      <c r="BE333" s="20">
        <v>0.83</v>
      </c>
      <c r="BF333" s="20">
        <v>4.5199999999999996</v>
      </c>
      <c r="BG333" s="22">
        <v>174</v>
      </c>
      <c r="BH333" s="22">
        <v>67</v>
      </c>
      <c r="BI333" s="22">
        <v>154</v>
      </c>
      <c r="BJ333" s="22">
        <v>102</v>
      </c>
      <c r="BK333" s="22">
        <v>182</v>
      </c>
      <c r="BL333" s="22">
        <v>104</v>
      </c>
      <c r="BM333" s="22">
        <v>188</v>
      </c>
      <c r="BN333" s="22">
        <v>92</v>
      </c>
      <c r="BO333" s="20"/>
      <c r="BP333" s="20"/>
      <c r="BQ333" s="20"/>
      <c r="BR333" s="20"/>
      <c r="BS333" s="20"/>
      <c r="BT333" s="20"/>
      <c r="BU333" s="22">
        <v>0.1</v>
      </c>
      <c r="BV333" s="22">
        <v>0</v>
      </c>
      <c r="BW333" s="22">
        <v>7.0000000000000007E-2</v>
      </c>
      <c r="BX333" s="22">
        <v>0.17</v>
      </c>
      <c r="BY333" s="22">
        <v>0.93</v>
      </c>
      <c r="BZ333" s="22">
        <v>0.62</v>
      </c>
      <c r="CA333" s="22">
        <v>103</v>
      </c>
      <c r="CB333" s="22">
        <v>63</v>
      </c>
      <c r="CC333" s="22">
        <v>47</v>
      </c>
      <c r="CD333" s="22">
        <v>24</v>
      </c>
      <c r="CE333" s="22">
        <v>28</v>
      </c>
      <c r="CF333" s="22">
        <v>18</v>
      </c>
      <c r="CG333" s="22">
        <v>359</v>
      </c>
      <c r="CH333" s="22">
        <v>113</v>
      </c>
      <c r="CI333" s="22">
        <v>1.03</v>
      </c>
      <c r="CJ333" s="22">
        <v>0.41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0"/>
      <c r="B334" s="20"/>
      <c r="C334" s="22">
        <v>486385</v>
      </c>
      <c r="D334" s="22">
        <v>0</v>
      </c>
      <c r="E334" s="22">
        <v>0</v>
      </c>
      <c r="F334" s="22">
        <v>-2</v>
      </c>
      <c r="G334" s="22">
        <v>2</v>
      </c>
      <c r="H334" s="22">
        <v>0</v>
      </c>
      <c r="I334" s="22">
        <v>4</v>
      </c>
      <c r="J334" s="20">
        <v>0.2</v>
      </c>
      <c r="K334" s="20">
        <v>0.7</v>
      </c>
      <c r="L334" s="22">
        <v>1</v>
      </c>
      <c r="M334" s="20" t="s">
        <v>3013</v>
      </c>
      <c r="N334" s="20">
        <v>0.7</v>
      </c>
      <c r="O334" s="22">
        <v>691</v>
      </c>
      <c r="P334" s="23" t="b">
        <v>0</v>
      </c>
      <c r="Q334" s="20"/>
      <c r="R334" s="20"/>
      <c r="S334" s="22">
        <v>58</v>
      </c>
      <c r="T334" s="20" t="s">
        <v>3014</v>
      </c>
      <c r="U334" s="20">
        <v>1.4</v>
      </c>
      <c r="V334" s="20" t="s">
        <v>3015</v>
      </c>
      <c r="W334" s="20">
        <v>0.1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11</v>
      </c>
      <c r="AD334" s="22">
        <v>52409</v>
      </c>
      <c r="AE334" s="22">
        <v>496</v>
      </c>
      <c r="AF334" s="22">
        <v>44539</v>
      </c>
      <c r="AG334" s="22">
        <v>1061</v>
      </c>
      <c r="AH334" s="20">
        <v>0.1</v>
      </c>
      <c r="AI334" s="20">
        <v>1.9</v>
      </c>
      <c r="AJ334" s="20" t="s">
        <v>3016</v>
      </c>
      <c r="AK334" s="22">
        <v>297</v>
      </c>
      <c r="AL334" s="22">
        <v>0</v>
      </c>
      <c r="AM334" s="22">
        <v>0</v>
      </c>
      <c r="AN334" s="22">
        <v>1</v>
      </c>
      <c r="AO334" s="22">
        <v>5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17</v>
      </c>
      <c r="AX334" s="20">
        <v>24.8</v>
      </c>
      <c r="AY334" s="20">
        <v>63.6</v>
      </c>
      <c r="AZ334" s="20">
        <v>90</v>
      </c>
      <c r="BA334" s="20">
        <v>17.100000000000001</v>
      </c>
      <c r="BB334" s="22">
        <v>3</v>
      </c>
      <c r="BC334" s="20">
        <v>1.35</v>
      </c>
      <c r="BD334" s="20">
        <v>0.09</v>
      </c>
      <c r="BE334" s="20">
        <v>1.44</v>
      </c>
      <c r="BF334" s="20">
        <v>4.1100000000000003</v>
      </c>
      <c r="BG334" s="22">
        <v>365</v>
      </c>
      <c r="BH334" s="22">
        <v>41</v>
      </c>
      <c r="BI334" s="22">
        <v>191</v>
      </c>
      <c r="BJ334" s="22">
        <v>28</v>
      </c>
      <c r="BK334" s="22">
        <v>128</v>
      </c>
      <c r="BL334" s="22">
        <v>35</v>
      </c>
      <c r="BM334" s="22">
        <v>271</v>
      </c>
      <c r="BN334" s="22">
        <v>37</v>
      </c>
      <c r="BO334" s="20"/>
      <c r="BP334" s="20"/>
      <c r="BQ334" s="20"/>
      <c r="BR334" s="20"/>
      <c r="BS334" s="20"/>
      <c r="BT334" s="20"/>
      <c r="BU334" s="22">
        <v>0.41</v>
      </c>
      <c r="BV334" s="22">
        <v>0</v>
      </c>
      <c r="BW334" s="22">
        <v>0.03</v>
      </c>
      <c r="BX334" s="22">
        <v>0.44</v>
      </c>
      <c r="BY334" s="22">
        <v>1.25</v>
      </c>
      <c r="BZ334" s="22">
        <v>1.52</v>
      </c>
      <c r="CA334" s="22">
        <v>81</v>
      </c>
      <c r="CB334" s="22">
        <v>25</v>
      </c>
      <c r="CC334" s="22">
        <v>312</v>
      </c>
      <c r="CD334" s="22">
        <v>36</v>
      </c>
      <c r="CE334" s="22">
        <v>320</v>
      </c>
      <c r="CF334" s="22">
        <v>40</v>
      </c>
      <c r="CG334" s="22">
        <v>365</v>
      </c>
      <c r="CH334" s="22">
        <v>59</v>
      </c>
      <c r="CI334" s="22">
        <v>0.91</v>
      </c>
      <c r="CJ334" s="22">
        <v>0.3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447261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3</v>
      </c>
      <c r="J335" s="20">
        <v>-0.5</v>
      </c>
      <c r="K335" s="20">
        <v>0</v>
      </c>
      <c r="L335" s="22">
        <v>0</v>
      </c>
      <c r="M335" s="20" t="s">
        <v>3260</v>
      </c>
      <c r="N335" s="20">
        <v>0</v>
      </c>
      <c r="O335" s="22">
        <v>719</v>
      </c>
      <c r="P335" s="23" t="b">
        <v>0</v>
      </c>
      <c r="Q335" s="20"/>
      <c r="R335" s="20"/>
      <c r="S335" s="22">
        <v>45</v>
      </c>
      <c r="T335" s="20" t="s">
        <v>3261</v>
      </c>
      <c r="U335" s="20">
        <v>0</v>
      </c>
      <c r="V335" s="20" t="s">
        <v>3262</v>
      </c>
      <c r="W335" s="20">
        <v>0</v>
      </c>
      <c r="X335" s="23" t="b">
        <v>0</v>
      </c>
      <c r="Y335" s="20"/>
      <c r="Z335" s="20" t="s">
        <v>858</v>
      </c>
      <c r="AA335" s="22">
        <v>9</v>
      </c>
      <c r="AB335" s="22">
        <v>11</v>
      </c>
      <c r="AC335" s="22">
        <v>0</v>
      </c>
      <c r="AD335" s="22">
        <v>672</v>
      </c>
      <c r="AE335" s="22">
        <v>51</v>
      </c>
      <c r="AF335" s="22">
        <v>389</v>
      </c>
      <c r="AG335" s="22">
        <v>48</v>
      </c>
      <c r="AH335" s="20">
        <v>0</v>
      </c>
      <c r="AI335" s="20">
        <v>0</v>
      </c>
      <c r="AJ335" s="20" t="s">
        <v>3262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638</v>
      </c>
      <c r="BH335" s="22">
        <v>253</v>
      </c>
      <c r="BI335" s="22">
        <v>634</v>
      </c>
      <c r="BJ335" s="22">
        <v>254</v>
      </c>
      <c r="BK335" s="22">
        <v>624</v>
      </c>
      <c r="BL335" s="22">
        <v>249</v>
      </c>
      <c r="BM335" s="22">
        <v>644</v>
      </c>
      <c r="BN335" s="22">
        <v>257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408</v>
      </c>
      <c r="CB335" s="22">
        <v>235</v>
      </c>
      <c r="CC335" s="22">
        <v>584</v>
      </c>
      <c r="CD335" s="22">
        <v>220</v>
      </c>
      <c r="CE335" s="22">
        <v>650</v>
      </c>
      <c r="CF335" s="22">
        <v>261</v>
      </c>
      <c r="CG335" s="22">
        <v>701</v>
      </c>
      <c r="CH335" s="22">
        <v>289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100</v>
      </c>
      <c r="B336" s="22">
        <v>100</v>
      </c>
      <c r="C336" s="22">
        <v>153133</v>
      </c>
      <c r="D336" s="22">
        <v>-1</v>
      </c>
      <c r="E336" s="22">
        <v>1</v>
      </c>
      <c r="F336" s="22">
        <v>-2</v>
      </c>
      <c r="G336" s="22">
        <v>2</v>
      </c>
      <c r="H336" s="22">
        <v>0</v>
      </c>
      <c r="I336" s="22">
        <v>3</v>
      </c>
      <c r="J336" s="20">
        <v>1.7</v>
      </c>
      <c r="K336" s="20">
        <v>1.7</v>
      </c>
      <c r="L336" s="22">
        <v>1</v>
      </c>
      <c r="M336" s="20" t="s">
        <v>1255</v>
      </c>
      <c r="N336" s="20">
        <v>1.7</v>
      </c>
      <c r="O336" s="22">
        <v>256</v>
      </c>
      <c r="P336" s="23" t="b">
        <v>0</v>
      </c>
      <c r="Q336" s="20"/>
      <c r="R336" s="20" t="s">
        <v>2792</v>
      </c>
      <c r="S336" s="22">
        <v>53</v>
      </c>
      <c r="T336" s="20" t="s">
        <v>1256</v>
      </c>
      <c r="U336" s="20">
        <v>1.4</v>
      </c>
      <c r="V336" s="20" t="s">
        <v>523</v>
      </c>
      <c r="W336" s="20">
        <v>0.3</v>
      </c>
      <c r="X336" s="23" t="b">
        <v>0</v>
      </c>
      <c r="Y336" s="20"/>
      <c r="Z336" s="20" t="s">
        <v>858</v>
      </c>
      <c r="AA336" s="22">
        <v>10</v>
      </c>
      <c r="AB336" s="22">
        <v>54</v>
      </c>
      <c r="AC336" s="22">
        <v>14</v>
      </c>
      <c r="AD336" s="22">
        <v>7678</v>
      </c>
      <c r="AE336" s="22">
        <v>299</v>
      </c>
      <c r="AF336" s="22">
        <v>65068</v>
      </c>
      <c r="AG336" s="22">
        <v>433</v>
      </c>
      <c r="AH336" s="20">
        <v>0.3</v>
      </c>
      <c r="AI336" s="20">
        <v>2.6</v>
      </c>
      <c r="AJ336" s="20" t="s">
        <v>523</v>
      </c>
      <c r="AK336" s="22">
        <v>601</v>
      </c>
      <c r="AL336" s="22">
        <v>0</v>
      </c>
      <c r="AM336" s="22">
        <v>0</v>
      </c>
      <c r="AN336" s="22">
        <v>1</v>
      </c>
      <c r="AO336" s="22">
        <v>9</v>
      </c>
      <c r="AP336" s="22">
        <v>0</v>
      </c>
      <c r="AQ336" s="22">
        <v>0</v>
      </c>
      <c r="AR336" s="22">
        <v>0</v>
      </c>
      <c r="AS336" s="22">
        <v>2</v>
      </c>
      <c r="AT336" s="22">
        <v>0</v>
      </c>
      <c r="AU336" s="22">
        <v>0</v>
      </c>
      <c r="AV336" s="22">
        <v>0</v>
      </c>
      <c r="AW336" s="22">
        <v>73</v>
      </c>
      <c r="AX336" s="20">
        <v>77.8</v>
      </c>
      <c r="AY336" s="20">
        <v>168.9</v>
      </c>
      <c r="AZ336" s="20">
        <v>105</v>
      </c>
      <c r="BA336" s="20">
        <v>35.200000000000003</v>
      </c>
      <c r="BB336" s="22">
        <v>6</v>
      </c>
      <c r="BC336" s="20">
        <v>0.98</v>
      </c>
      <c r="BD336" s="20">
        <v>0.82</v>
      </c>
      <c r="BE336" s="20">
        <v>1.8</v>
      </c>
      <c r="BF336" s="20">
        <v>9.64</v>
      </c>
      <c r="BG336" s="22">
        <v>259</v>
      </c>
      <c r="BH336" s="22">
        <v>105</v>
      </c>
      <c r="BI336" s="22">
        <v>64</v>
      </c>
      <c r="BJ336" s="22">
        <v>47</v>
      </c>
      <c r="BK336" s="22">
        <v>112</v>
      </c>
      <c r="BL336" s="22">
        <v>70</v>
      </c>
      <c r="BM336" s="22">
        <v>123</v>
      </c>
      <c r="BN336" s="22">
        <v>68</v>
      </c>
      <c r="BO336" s="20"/>
      <c r="BP336" s="20"/>
      <c r="BQ336" s="20"/>
      <c r="BR336" s="20"/>
      <c r="BS336" s="20"/>
      <c r="BT336" s="20"/>
      <c r="BU336" s="22">
        <v>0.15</v>
      </c>
      <c r="BV336" s="22">
        <v>0</v>
      </c>
      <c r="BW336" s="22">
        <v>0.12</v>
      </c>
      <c r="BX336" s="22">
        <v>0.27</v>
      </c>
      <c r="BY336" s="22">
        <v>1.44</v>
      </c>
      <c r="BZ336" s="22">
        <v>1.35</v>
      </c>
      <c r="CA336" s="22">
        <v>133</v>
      </c>
      <c r="CB336" s="22">
        <v>83</v>
      </c>
      <c r="CC336" s="22">
        <v>198</v>
      </c>
      <c r="CD336" s="22">
        <v>91</v>
      </c>
      <c r="CE336" s="22">
        <v>319</v>
      </c>
      <c r="CF336" s="22">
        <v>150</v>
      </c>
      <c r="CG336" s="22">
        <v>290</v>
      </c>
      <c r="CH336" s="22">
        <v>92</v>
      </c>
      <c r="CI336" s="22">
        <v>0.9</v>
      </c>
      <c r="CJ336" s="22">
        <v>0.15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100</v>
      </c>
      <c r="B337" s="22">
        <v>100</v>
      </c>
      <c r="C337" s="22">
        <v>156689</v>
      </c>
      <c r="D337" s="22">
        <v>-1</v>
      </c>
      <c r="E337" s="22">
        <v>1</v>
      </c>
      <c r="F337" s="22">
        <v>-2</v>
      </c>
      <c r="G337" s="22">
        <v>2</v>
      </c>
      <c r="H337" s="22">
        <v>0</v>
      </c>
      <c r="I337" s="22">
        <v>3</v>
      </c>
      <c r="J337" s="20">
        <v>2</v>
      </c>
      <c r="K337" s="20">
        <v>2</v>
      </c>
      <c r="L337" s="22">
        <v>2</v>
      </c>
      <c r="M337" s="20" t="s">
        <v>496</v>
      </c>
      <c r="N337" s="20">
        <v>2</v>
      </c>
      <c r="O337" s="22">
        <v>267</v>
      </c>
      <c r="P337" s="23" t="b">
        <v>0</v>
      </c>
      <c r="Q337" s="20"/>
      <c r="R337" s="20" t="s">
        <v>2885</v>
      </c>
      <c r="S337" s="22">
        <v>53</v>
      </c>
      <c r="T337" s="20" t="s">
        <v>1313</v>
      </c>
      <c r="U337" s="20">
        <v>2.8</v>
      </c>
      <c r="V337" s="20" t="s">
        <v>1314</v>
      </c>
      <c r="W337" s="20">
        <v>0.7</v>
      </c>
      <c r="X337" s="23" t="b">
        <v>0</v>
      </c>
      <c r="Y337" s="20"/>
      <c r="Z337" s="20" t="s">
        <v>858</v>
      </c>
      <c r="AA337" s="22">
        <v>10</v>
      </c>
      <c r="AB337" s="22">
        <v>54</v>
      </c>
      <c r="AC337" s="22">
        <v>34</v>
      </c>
      <c r="AD337" s="22">
        <v>127856</v>
      </c>
      <c r="AE337" s="22">
        <v>1136</v>
      </c>
      <c r="AF337" s="22">
        <v>164289</v>
      </c>
      <c r="AG337" s="22">
        <v>3189</v>
      </c>
      <c r="AH337" s="20">
        <v>0.4</v>
      </c>
      <c r="AI337" s="20">
        <v>6.4</v>
      </c>
      <c r="AJ337" s="20" t="s">
        <v>496</v>
      </c>
      <c r="AK337" s="22">
        <v>779</v>
      </c>
      <c r="AL337" s="22">
        <v>1</v>
      </c>
      <c r="AM337" s="22">
        <v>2</v>
      </c>
      <c r="AN337" s="22">
        <v>4</v>
      </c>
      <c r="AO337" s="22">
        <v>14</v>
      </c>
      <c r="AP337" s="22">
        <v>0</v>
      </c>
      <c r="AQ337" s="22">
        <v>0</v>
      </c>
      <c r="AR337" s="22">
        <v>0</v>
      </c>
      <c r="AS337" s="22">
        <v>2</v>
      </c>
      <c r="AT337" s="22">
        <v>0</v>
      </c>
      <c r="AU337" s="22">
        <v>0</v>
      </c>
      <c r="AV337" s="22">
        <v>0</v>
      </c>
      <c r="AW337" s="22">
        <v>112</v>
      </c>
      <c r="AX337" s="20">
        <v>120.4</v>
      </c>
      <c r="AY337" s="20">
        <v>307.2</v>
      </c>
      <c r="AZ337" s="20">
        <v>98</v>
      </c>
      <c r="BA337" s="20">
        <v>52.5</v>
      </c>
      <c r="BB337" s="22">
        <v>10</v>
      </c>
      <c r="BC337" s="20">
        <v>0.88</v>
      </c>
      <c r="BD337" s="20">
        <v>0.93</v>
      </c>
      <c r="BE337" s="20">
        <v>1.81</v>
      </c>
      <c r="BF337" s="20">
        <v>13.63</v>
      </c>
      <c r="BG337" s="22">
        <v>189</v>
      </c>
      <c r="BH337" s="22">
        <v>75</v>
      </c>
      <c r="BI337" s="22">
        <v>19</v>
      </c>
      <c r="BJ337" s="22">
        <v>14</v>
      </c>
      <c r="BK337" s="22">
        <v>121</v>
      </c>
      <c r="BL337" s="22">
        <v>75</v>
      </c>
      <c r="BM337" s="22">
        <v>63</v>
      </c>
      <c r="BN337" s="22">
        <v>41</v>
      </c>
      <c r="BO337" s="22">
        <v>1</v>
      </c>
      <c r="BP337" s="20"/>
      <c r="BQ337" s="22">
        <v>3</v>
      </c>
      <c r="BR337" s="20"/>
      <c r="BS337" s="22">
        <v>2</v>
      </c>
      <c r="BT337" s="20"/>
      <c r="BU337" s="22">
        <v>0.1</v>
      </c>
      <c r="BV337" s="22">
        <v>0</v>
      </c>
      <c r="BW337" s="22">
        <v>0.11</v>
      </c>
      <c r="BX337" s="22">
        <v>0.21</v>
      </c>
      <c r="BY337" s="22">
        <v>1.57</v>
      </c>
      <c r="BZ337" s="22">
        <v>1.62</v>
      </c>
      <c r="CA337" s="22">
        <v>135</v>
      </c>
      <c r="CB337" s="22">
        <v>85</v>
      </c>
      <c r="CC337" s="22">
        <v>165</v>
      </c>
      <c r="CD337" s="22">
        <v>76</v>
      </c>
      <c r="CE337" s="22">
        <v>158</v>
      </c>
      <c r="CF337" s="22">
        <v>69</v>
      </c>
      <c r="CG337" s="22">
        <v>197</v>
      </c>
      <c r="CH337" s="22">
        <v>68</v>
      </c>
      <c r="CI337" s="22">
        <v>1.1599999999999999</v>
      </c>
      <c r="CJ337" s="22">
        <v>0.46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100</v>
      </c>
      <c r="B338" s="22">
        <v>100</v>
      </c>
      <c r="C338" s="22">
        <v>76357</v>
      </c>
      <c r="D338" s="22">
        <v>0</v>
      </c>
      <c r="E338" s="22">
        <v>0</v>
      </c>
      <c r="F338" s="22">
        <v>-1</v>
      </c>
      <c r="G338" s="22">
        <v>1</v>
      </c>
      <c r="H338" s="22">
        <v>0</v>
      </c>
      <c r="I338" s="22">
        <v>3</v>
      </c>
      <c r="J338" s="20">
        <v>1</v>
      </c>
      <c r="K338" s="20">
        <v>1</v>
      </c>
      <c r="L338" s="22">
        <v>1</v>
      </c>
      <c r="M338" s="20" t="s">
        <v>1260</v>
      </c>
      <c r="N338" s="20">
        <v>1</v>
      </c>
      <c r="O338" s="22">
        <v>268</v>
      </c>
      <c r="P338" s="23" t="b">
        <v>0</v>
      </c>
      <c r="Q338" s="20"/>
      <c r="R338" s="20" t="s">
        <v>3017</v>
      </c>
      <c r="S338" s="22">
        <v>49</v>
      </c>
      <c r="T338" s="20" t="s">
        <v>1287</v>
      </c>
      <c r="U338" s="20">
        <v>1.3</v>
      </c>
      <c r="V338" s="20" t="s">
        <v>534</v>
      </c>
      <c r="W338" s="20">
        <v>0</v>
      </c>
      <c r="X338" s="23" t="b">
        <v>0</v>
      </c>
      <c r="Y338" s="20"/>
      <c r="Z338" s="20" t="s">
        <v>858</v>
      </c>
      <c r="AA338" s="22">
        <v>10</v>
      </c>
      <c r="AB338" s="22">
        <v>54</v>
      </c>
      <c r="AC338" s="22">
        <v>13</v>
      </c>
      <c r="AD338" s="22">
        <v>999</v>
      </c>
      <c r="AE338" s="22">
        <v>32</v>
      </c>
      <c r="AF338" s="22">
        <v>1481</v>
      </c>
      <c r="AG338" s="22">
        <v>59</v>
      </c>
      <c r="AH338" s="20">
        <v>0.2</v>
      </c>
      <c r="AI338" s="20">
        <v>2.7</v>
      </c>
      <c r="AJ338" s="20" t="s">
        <v>534</v>
      </c>
      <c r="AK338" s="22">
        <v>181</v>
      </c>
      <c r="AL338" s="22">
        <v>0</v>
      </c>
      <c r="AM338" s="22">
        <v>1</v>
      </c>
      <c r="AN338" s="22">
        <v>0</v>
      </c>
      <c r="AO338" s="22">
        <v>3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42</v>
      </c>
      <c r="AX338" s="20">
        <v>19.8</v>
      </c>
      <c r="AY338" s="20">
        <v>47</v>
      </c>
      <c r="AZ338" s="20">
        <v>27</v>
      </c>
      <c r="BA338" s="20">
        <v>9.4</v>
      </c>
      <c r="BB338" s="22">
        <v>2</v>
      </c>
      <c r="BC338" s="20">
        <v>0.13</v>
      </c>
      <c r="BD338" s="20">
        <v>0.52</v>
      </c>
      <c r="BE338" s="20">
        <v>0.65</v>
      </c>
      <c r="BF338" s="20">
        <v>5.84</v>
      </c>
      <c r="BG338" s="22">
        <v>377</v>
      </c>
      <c r="BH338" s="22">
        <v>167</v>
      </c>
      <c r="BI338" s="22">
        <v>238</v>
      </c>
      <c r="BJ338" s="22">
        <v>131</v>
      </c>
      <c r="BK338" s="22">
        <v>266</v>
      </c>
      <c r="BL338" s="22">
        <v>139</v>
      </c>
      <c r="BM338" s="22">
        <v>329</v>
      </c>
      <c r="BN338" s="22">
        <v>149</v>
      </c>
      <c r="BO338" s="20"/>
      <c r="BP338" s="20"/>
      <c r="BQ338" s="20"/>
      <c r="BR338" s="20"/>
      <c r="BS338" s="20"/>
      <c r="BT338" s="20"/>
      <c r="BU338" s="22">
        <v>0.06</v>
      </c>
      <c r="BV338" s="22">
        <v>0</v>
      </c>
      <c r="BW338" s="22">
        <v>0.26</v>
      </c>
      <c r="BX338" s="22">
        <v>0.32</v>
      </c>
      <c r="BY338" s="22">
        <v>2.9</v>
      </c>
      <c r="BZ338" s="22">
        <v>1.49</v>
      </c>
      <c r="CA338" s="22">
        <v>223</v>
      </c>
      <c r="CB338" s="22">
        <v>140</v>
      </c>
      <c r="CC338" s="22">
        <v>252</v>
      </c>
      <c r="CD338" s="22">
        <v>117</v>
      </c>
      <c r="CE338" s="22">
        <v>333</v>
      </c>
      <c r="CF338" s="22">
        <v>155</v>
      </c>
      <c r="CG338" s="22">
        <v>628</v>
      </c>
      <c r="CH338" s="22">
        <v>249</v>
      </c>
      <c r="CI338" s="22">
        <v>0.99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0</v>
      </c>
      <c r="B339" s="22">
        <v>0</v>
      </c>
      <c r="C339" s="22">
        <v>166324</v>
      </c>
      <c r="D339" s="22">
        <v>0</v>
      </c>
      <c r="E339" s="22">
        <v>0</v>
      </c>
      <c r="F339" s="22">
        <v>0</v>
      </c>
      <c r="G339" s="22">
        <v>0</v>
      </c>
      <c r="H339" s="22">
        <v>0</v>
      </c>
      <c r="I339" s="22">
        <v>3</v>
      </c>
      <c r="J339" s="20">
        <v>0</v>
      </c>
      <c r="K339" s="20">
        <v>0</v>
      </c>
      <c r="L339" s="22">
        <v>0</v>
      </c>
      <c r="M339" s="20" t="s">
        <v>1032</v>
      </c>
      <c r="N339" s="20">
        <v>0</v>
      </c>
      <c r="O339" s="22">
        <v>269</v>
      </c>
      <c r="P339" s="23" t="b">
        <v>0</v>
      </c>
      <c r="Q339" s="20" t="s">
        <v>2537</v>
      </c>
      <c r="R339" s="20" t="s">
        <v>2538</v>
      </c>
      <c r="S339" s="22">
        <v>50</v>
      </c>
      <c r="T339" s="20" t="s">
        <v>1302</v>
      </c>
      <c r="U339" s="20">
        <v>0</v>
      </c>
      <c r="V339" s="20" t="s">
        <v>1303</v>
      </c>
      <c r="W339" s="20">
        <v>0</v>
      </c>
      <c r="X339" s="23" t="b">
        <v>0</v>
      </c>
      <c r="Y339" s="20"/>
      <c r="Z339" s="20" t="s">
        <v>872</v>
      </c>
      <c r="AA339" s="22">
        <v>10</v>
      </c>
      <c r="AB339" s="22">
        <v>54</v>
      </c>
      <c r="AC339" s="22">
        <v>0</v>
      </c>
      <c r="AD339" s="22">
        <v>0</v>
      </c>
      <c r="AE339" s="22">
        <v>0</v>
      </c>
      <c r="AF339" s="22">
        <v>984</v>
      </c>
      <c r="AG339" s="22">
        <v>3</v>
      </c>
      <c r="AH339" s="20">
        <v>0</v>
      </c>
      <c r="AI339" s="20">
        <v>0</v>
      </c>
      <c r="AJ339" s="20" t="s">
        <v>2102</v>
      </c>
      <c r="AK339" s="22">
        <v>0</v>
      </c>
      <c r="AL339" s="22">
        <v>0</v>
      </c>
      <c r="AM339" s="22">
        <v>0</v>
      </c>
      <c r="AN339" s="22">
        <v>0</v>
      </c>
      <c r="AO339" s="22">
        <v>0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0</v>
      </c>
      <c r="AV339" s="22">
        <v>0</v>
      </c>
      <c r="AW339" s="22">
        <v>0</v>
      </c>
      <c r="AX339" s="20">
        <v>0</v>
      </c>
      <c r="AY339" s="20">
        <v>0</v>
      </c>
      <c r="AZ339" s="20">
        <v>0</v>
      </c>
      <c r="BA339" s="20">
        <v>0</v>
      </c>
      <c r="BB339" s="22">
        <v>0</v>
      </c>
      <c r="BC339" s="20">
        <v>0</v>
      </c>
      <c r="BD339" s="20">
        <v>0</v>
      </c>
      <c r="BE339" s="20">
        <v>0</v>
      </c>
      <c r="BF339" s="20">
        <v>0</v>
      </c>
      <c r="BG339" s="22">
        <v>715</v>
      </c>
      <c r="BH339" s="22">
        <v>306</v>
      </c>
      <c r="BI339" s="22">
        <v>713</v>
      </c>
      <c r="BJ339" s="22">
        <v>305</v>
      </c>
      <c r="BK339" s="22">
        <v>710</v>
      </c>
      <c r="BL339" s="22">
        <v>304</v>
      </c>
      <c r="BM339" s="22">
        <v>715</v>
      </c>
      <c r="BN339" s="22">
        <v>306</v>
      </c>
      <c r="BO339" s="20"/>
      <c r="BP339" s="20"/>
      <c r="BQ339" s="20"/>
      <c r="BR339" s="20"/>
      <c r="BS339" s="20"/>
      <c r="BT339" s="20"/>
      <c r="BU339" s="22">
        <v>0</v>
      </c>
      <c r="BV339" s="22">
        <v>0</v>
      </c>
      <c r="BW339" s="22">
        <v>0</v>
      </c>
      <c r="BX339" s="22">
        <v>0</v>
      </c>
      <c r="BY339" s="22">
        <v>0</v>
      </c>
      <c r="BZ339" s="22">
        <v>0</v>
      </c>
      <c r="CA339" s="22">
        <v>183</v>
      </c>
      <c r="CB339" s="22">
        <v>112</v>
      </c>
      <c r="CC339" s="22">
        <v>681</v>
      </c>
      <c r="CD339" s="22">
        <v>288</v>
      </c>
      <c r="CE339" s="22">
        <v>715</v>
      </c>
      <c r="CF339" s="22">
        <v>306</v>
      </c>
      <c r="CG339" s="22">
        <v>716</v>
      </c>
      <c r="CH339" s="22">
        <v>299</v>
      </c>
      <c r="CI339" s="22">
        <v>0</v>
      </c>
      <c r="CJ339" s="22">
        <v>0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0"/>
      <c r="B340" s="20"/>
      <c r="C340" s="22">
        <v>96994</v>
      </c>
      <c r="D340" s="22">
        <v>0</v>
      </c>
      <c r="E340" s="22">
        <v>0</v>
      </c>
      <c r="F340" s="22">
        <v>-1</v>
      </c>
      <c r="G340" s="22">
        <v>1</v>
      </c>
      <c r="H340" s="22">
        <v>0</v>
      </c>
      <c r="I340" s="22">
        <v>3</v>
      </c>
      <c r="J340" s="20">
        <v>1</v>
      </c>
      <c r="K340" s="20">
        <v>1</v>
      </c>
      <c r="L340" s="22">
        <v>1</v>
      </c>
      <c r="M340" s="20" t="s">
        <v>1290</v>
      </c>
      <c r="N340" s="20">
        <v>1</v>
      </c>
      <c r="O340" s="22">
        <v>270</v>
      </c>
      <c r="P340" s="23" t="b">
        <v>0</v>
      </c>
      <c r="Q340" s="20"/>
      <c r="R340" s="20"/>
      <c r="S340" s="22">
        <v>54</v>
      </c>
      <c r="T340" s="20" t="s">
        <v>1291</v>
      </c>
      <c r="U340" s="20">
        <v>2.9</v>
      </c>
      <c r="V340" s="20" t="s">
        <v>521</v>
      </c>
      <c r="W340" s="20">
        <v>0.1</v>
      </c>
      <c r="X340" s="23" t="b">
        <v>0</v>
      </c>
      <c r="Y340" s="20"/>
      <c r="Z340" s="20" t="s">
        <v>858</v>
      </c>
      <c r="AA340" s="22">
        <v>10</v>
      </c>
      <c r="AB340" s="22">
        <v>54</v>
      </c>
      <c r="AC340" s="22">
        <v>32</v>
      </c>
      <c r="AD340" s="22">
        <v>21504</v>
      </c>
      <c r="AE340" s="22">
        <v>101</v>
      </c>
      <c r="AF340" s="22">
        <v>25198</v>
      </c>
      <c r="AG340" s="22">
        <v>437</v>
      </c>
      <c r="AH340" s="20">
        <v>0.2</v>
      </c>
      <c r="AI340" s="20">
        <v>5.9</v>
      </c>
      <c r="AJ340" s="20" t="s">
        <v>521</v>
      </c>
      <c r="AK340" s="22">
        <v>608</v>
      </c>
      <c r="AL340" s="22">
        <v>2</v>
      </c>
      <c r="AM340" s="22">
        <v>1</v>
      </c>
      <c r="AN340" s="22">
        <v>1</v>
      </c>
      <c r="AO340" s="22">
        <v>15</v>
      </c>
      <c r="AP340" s="22">
        <v>0</v>
      </c>
      <c r="AQ340" s="22">
        <v>0</v>
      </c>
      <c r="AR340" s="22">
        <v>0</v>
      </c>
      <c r="AS340" s="22">
        <v>1</v>
      </c>
      <c r="AT340" s="22">
        <v>0</v>
      </c>
      <c r="AU340" s="22">
        <v>0</v>
      </c>
      <c r="AV340" s="22">
        <v>2</v>
      </c>
      <c r="AW340" s="22">
        <v>93</v>
      </c>
      <c r="AX340" s="20">
        <v>101.8</v>
      </c>
      <c r="AY340" s="20">
        <v>56</v>
      </c>
      <c r="AZ340" s="20">
        <v>132</v>
      </c>
      <c r="BA340" s="20">
        <v>28.5</v>
      </c>
      <c r="BB340" s="22">
        <v>8</v>
      </c>
      <c r="BC340" s="20">
        <v>2.5499999999999998</v>
      </c>
      <c r="BD340" s="20">
        <v>0.28000000000000003</v>
      </c>
      <c r="BE340" s="20">
        <v>2.83</v>
      </c>
      <c r="BF340" s="20">
        <v>11.69</v>
      </c>
      <c r="BG340" s="22">
        <v>223</v>
      </c>
      <c r="BH340" s="22">
        <v>88</v>
      </c>
      <c r="BI340" s="22">
        <v>213</v>
      </c>
      <c r="BJ340" s="22">
        <v>122</v>
      </c>
      <c r="BK340" s="22">
        <v>86</v>
      </c>
      <c r="BL340" s="22">
        <v>54</v>
      </c>
      <c r="BM340" s="22">
        <v>181</v>
      </c>
      <c r="BN340" s="22">
        <v>90</v>
      </c>
      <c r="BO340" s="20"/>
      <c r="BP340" s="20"/>
      <c r="BQ340" s="20"/>
      <c r="BR340" s="20"/>
      <c r="BS340" s="20"/>
      <c r="BT340" s="20"/>
      <c r="BU340" s="22">
        <v>0.38</v>
      </c>
      <c r="BV340" s="22">
        <v>0</v>
      </c>
      <c r="BW340" s="22">
        <v>0.04</v>
      </c>
      <c r="BX340" s="22">
        <v>0.42</v>
      </c>
      <c r="BY340" s="22">
        <v>1.73</v>
      </c>
      <c r="BZ340" s="22">
        <v>2.2200000000000002</v>
      </c>
      <c r="CA340" s="22">
        <v>112</v>
      </c>
      <c r="CB340" s="22">
        <v>69</v>
      </c>
      <c r="CC340" s="22">
        <v>260</v>
      </c>
      <c r="CD340" s="22">
        <v>123</v>
      </c>
      <c r="CE340" s="22">
        <v>150</v>
      </c>
      <c r="CF340" s="22">
        <v>64</v>
      </c>
      <c r="CG340" s="22">
        <v>369</v>
      </c>
      <c r="CH340" s="22">
        <v>117</v>
      </c>
      <c r="CI340" s="22">
        <v>1.18</v>
      </c>
      <c r="CJ340" s="22">
        <v>0.15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0</v>
      </c>
      <c r="B341" s="22">
        <v>0</v>
      </c>
      <c r="C341" s="22">
        <v>219924</v>
      </c>
      <c r="D341" s="22">
        <v>-1</v>
      </c>
      <c r="E341" s="22">
        <v>1</v>
      </c>
      <c r="F341" s="22">
        <v>-1</v>
      </c>
      <c r="G341" s="22">
        <v>1</v>
      </c>
      <c r="H341" s="22">
        <v>0</v>
      </c>
      <c r="I341" s="22">
        <v>2</v>
      </c>
      <c r="J341" s="20">
        <v>0</v>
      </c>
      <c r="K341" s="20">
        <v>0</v>
      </c>
      <c r="L341" s="22">
        <v>0</v>
      </c>
      <c r="M341" s="20" t="s">
        <v>1315</v>
      </c>
      <c r="N341" s="20">
        <v>0</v>
      </c>
      <c r="O341" s="22">
        <v>271</v>
      </c>
      <c r="P341" s="23" t="b">
        <v>0</v>
      </c>
      <c r="Q341" s="20" t="s">
        <v>2771</v>
      </c>
      <c r="R341" s="20" t="s">
        <v>3368</v>
      </c>
      <c r="S341" s="22">
        <v>44</v>
      </c>
      <c r="T341" s="20" t="s">
        <v>1316</v>
      </c>
      <c r="U341" s="20">
        <v>2.9</v>
      </c>
      <c r="V341" s="20" t="s">
        <v>499</v>
      </c>
      <c r="W341" s="20">
        <v>0.5</v>
      </c>
      <c r="X341" s="23" t="b">
        <v>0</v>
      </c>
      <c r="Y341" s="20"/>
      <c r="Z341" s="20" t="s">
        <v>899</v>
      </c>
      <c r="AA341" s="22">
        <v>10</v>
      </c>
      <c r="AB341" s="22">
        <v>54</v>
      </c>
      <c r="AC341" s="22">
        <v>23</v>
      </c>
      <c r="AD341" s="22">
        <v>83512</v>
      </c>
      <c r="AE341" s="22">
        <v>53</v>
      </c>
      <c r="AF341" s="22">
        <v>102983</v>
      </c>
      <c r="AG341" s="22">
        <v>2495</v>
      </c>
      <c r="AH341" s="20">
        <v>0</v>
      </c>
      <c r="AI341" s="20">
        <v>5.2</v>
      </c>
      <c r="AJ341" s="20" t="s">
        <v>499</v>
      </c>
      <c r="AK341" s="22">
        <v>700</v>
      </c>
      <c r="AL341" s="22">
        <v>0</v>
      </c>
      <c r="AM341" s="22">
        <v>0</v>
      </c>
      <c r="AN341" s="22">
        <v>3</v>
      </c>
      <c r="AO341" s="22">
        <v>13</v>
      </c>
      <c r="AP341" s="22">
        <v>0</v>
      </c>
      <c r="AQ341" s="22">
        <v>0</v>
      </c>
      <c r="AR341" s="22">
        <v>0</v>
      </c>
      <c r="AS341" s="22">
        <v>2</v>
      </c>
      <c r="AT341" s="22">
        <v>0</v>
      </c>
      <c r="AU341" s="22">
        <v>0</v>
      </c>
      <c r="AV341" s="22">
        <v>2</v>
      </c>
      <c r="AW341" s="22">
        <v>135</v>
      </c>
      <c r="AX341" s="20">
        <v>145.4</v>
      </c>
      <c r="AY341" s="20">
        <v>16.399999999999999</v>
      </c>
      <c r="AZ341" s="20">
        <v>25</v>
      </c>
      <c r="BA341" s="20">
        <v>18.7</v>
      </c>
      <c r="BB341" s="22">
        <v>8</v>
      </c>
      <c r="BC341" s="20">
        <v>0.15</v>
      </c>
      <c r="BD341" s="20">
        <v>0.28000000000000003</v>
      </c>
      <c r="BE341" s="20">
        <v>0.43</v>
      </c>
      <c r="BF341" s="20">
        <v>15.9</v>
      </c>
      <c r="BG341" s="22">
        <v>153</v>
      </c>
      <c r="BH341" s="22">
        <v>57</v>
      </c>
      <c r="BI341" s="22">
        <v>337</v>
      </c>
      <c r="BJ341" s="22">
        <v>118</v>
      </c>
      <c r="BK341" s="22">
        <v>269</v>
      </c>
      <c r="BL341" s="22">
        <v>82</v>
      </c>
      <c r="BM341" s="22">
        <v>259</v>
      </c>
      <c r="BN341" s="22">
        <v>86</v>
      </c>
      <c r="BO341" s="20"/>
      <c r="BP341" s="20"/>
      <c r="BQ341" s="20"/>
      <c r="BR341" s="20"/>
      <c r="BS341" s="20"/>
      <c r="BT341" s="20"/>
      <c r="BU341" s="22">
        <v>0.02</v>
      </c>
      <c r="BV341" s="22">
        <v>0</v>
      </c>
      <c r="BW341" s="22">
        <v>0.04</v>
      </c>
      <c r="BX341" s="22">
        <v>0.06</v>
      </c>
      <c r="BY341" s="22">
        <v>2.04</v>
      </c>
      <c r="BZ341" s="22">
        <v>1.67</v>
      </c>
      <c r="CA341" s="22">
        <v>514</v>
      </c>
      <c r="CB341" s="22">
        <v>112</v>
      </c>
      <c r="CC341" s="22">
        <v>530</v>
      </c>
      <c r="CD341" s="22">
        <v>213</v>
      </c>
      <c r="CE341" s="22">
        <v>142</v>
      </c>
      <c r="CF341" s="22">
        <v>47</v>
      </c>
      <c r="CG341" s="22">
        <v>231</v>
      </c>
      <c r="CH341" s="22">
        <v>87</v>
      </c>
      <c r="CI341" s="22">
        <v>1.03</v>
      </c>
      <c r="CJ341" s="22">
        <v>0.39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432931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3</v>
      </c>
      <c r="J342" s="20">
        <v>0</v>
      </c>
      <c r="K342" s="20">
        <v>0</v>
      </c>
      <c r="L342" s="22">
        <v>0</v>
      </c>
      <c r="M342" s="20" t="s">
        <v>1317</v>
      </c>
      <c r="N342" s="20">
        <v>0</v>
      </c>
      <c r="O342" s="22">
        <v>272</v>
      </c>
      <c r="P342" s="23" t="b">
        <v>0</v>
      </c>
      <c r="Q342" s="20"/>
      <c r="R342" s="20"/>
      <c r="S342" s="22">
        <v>44</v>
      </c>
      <c r="T342" s="20" t="s">
        <v>1318</v>
      </c>
      <c r="U342" s="20">
        <v>0</v>
      </c>
      <c r="V342" s="20" t="s">
        <v>698</v>
      </c>
      <c r="W342" s="20">
        <v>0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0</v>
      </c>
      <c r="AD342" s="22">
        <v>2000</v>
      </c>
      <c r="AE342" s="22">
        <v>89</v>
      </c>
      <c r="AF342" s="22">
        <v>2848</v>
      </c>
      <c r="AG342" s="22">
        <v>98</v>
      </c>
      <c r="AH342" s="20">
        <v>0</v>
      </c>
      <c r="AI342" s="20">
        <v>0</v>
      </c>
      <c r="AJ342" s="20" t="s">
        <v>698</v>
      </c>
      <c r="AK342" s="22">
        <v>0</v>
      </c>
      <c r="AL342" s="22">
        <v>0</v>
      </c>
      <c r="AM342" s="22">
        <v>0</v>
      </c>
      <c r="AN342" s="22">
        <v>0</v>
      </c>
      <c r="AO342" s="22">
        <v>0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0</v>
      </c>
      <c r="AX342" s="20">
        <v>0</v>
      </c>
      <c r="AY342" s="20">
        <v>0</v>
      </c>
      <c r="AZ342" s="20">
        <v>0</v>
      </c>
      <c r="BA342" s="20">
        <v>0</v>
      </c>
      <c r="BB342" s="22">
        <v>0</v>
      </c>
      <c r="BC342" s="20">
        <v>0</v>
      </c>
      <c r="BD342" s="20">
        <v>0</v>
      </c>
      <c r="BE342" s="20">
        <v>0</v>
      </c>
      <c r="BF342" s="20">
        <v>0</v>
      </c>
      <c r="BG342" s="22">
        <v>602</v>
      </c>
      <c r="BH342" s="22">
        <v>233</v>
      </c>
      <c r="BI342" s="22">
        <v>593</v>
      </c>
      <c r="BJ342" s="22">
        <v>234</v>
      </c>
      <c r="BK342" s="22">
        <v>579</v>
      </c>
      <c r="BL342" s="22">
        <v>228</v>
      </c>
      <c r="BM342" s="22">
        <v>609</v>
      </c>
      <c r="BN342" s="22">
        <v>238</v>
      </c>
      <c r="BO342" s="20"/>
      <c r="BP342" s="20"/>
      <c r="BQ342" s="20"/>
      <c r="BR342" s="20"/>
      <c r="BS342" s="20"/>
      <c r="BT342" s="20"/>
      <c r="BU342" s="22">
        <v>0</v>
      </c>
      <c r="BV342" s="22">
        <v>0</v>
      </c>
      <c r="BW342" s="22">
        <v>0</v>
      </c>
      <c r="BX342" s="22">
        <v>0</v>
      </c>
      <c r="BY342" s="22">
        <v>0</v>
      </c>
      <c r="BZ342" s="22">
        <v>0</v>
      </c>
      <c r="CA342" s="22">
        <v>537</v>
      </c>
      <c r="CB342" s="22">
        <v>298</v>
      </c>
      <c r="CC342" s="22">
        <v>544</v>
      </c>
      <c r="CD342" s="22">
        <v>199</v>
      </c>
      <c r="CE342" s="22">
        <v>615</v>
      </c>
      <c r="CF342" s="22">
        <v>242</v>
      </c>
      <c r="CG342" s="22">
        <v>558</v>
      </c>
      <c r="CH342" s="22">
        <v>205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0</v>
      </c>
      <c r="B343" s="22">
        <v>0</v>
      </c>
      <c r="C343" s="22">
        <v>83543</v>
      </c>
      <c r="D343" s="22">
        <v>0</v>
      </c>
      <c r="E343" s="22">
        <v>0</v>
      </c>
      <c r="F343" s="22">
        <v>-1</v>
      </c>
      <c r="G343" s="22">
        <v>1</v>
      </c>
      <c r="H343" s="22">
        <v>0</v>
      </c>
      <c r="I343" s="22">
        <v>3</v>
      </c>
      <c r="J343" s="20">
        <v>0</v>
      </c>
      <c r="K343" s="20">
        <v>0</v>
      </c>
      <c r="L343" s="22">
        <v>0</v>
      </c>
      <c r="M343" s="20" t="s">
        <v>444</v>
      </c>
      <c r="N343" s="20">
        <v>0</v>
      </c>
      <c r="O343" s="22">
        <v>273</v>
      </c>
      <c r="P343" s="23" t="b">
        <v>0</v>
      </c>
      <c r="Q343" s="20" t="s">
        <v>3018</v>
      </c>
      <c r="R343" s="20" t="s">
        <v>3019</v>
      </c>
      <c r="S343" s="22">
        <v>44</v>
      </c>
      <c r="T343" s="20" t="s">
        <v>1289</v>
      </c>
      <c r="U343" s="20">
        <v>0</v>
      </c>
      <c r="V343" s="20" t="s">
        <v>701</v>
      </c>
      <c r="W343" s="20">
        <v>0</v>
      </c>
      <c r="X343" s="23" t="b">
        <v>0</v>
      </c>
      <c r="Y343" s="20"/>
      <c r="Z343" s="20" t="s">
        <v>872</v>
      </c>
      <c r="AA343" s="22">
        <v>10</v>
      </c>
      <c r="AB343" s="22">
        <v>54</v>
      </c>
      <c r="AC343" s="22">
        <v>0</v>
      </c>
      <c r="AD343" s="22">
        <v>941</v>
      </c>
      <c r="AE343" s="22">
        <v>0</v>
      </c>
      <c r="AF343" s="22">
        <v>7424</v>
      </c>
      <c r="AG343" s="22">
        <v>81</v>
      </c>
      <c r="AH343" s="20">
        <v>0</v>
      </c>
      <c r="AI343" s="20">
        <v>0</v>
      </c>
      <c r="AJ343" s="20" t="s">
        <v>701</v>
      </c>
      <c r="AK343" s="22">
        <v>0</v>
      </c>
      <c r="AL343" s="22">
        <v>0</v>
      </c>
      <c r="AM343" s="22">
        <v>0</v>
      </c>
      <c r="AN343" s="22">
        <v>0</v>
      </c>
      <c r="AO343" s="22">
        <v>0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0</v>
      </c>
      <c r="AW343" s="22">
        <v>0</v>
      </c>
      <c r="AX343" s="20">
        <v>0</v>
      </c>
      <c r="AY343" s="20">
        <v>0</v>
      </c>
      <c r="AZ343" s="20">
        <v>0</v>
      </c>
      <c r="BA343" s="20">
        <v>0</v>
      </c>
      <c r="BB343" s="22">
        <v>0</v>
      </c>
      <c r="BC343" s="20">
        <v>0</v>
      </c>
      <c r="BD343" s="20">
        <v>0</v>
      </c>
      <c r="BE343" s="20">
        <v>0</v>
      </c>
      <c r="BF343" s="20">
        <v>0</v>
      </c>
      <c r="BG343" s="22">
        <v>577</v>
      </c>
      <c r="BH343" s="22">
        <v>218</v>
      </c>
      <c r="BI343" s="22">
        <v>566</v>
      </c>
      <c r="BJ343" s="22">
        <v>219</v>
      </c>
      <c r="BK343" s="22">
        <v>551</v>
      </c>
      <c r="BL343" s="22">
        <v>213</v>
      </c>
      <c r="BM343" s="22">
        <v>583</v>
      </c>
      <c r="BN343" s="22">
        <v>223</v>
      </c>
      <c r="BO343" s="20"/>
      <c r="BP343" s="20"/>
      <c r="BQ343" s="20"/>
      <c r="BR343" s="20"/>
      <c r="BS343" s="20"/>
      <c r="BT343" s="20"/>
      <c r="BU343" s="22">
        <v>0</v>
      </c>
      <c r="BV343" s="22">
        <v>0</v>
      </c>
      <c r="BW343" s="22">
        <v>0</v>
      </c>
      <c r="BX343" s="22">
        <v>0</v>
      </c>
      <c r="BY343" s="22">
        <v>0</v>
      </c>
      <c r="BZ343" s="22">
        <v>0</v>
      </c>
      <c r="CA343" s="22">
        <v>481</v>
      </c>
      <c r="CB343" s="22">
        <v>277</v>
      </c>
      <c r="CC343" s="22">
        <v>511</v>
      </c>
      <c r="CD343" s="22">
        <v>183</v>
      </c>
      <c r="CE343" s="22">
        <v>589</v>
      </c>
      <c r="CF343" s="22">
        <v>227</v>
      </c>
      <c r="CG343" s="22">
        <v>548</v>
      </c>
      <c r="CH343" s="22">
        <v>200</v>
      </c>
      <c r="CI343" s="22">
        <v>0</v>
      </c>
      <c r="CJ343" s="22">
        <v>0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0</v>
      </c>
      <c r="B344" s="22">
        <v>0</v>
      </c>
      <c r="C344" s="22">
        <v>109434</v>
      </c>
      <c r="D344" s="22">
        <v>0</v>
      </c>
      <c r="E344" s="22">
        <v>0</v>
      </c>
      <c r="F344" s="22">
        <v>0</v>
      </c>
      <c r="G344" s="22">
        <v>0</v>
      </c>
      <c r="H344" s="22">
        <v>0</v>
      </c>
      <c r="I344" s="22">
        <v>2</v>
      </c>
      <c r="J344" s="20">
        <v>0</v>
      </c>
      <c r="K344" s="20">
        <v>0</v>
      </c>
      <c r="L344" s="22">
        <v>0</v>
      </c>
      <c r="M344" s="20" t="s">
        <v>1292</v>
      </c>
      <c r="N344" s="20">
        <v>0</v>
      </c>
      <c r="O344" s="22">
        <v>274</v>
      </c>
      <c r="P344" s="23" t="b">
        <v>0</v>
      </c>
      <c r="Q344" s="20" t="s">
        <v>3020</v>
      </c>
      <c r="R344" s="20" t="s">
        <v>3021</v>
      </c>
      <c r="S344" s="22">
        <v>40</v>
      </c>
      <c r="T344" s="20" t="s">
        <v>1293</v>
      </c>
      <c r="U344" s="20">
        <v>0</v>
      </c>
      <c r="V344" s="20" t="s">
        <v>700</v>
      </c>
      <c r="W344" s="20">
        <v>0.1</v>
      </c>
      <c r="X344" s="23" t="b">
        <v>0</v>
      </c>
      <c r="Y344" s="20"/>
      <c r="Z344" s="20" t="s">
        <v>872</v>
      </c>
      <c r="AA344" s="22">
        <v>10</v>
      </c>
      <c r="AB344" s="22">
        <v>54</v>
      </c>
      <c r="AC344" s="22">
        <v>0</v>
      </c>
      <c r="AD344" s="22">
        <v>1162</v>
      </c>
      <c r="AE344" s="22">
        <v>0</v>
      </c>
      <c r="AF344" s="22">
        <v>9694</v>
      </c>
      <c r="AG344" s="22">
        <v>128</v>
      </c>
      <c r="AH344" s="20">
        <v>0</v>
      </c>
      <c r="AI344" s="20">
        <v>0</v>
      </c>
      <c r="AJ344" s="20" t="s">
        <v>700</v>
      </c>
      <c r="AK344" s="22">
        <v>0</v>
      </c>
      <c r="AL344" s="22">
        <v>0</v>
      </c>
      <c r="AM344" s="22">
        <v>0</v>
      </c>
      <c r="AN344" s="22">
        <v>0</v>
      </c>
      <c r="AO344" s="22">
        <v>0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0</v>
      </c>
      <c r="AX344" s="20">
        <v>0</v>
      </c>
      <c r="AY344" s="20">
        <v>0</v>
      </c>
      <c r="AZ344" s="20">
        <v>0</v>
      </c>
      <c r="BA344" s="20">
        <v>0</v>
      </c>
      <c r="BB344" s="22">
        <v>0</v>
      </c>
      <c r="BC344" s="20">
        <v>0</v>
      </c>
      <c r="BD344" s="20">
        <v>0</v>
      </c>
      <c r="BE344" s="20">
        <v>0</v>
      </c>
      <c r="BF344" s="20">
        <v>0</v>
      </c>
      <c r="BG344" s="22">
        <v>486</v>
      </c>
      <c r="BH344" s="22">
        <v>170</v>
      </c>
      <c r="BI344" s="22">
        <v>470</v>
      </c>
      <c r="BJ344" s="22">
        <v>168</v>
      </c>
      <c r="BK344" s="22">
        <v>446</v>
      </c>
      <c r="BL344" s="22">
        <v>159</v>
      </c>
      <c r="BM344" s="22">
        <v>493</v>
      </c>
      <c r="BN344" s="22">
        <v>170</v>
      </c>
      <c r="BO344" s="20"/>
      <c r="BP344" s="20"/>
      <c r="BQ344" s="20"/>
      <c r="BR344" s="20"/>
      <c r="BS344" s="20"/>
      <c r="BT344" s="20"/>
      <c r="BU344" s="22">
        <v>0</v>
      </c>
      <c r="BV344" s="22">
        <v>0</v>
      </c>
      <c r="BW344" s="22">
        <v>0</v>
      </c>
      <c r="BX344" s="22">
        <v>0</v>
      </c>
      <c r="BY344" s="22">
        <v>0</v>
      </c>
      <c r="BZ344" s="22">
        <v>0</v>
      </c>
      <c r="CA344" s="22">
        <v>623</v>
      </c>
      <c r="CB344" s="22">
        <v>166</v>
      </c>
      <c r="CC344" s="22">
        <v>395</v>
      </c>
      <c r="CD344" s="22">
        <v>128</v>
      </c>
      <c r="CE344" s="22">
        <v>497</v>
      </c>
      <c r="CF344" s="22">
        <v>166</v>
      </c>
      <c r="CG344" s="22">
        <v>447</v>
      </c>
      <c r="CH344" s="22">
        <v>174</v>
      </c>
      <c r="CI344" s="22">
        <v>0</v>
      </c>
      <c r="CJ344" s="22">
        <v>0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0"/>
      <c r="B345" s="20"/>
      <c r="C345" s="22">
        <v>80201</v>
      </c>
      <c r="D345" s="22">
        <v>0</v>
      </c>
      <c r="E345" s="22">
        <v>0</v>
      </c>
      <c r="F345" s="22">
        <v>2</v>
      </c>
      <c r="G345" s="22">
        <v>-2</v>
      </c>
      <c r="H345" s="22">
        <v>2</v>
      </c>
      <c r="I345" s="22">
        <v>1</v>
      </c>
      <c r="J345" s="20">
        <v>2.7</v>
      </c>
      <c r="K345" s="20">
        <v>2.7</v>
      </c>
      <c r="L345" s="22">
        <v>2</v>
      </c>
      <c r="M345" s="20" t="s">
        <v>1285</v>
      </c>
      <c r="N345" s="20">
        <v>2.7</v>
      </c>
      <c r="O345" s="22">
        <v>275</v>
      </c>
      <c r="P345" s="23" t="b">
        <v>0</v>
      </c>
      <c r="Q345" s="20"/>
      <c r="R345" s="20"/>
      <c r="S345" s="22">
        <v>47</v>
      </c>
      <c r="T345" s="20" t="s">
        <v>1286</v>
      </c>
      <c r="U345" s="20">
        <v>4</v>
      </c>
      <c r="V345" s="20" t="s">
        <v>429</v>
      </c>
      <c r="W345" s="20">
        <v>14.5</v>
      </c>
      <c r="X345" s="23" t="b">
        <v>0</v>
      </c>
      <c r="Y345" s="20"/>
      <c r="Z345" s="20" t="s">
        <v>858</v>
      </c>
      <c r="AA345" s="22">
        <v>10</v>
      </c>
      <c r="AB345" s="22">
        <v>54</v>
      </c>
      <c r="AC345" s="22">
        <v>48</v>
      </c>
      <c r="AD345" s="22">
        <v>1136990</v>
      </c>
      <c r="AE345" s="22">
        <v>15682</v>
      </c>
      <c r="AF345" s="22">
        <v>555351</v>
      </c>
      <c r="AG345" s="22">
        <v>20964</v>
      </c>
      <c r="AH345" s="20">
        <v>0.6</v>
      </c>
      <c r="AI345" s="20">
        <v>10.199999999999999</v>
      </c>
      <c r="AJ345" s="20" t="s">
        <v>429</v>
      </c>
      <c r="AK345" s="22">
        <v>1080</v>
      </c>
      <c r="AL345" s="22">
        <v>0</v>
      </c>
      <c r="AM345" s="22">
        <v>0</v>
      </c>
      <c r="AN345" s="22">
        <v>3</v>
      </c>
      <c r="AO345" s="22">
        <v>20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47</v>
      </c>
      <c r="AV345" s="22">
        <v>8</v>
      </c>
      <c r="AW345" s="22">
        <v>258</v>
      </c>
      <c r="AX345" s="20">
        <v>379.6</v>
      </c>
      <c r="AY345" s="20">
        <v>0</v>
      </c>
      <c r="AZ345" s="20">
        <v>0</v>
      </c>
      <c r="BA345" s="20">
        <v>37.9</v>
      </c>
      <c r="BB345" s="22">
        <v>12</v>
      </c>
      <c r="BC345" s="20">
        <v>0</v>
      </c>
      <c r="BD345" s="20">
        <v>0</v>
      </c>
      <c r="BE345" s="20">
        <v>0</v>
      </c>
      <c r="BF345" s="20">
        <v>22.52</v>
      </c>
      <c r="BG345" s="22">
        <v>6</v>
      </c>
      <c r="BH345" s="22">
        <v>2</v>
      </c>
      <c r="BI345" s="22">
        <v>680</v>
      </c>
      <c r="BJ345" s="22">
        <v>77</v>
      </c>
      <c r="BK345" s="22">
        <v>675</v>
      </c>
      <c r="BL345" s="22">
        <v>75</v>
      </c>
      <c r="BM345" s="22">
        <v>109</v>
      </c>
      <c r="BN345" s="22">
        <v>2</v>
      </c>
      <c r="BO345" s="20"/>
      <c r="BP345" s="20"/>
      <c r="BQ345" s="20"/>
      <c r="BR345" s="20"/>
      <c r="BS345" s="20"/>
      <c r="BT345" s="20"/>
      <c r="BU345" s="22">
        <v>0</v>
      </c>
      <c r="BV345" s="22">
        <v>3.92</v>
      </c>
      <c r="BW345" s="22">
        <v>0</v>
      </c>
      <c r="BX345" s="22">
        <v>0</v>
      </c>
      <c r="BY345" s="22">
        <v>1.88</v>
      </c>
      <c r="BZ345" s="22">
        <v>1.67</v>
      </c>
      <c r="CA345" s="22">
        <v>311</v>
      </c>
      <c r="CB345" s="22">
        <v>11</v>
      </c>
      <c r="CC345" s="22">
        <v>120</v>
      </c>
      <c r="CD345" s="22">
        <v>12</v>
      </c>
      <c r="CE345" s="22">
        <v>59</v>
      </c>
      <c r="CF345" s="22">
        <v>5</v>
      </c>
      <c r="CG345" s="22">
        <v>24</v>
      </c>
      <c r="CH345" s="22">
        <v>4</v>
      </c>
      <c r="CI345" s="22">
        <v>1</v>
      </c>
      <c r="CJ345" s="22">
        <v>0.25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212314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3</v>
      </c>
      <c r="J346" s="20">
        <v>0.7</v>
      </c>
      <c r="K346" s="20">
        <v>0.7</v>
      </c>
      <c r="L346" s="22">
        <v>0</v>
      </c>
      <c r="M346" s="20" t="s">
        <v>2103</v>
      </c>
      <c r="N346" s="20">
        <v>0.7</v>
      </c>
      <c r="O346" s="22">
        <v>276</v>
      </c>
      <c r="P346" s="23" t="b">
        <v>0</v>
      </c>
      <c r="Q346" s="20"/>
      <c r="R346" s="20" t="s">
        <v>3022</v>
      </c>
      <c r="S346" s="22">
        <v>44</v>
      </c>
      <c r="T346" s="20" t="s">
        <v>1754</v>
      </c>
      <c r="U346" s="20">
        <v>1.6</v>
      </c>
      <c r="V346" s="20" t="s">
        <v>2104</v>
      </c>
      <c r="W346" s="20">
        <v>0.3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11</v>
      </c>
      <c r="AD346" s="22">
        <v>56442</v>
      </c>
      <c r="AE346" s="22">
        <v>662</v>
      </c>
      <c r="AF346" s="22">
        <v>68898</v>
      </c>
      <c r="AG346" s="22">
        <v>1028</v>
      </c>
      <c r="AH346" s="20">
        <v>0.2</v>
      </c>
      <c r="AI346" s="20">
        <v>2.5</v>
      </c>
      <c r="AJ346" s="20" t="s">
        <v>2104</v>
      </c>
      <c r="AK346" s="22">
        <v>351</v>
      </c>
      <c r="AL346" s="22">
        <v>0</v>
      </c>
      <c r="AM346" s="22">
        <v>0</v>
      </c>
      <c r="AN346" s="22">
        <v>1</v>
      </c>
      <c r="AO346" s="22">
        <v>7</v>
      </c>
      <c r="AP346" s="22">
        <v>0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0</v>
      </c>
      <c r="AW346" s="22">
        <v>39</v>
      </c>
      <c r="AX346" s="20">
        <v>40.4</v>
      </c>
      <c r="AY346" s="20">
        <v>35.200000000000003</v>
      </c>
      <c r="AZ346" s="20">
        <v>27</v>
      </c>
      <c r="BA346" s="20">
        <v>10.3</v>
      </c>
      <c r="BB346" s="22">
        <v>4</v>
      </c>
      <c r="BC346" s="20">
        <v>0.64</v>
      </c>
      <c r="BD346" s="20">
        <v>7.0000000000000007E-2</v>
      </c>
      <c r="BE346" s="20">
        <v>0.71</v>
      </c>
      <c r="BF346" s="20">
        <v>10.87</v>
      </c>
      <c r="BG346" s="22">
        <v>328</v>
      </c>
      <c r="BH346" s="22">
        <v>143</v>
      </c>
      <c r="BI346" s="22">
        <v>275</v>
      </c>
      <c r="BJ346" s="22">
        <v>148</v>
      </c>
      <c r="BK346" s="22">
        <v>263</v>
      </c>
      <c r="BL346" s="22">
        <v>138</v>
      </c>
      <c r="BM346" s="22">
        <v>325</v>
      </c>
      <c r="BN346" s="22">
        <v>145</v>
      </c>
      <c r="BO346" s="20"/>
      <c r="BP346" s="20"/>
      <c r="BQ346" s="20"/>
      <c r="BR346" s="20"/>
      <c r="BS346" s="20"/>
      <c r="BT346" s="20"/>
      <c r="BU346" s="22">
        <v>0.16</v>
      </c>
      <c r="BV346" s="22">
        <v>0</v>
      </c>
      <c r="BW346" s="22">
        <v>0.02</v>
      </c>
      <c r="BX346" s="22">
        <v>0.18</v>
      </c>
      <c r="BY346" s="22">
        <v>2.79</v>
      </c>
      <c r="BZ346" s="22">
        <v>1.79</v>
      </c>
      <c r="CA346" s="22">
        <v>509</v>
      </c>
      <c r="CB346" s="22">
        <v>285</v>
      </c>
      <c r="CC346" s="22">
        <v>277</v>
      </c>
      <c r="CD346" s="22">
        <v>129</v>
      </c>
      <c r="CE346" s="22">
        <v>291</v>
      </c>
      <c r="CF346" s="22">
        <v>134</v>
      </c>
      <c r="CG346" s="22">
        <v>268</v>
      </c>
      <c r="CH346" s="22">
        <v>88</v>
      </c>
      <c r="CI346" s="22">
        <v>1.03</v>
      </c>
      <c r="CJ346" s="22">
        <v>0.26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0</v>
      </c>
      <c r="B347" s="22">
        <v>0</v>
      </c>
      <c r="C347" s="22">
        <v>120721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2</v>
      </c>
      <c r="J347" s="20">
        <v>0</v>
      </c>
      <c r="K347" s="20">
        <v>0</v>
      </c>
      <c r="L347" s="22">
        <v>0</v>
      </c>
      <c r="M347" s="20" t="s">
        <v>1082</v>
      </c>
      <c r="N347" s="20">
        <v>0</v>
      </c>
      <c r="O347" s="22">
        <v>277</v>
      </c>
      <c r="P347" s="23" t="b">
        <v>0</v>
      </c>
      <c r="Q347" s="20" t="s">
        <v>3023</v>
      </c>
      <c r="R347" s="20" t="s">
        <v>3024</v>
      </c>
      <c r="S347" s="22">
        <v>40</v>
      </c>
      <c r="T347" s="20" t="s">
        <v>1319</v>
      </c>
      <c r="U347" s="20">
        <v>0</v>
      </c>
      <c r="V347" s="20" t="s">
        <v>613</v>
      </c>
      <c r="W347" s="20">
        <v>0.2</v>
      </c>
      <c r="X347" s="23" t="b">
        <v>0</v>
      </c>
      <c r="Y347" s="20"/>
      <c r="Z347" s="20" t="s">
        <v>872</v>
      </c>
      <c r="AA347" s="22">
        <v>10</v>
      </c>
      <c r="AB347" s="22">
        <v>54</v>
      </c>
      <c r="AC347" s="22">
        <v>0</v>
      </c>
      <c r="AD347" s="22">
        <v>4952</v>
      </c>
      <c r="AE347" s="22">
        <v>0</v>
      </c>
      <c r="AF347" s="22">
        <v>38373</v>
      </c>
      <c r="AG347" s="22">
        <v>544</v>
      </c>
      <c r="AH347" s="20">
        <v>0</v>
      </c>
      <c r="AI347" s="20">
        <v>0</v>
      </c>
      <c r="AJ347" s="20" t="s">
        <v>613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0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491</v>
      </c>
      <c r="BH347" s="22">
        <v>173</v>
      </c>
      <c r="BI347" s="22">
        <v>476</v>
      </c>
      <c r="BJ347" s="22">
        <v>171</v>
      </c>
      <c r="BK347" s="22">
        <v>452</v>
      </c>
      <c r="BL347" s="22">
        <v>162</v>
      </c>
      <c r="BM347" s="22">
        <v>498</v>
      </c>
      <c r="BN347" s="22">
        <v>173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629</v>
      </c>
      <c r="CB347" s="22">
        <v>169</v>
      </c>
      <c r="CC347" s="22">
        <v>401</v>
      </c>
      <c r="CD347" s="22">
        <v>131</v>
      </c>
      <c r="CE347" s="22">
        <v>502</v>
      </c>
      <c r="CF347" s="22">
        <v>169</v>
      </c>
      <c r="CG347" s="22">
        <v>302</v>
      </c>
      <c r="CH347" s="22">
        <v>118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0</v>
      </c>
      <c r="B348" s="22">
        <v>0</v>
      </c>
      <c r="C348" s="22">
        <v>128389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4</v>
      </c>
      <c r="J348" s="20">
        <v>0</v>
      </c>
      <c r="K348" s="20">
        <v>0</v>
      </c>
      <c r="L348" s="22">
        <v>0</v>
      </c>
      <c r="M348" s="20" t="s">
        <v>1295</v>
      </c>
      <c r="N348" s="20">
        <v>0</v>
      </c>
      <c r="O348" s="22">
        <v>278</v>
      </c>
      <c r="P348" s="23" t="b">
        <v>0</v>
      </c>
      <c r="Q348" s="20" t="s">
        <v>2793</v>
      </c>
      <c r="R348" s="20" t="s">
        <v>2794</v>
      </c>
      <c r="S348" s="22">
        <v>74</v>
      </c>
      <c r="T348" s="20" t="s">
        <v>1296</v>
      </c>
      <c r="U348" s="20">
        <v>1</v>
      </c>
      <c r="V348" s="20" t="s">
        <v>415</v>
      </c>
      <c r="W348" s="20">
        <v>0.7</v>
      </c>
      <c r="X348" s="23" t="b">
        <v>0</v>
      </c>
      <c r="Y348" s="20"/>
      <c r="Z348" s="20" t="s">
        <v>872</v>
      </c>
      <c r="AA348" s="22">
        <v>10</v>
      </c>
      <c r="AB348" s="22">
        <v>54</v>
      </c>
      <c r="AC348" s="22">
        <v>1</v>
      </c>
      <c r="AD348" s="22">
        <v>15553</v>
      </c>
      <c r="AE348" s="22">
        <v>0</v>
      </c>
      <c r="AF348" s="22">
        <v>354033</v>
      </c>
      <c r="AG348" s="22">
        <v>525</v>
      </c>
      <c r="AH348" s="20">
        <v>0</v>
      </c>
      <c r="AI348" s="20">
        <v>0.1</v>
      </c>
      <c r="AJ348" s="20" t="s">
        <v>415</v>
      </c>
      <c r="AK348" s="22">
        <v>32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6</v>
      </c>
      <c r="AX348" s="20">
        <v>6.4</v>
      </c>
      <c r="AY348" s="20">
        <v>0.3</v>
      </c>
      <c r="AZ348" s="20">
        <v>26</v>
      </c>
      <c r="BA348" s="20">
        <v>3.3</v>
      </c>
      <c r="BB348" s="22">
        <v>0</v>
      </c>
      <c r="BC348" s="20">
        <v>0.16</v>
      </c>
      <c r="BD348" s="20">
        <v>0.02</v>
      </c>
      <c r="BE348" s="20">
        <v>0.18</v>
      </c>
      <c r="BF348" s="20">
        <v>0.6</v>
      </c>
      <c r="BG348" s="22">
        <v>420</v>
      </c>
      <c r="BH348" s="22">
        <v>49</v>
      </c>
      <c r="BI348" s="22">
        <v>426</v>
      </c>
      <c r="BJ348" s="22">
        <v>55</v>
      </c>
      <c r="BK348" s="22">
        <v>268</v>
      </c>
      <c r="BL348" s="22">
        <v>48</v>
      </c>
      <c r="BM348" s="22">
        <v>400</v>
      </c>
      <c r="BN348" s="22">
        <v>49</v>
      </c>
      <c r="BO348" s="20"/>
      <c r="BP348" s="20"/>
      <c r="BQ348" s="20"/>
      <c r="BR348" s="20"/>
      <c r="BS348" s="20"/>
      <c r="BT348" s="20"/>
      <c r="BU348" s="22">
        <v>0.45</v>
      </c>
      <c r="BV348" s="22">
        <v>0</v>
      </c>
      <c r="BW348" s="22">
        <v>0.06</v>
      </c>
      <c r="BX348" s="22">
        <v>0.51</v>
      </c>
      <c r="BY348" s="22">
        <v>1.69</v>
      </c>
      <c r="BZ348" s="22">
        <v>0</v>
      </c>
      <c r="CA348" s="22">
        <v>22</v>
      </c>
      <c r="CB348" s="22">
        <v>8</v>
      </c>
      <c r="CC348" s="22">
        <v>734</v>
      </c>
      <c r="CD348" s="22">
        <v>92</v>
      </c>
      <c r="CE348" s="22">
        <v>434</v>
      </c>
      <c r="CF348" s="22">
        <v>55</v>
      </c>
      <c r="CG348" s="22">
        <v>200</v>
      </c>
      <c r="CH348" s="22">
        <v>30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0</v>
      </c>
      <c r="B349" s="22">
        <v>0</v>
      </c>
      <c r="C349" s="22">
        <v>244042</v>
      </c>
      <c r="D349" s="22">
        <v>0</v>
      </c>
      <c r="E349" s="22">
        <v>0</v>
      </c>
      <c r="F349" s="22">
        <v>-1</v>
      </c>
      <c r="G349" s="22">
        <v>1</v>
      </c>
      <c r="H349" s="22">
        <v>0</v>
      </c>
      <c r="I349" s="22">
        <v>4</v>
      </c>
      <c r="J349" s="20">
        <v>0</v>
      </c>
      <c r="K349" s="20">
        <v>0</v>
      </c>
      <c r="L349" s="22">
        <v>0</v>
      </c>
      <c r="M349" s="20" t="s">
        <v>307</v>
      </c>
      <c r="N349" s="20">
        <v>0.7</v>
      </c>
      <c r="O349" s="22">
        <v>279</v>
      </c>
      <c r="P349" s="23" t="b">
        <v>0</v>
      </c>
      <c r="Q349" s="20" t="s">
        <v>3645</v>
      </c>
      <c r="R349" s="20" t="s">
        <v>3508</v>
      </c>
      <c r="S349" s="22">
        <v>44</v>
      </c>
      <c r="T349" s="20" t="s">
        <v>1308</v>
      </c>
      <c r="U349" s="20">
        <v>1</v>
      </c>
      <c r="V349" s="20" t="s">
        <v>1309</v>
      </c>
      <c r="W349" s="20">
        <v>0.5</v>
      </c>
      <c r="X349" s="23" t="b">
        <v>0</v>
      </c>
      <c r="Y349" s="20"/>
      <c r="Z349" s="20" t="s">
        <v>899</v>
      </c>
      <c r="AA349" s="22">
        <v>10</v>
      </c>
      <c r="AB349" s="22">
        <v>54</v>
      </c>
      <c r="AC349" s="22">
        <v>5</v>
      </c>
      <c r="AD349" s="22">
        <v>60167</v>
      </c>
      <c r="AE349" s="22">
        <v>377</v>
      </c>
      <c r="AF349" s="22">
        <v>63593</v>
      </c>
      <c r="AG349" s="22">
        <v>3355</v>
      </c>
      <c r="AH349" s="20">
        <v>0.2</v>
      </c>
      <c r="AI349" s="20">
        <v>1.1000000000000001</v>
      </c>
      <c r="AJ349" s="20" t="s">
        <v>702</v>
      </c>
      <c r="AK349" s="22">
        <v>132</v>
      </c>
      <c r="AL349" s="22">
        <v>0</v>
      </c>
      <c r="AM349" s="22">
        <v>0</v>
      </c>
      <c r="AN349" s="22">
        <v>1</v>
      </c>
      <c r="AO349" s="22">
        <v>2</v>
      </c>
      <c r="AP349" s="22">
        <v>0</v>
      </c>
      <c r="AQ349" s="22">
        <v>0</v>
      </c>
      <c r="AR349" s="22">
        <v>0</v>
      </c>
      <c r="AS349" s="22">
        <v>1</v>
      </c>
      <c r="AT349" s="22">
        <v>0</v>
      </c>
      <c r="AU349" s="22">
        <v>0</v>
      </c>
      <c r="AV349" s="22">
        <v>0</v>
      </c>
      <c r="AW349" s="22">
        <v>3</v>
      </c>
      <c r="AX349" s="20">
        <v>9.8000000000000007</v>
      </c>
      <c r="AY349" s="20">
        <v>33.5</v>
      </c>
      <c r="AZ349" s="20">
        <v>52</v>
      </c>
      <c r="BA349" s="20">
        <v>9.1999999999999993</v>
      </c>
      <c r="BB349" s="22">
        <v>1</v>
      </c>
      <c r="BC349" s="20">
        <v>0.35</v>
      </c>
      <c r="BD349" s="20">
        <v>0.04</v>
      </c>
      <c r="BE349" s="20">
        <v>0.39</v>
      </c>
      <c r="BF349" s="20">
        <v>2.52</v>
      </c>
      <c r="BG349" s="22">
        <v>404</v>
      </c>
      <c r="BH349" s="22">
        <v>47</v>
      </c>
      <c r="BI349" s="22">
        <v>277</v>
      </c>
      <c r="BJ349" s="22">
        <v>41</v>
      </c>
      <c r="BK349" s="22">
        <v>192</v>
      </c>
      <c r="BL349" s="22">
        <v>42</v>
      </c>
      <c r="BM349" s="22">
        <v>333</v>
      </c>
      <c r="BN349" s="22">
        <v>43</v>
      </c>
      <c r="BO349" s="20"/>
      <c r="BP349" s="20"/>
      <c r="BQ349" s="20"/>
      <c r="BR349" s="20"/>
      <c r="BS349" s="20"/>
      <c r="BT349" s="20"/>
      <c r="BU349" s="22">
        <v>0.24</v>
      </c>
      <c r="BV349" s="22">
        <v>0</v>
      </c>
      <c r="BW349" s="22">
        <v>0.03</v>
      </c>
      <c r="BX349" s="22">
        <v>0.27</v>
      </c>
      <c r="BY349" s="22">
        <v>1.72</v>
      </c>
      <c r="BZ349" s="22">
        <v>1.36</v>
      </c>
      <c r="CA349" s="22">
        <v>531</v>
      </c>
      <c r="CB349" s="22">
        <v>93</v>
      </c>
      <c r="CC349" s="22">
        <v>279</v>
      </c>
      <c r="CD349" s="22">
        <v>32</v>
      </c>
      <c r="CE349" s="22">
        <v>380</v>
      </c>
      <c r="CF349" s="22">
        <v>45</v>
      </c>
      <c r="CG349" s="22">
        <v>230</v>
      </c>
      <c r="CH349" s="22">
        <v>41</v>
      </c>
      <c r="CI349" s="22">
        <v>0.68</v>
      </c>
      <c r="CJ349" s="22">
        <v>0.68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100</v>
      </c>
      <c r="C350" s="22">
        <v>154296</v>
      </c>
      <c r="D350" s="22">
        <v>0</v>
      </c>
      <c r="E350" s="22">
        <v>0</v>
      </c>
      <c r="F350" s="22">
        <v>0</v>
      </c>
      <c r="G350" s="22">
        <v>0</v>
      </c>
      <c r="H350" s="22">
        <v>2</v>
      </c>
      <c r="I350" s="22">
        <v>3</v>
      </c>
      <c r="J350" s="20">
        <v>0</v>
      </c>
      <c r="K350" s="20">
        <v>4</v>
      </c>
      <c r="L350" s="22">
        <v>1</v>
      </c>
      <c r="M350" s="20" t="s">
        <v>1194</v>
      </c>
      <c r="N350" s="20">
        <v>4</v>
      </c>
      <c r="O350" s="22">
        <v>280</v>
      </c>
      <c r="P350" s="23" t="b">
        <v>0</v>
      </c>
      <c r="Q350" s="20" t="s">
        <v>3646</v>
      </c>
      <c r="R350" s="20" t="s">
        <v>3647</v>
      </c>
      <c r="S350" s="22">
        <v>50</v>
      </c>
      <c r="T350" s="20" t="s">
        <v>1311</v>
      </c>
      <c r="U350" s="20">
        <v>3.2</v>
      </c>
      <c r="V350" s="20" t="s">
        <v>1312</v>
      </c>
      <c r="W350" s="20">
        <v>0.4</v>
      </c>
      <c r="X350" s="23" t="b">
        <v>0</v>
      </c>
      <c r="Y350" s="20"/>
      <c r="Z350" s="20" t="s">
        <v>1804</v>
      </c>
      <c r="AA350" s="22">
        <v>10</v>
      </c>
      <c r="AB350" s="22">
        <v>54</v>
      </c>
      <c r="AC350" s="22">
        <v>32</v>
      </c>
      <c r="AD350" s="22">
        <v>60913</v>
      </c>
      <c r="AE350" s="22">
        <v>679</v>
      </c>
      <c r="AF350" s="22">
        <v>48771</v>
      </c>
      <c r="AG350" s="22">
        <v>6764</v>
      </c>
      <c r="AH350" s="20">
        <v>0.8</v>
      </c>
      <c r="AI350" s="20">
        <v>6.4</v>
      </c>
      <c r="AJ350" s="20" t="s">
        <v>2105</v>
      </c>
      <c r="AK350" s="22">
        <v>824</v>
      </c>
      <c r="AL350" s="22">
        <v>2</v>
      </c>
      <c r="AM350" s="22">
        <v>0</v>
      </c>
      <c r="AN350" s="22">
        <v>2</v>
      </c>
      <c r="AO350" s="22">
        <v>13</v>
      </c>
      <c r="AP350" s="22">
        <v>0</v>
      </c>
      <c r="AQ350" s="22">
        <v>0</v>
      </c>
      <c r="AR350" s="22">
        <v>0</v>
      </c>
      <c r="AS350" s="22">
        <v>5</v>
      </c>
      <c r="AT350" s="22">
        <v>0</v>
      </c>
      <c r="AU350" s="22">
        <v>0</v>
      </c>
      <c r="AV350" s="22">
        <v>6</v>
      </c>
      <c r="AW350" s="22">
        <v>113</v>
      </c>
      <c r="AX350" s="20">
        <v>225.2</v>
      </c>
      <c r="AY350" s="20">
        <v>49.5</v>
      </c>
      <c r="AZ350" s="20">
        <v>83</v>
      </c>
      <c r="BA350" s="20">
        <v>35.799999999999997</v>
      </c>
      <c r="BB350" s="22">
        <v>9</v>
      </c>
      <c r="BC350" s="20">
        <v>0.78</v>
      </c>
      <c r="BD350" s="20">
        <v>0.11</v>
      </c>
      <c r="BE350" s="20">
        <v>0.89</v>
      </c>
      <c r="BF350" s="20">
        <v>15.6</v>
      </c>
      <c r="BG350" s="22">
        <v>74</v>
      </c>
      <c r="BH350" s="22">
        <v>28</v>
      </c>
      <c r="BI350" s="22">
        <v>227</v>
      </c>
      <c r="BJ350" s="22">
        <v>127</v>
      </c>
      <c r="BK350" s="22">
        <v>141</v>
      </c>
      <c r="BL350" s="22">
        <v>87</v>
      </c>
      <c r="BM350" s="22">
        <v>117</v>
      </c>
      <c r="BN350" s="22">
        <v>65</v>
      </c>
      <c r="BO350" s="20"/>
      <c r="BP350" s="20"/>
      <c r="BQ350" s="20"/>
      <c r="BR350" s="20"/>
      <c r="BS350" s="20"/>
      <c r="BT350" s="20"/>
      <c r="BU350" s="22">
        <v>0.09</v>
      </c>
      <c r="BV350" s="22">
        <v>0</v>
      </c>
      <c r="BW350" s="22">
        <v>0.01</v>
      </c>
      <c r="BX350" s="22">
        <v>0.1</v>
      </c>
      <c r="BY350" s="22">
        <v>1.7</v>
      </c>
      <c r="BZ350" s="22">
        <v>1.42</v>
      </c>
      <c r="CA350" s="22">
        <v>180</v>
      </c>
      <c r="CB350" s="22">
        <v>109</v>
      </c>
      <c r="CC350" s="22">
        <v>59</v>
      </c>
      <c r="CD350" s="22">
        <v>32</v>
      </c>
      <c r="CE350" s="22">
        <v>115</v>
      </c>
      <c r="CF350" s="22">
        <v>49</v>
      </c>
      <c r="CG350" s="22">
        <v>264</v>
      </c>
      <c r="CH350" s="22">
        <v>86</v>
      </c>
      <c r="CI350" s="22">
        <v>0.98</v>
      </c>
      <c r="CJ350" s="22">
        <v>0.22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100</v>
      </c>
      <c r="B351" s="22">
        <v>100</v>
      </c>
      <c r="C351" s="22">
        <v>82514</v>
      </c>
      <c r="D351" s="22">
        <v>0</v>
      </c>
      <c r="E351" s="22">
        <v>0</v>
      </c>
      <c r="F351" s="22">
        <v>0</v>
      </c>
      <c r="G351" s="22">
        <v>0</v>
      </c>
      <c r="H351" s="22">
        <v>1</v>
      </c>
      <c r="I351" s="22">
        <v>2</v>
      </c>
      <c r="J351" s="20">
        <v>1.7</v>
      </c>
      <c r="K351" s="20">
        <v>1.7</v>
      </c>
      <c r="L351" s="22">
        <v>1</v>
      </c>
      <c r="M351" s="20" t="s">
        <v>959</v>
      </c>
      <c r="N351" s="20">
        <v>1.7</v>
      </c>
      <c r="O351" s="22">
        <v>281</v>
      </c>
      <c r="P351" s="23" t="b">
        <v>0</v>
      </c>
      <c r="Q351" s="20"/>
      <c r="R351" s="20" t="s">
        <v>2795</v>
      </c>
      <c r="S351" s="22">
        <v>45</v>
      </c>
      <c r="T351" s="20" t="s">
        <v>1288</v>
      </c>
      <c r="U351" s="20">
        <v>3.1</v>
      </c>
      <c r="V351" s="20" t="s">
        <v>458</v>
      </c>
      <c r="W351" s="20">
        <v>1.6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34</v>
      </c>
      <c r="AD351" s="22">
        <v>257074</v>
      </c>
      <c r="AE351" s="22">
        <v>4415</v>
      </c>
      <c r="AF351" s="22">
        <v>163560</v>
      </c>
      <c r="AG351" s="22">
        <v>5267</v>
      </c>
      <c r="AH351" s="20">
        <v>0.4</v>
      </c>
      <c r="AI351" s="20">
        <v>7.6</v>
      </c>
      <c r="AJ351" s="20" t="s">
        <v>458</v>
      </c>
      <c r="AK351" s="22">
        <v>963</v>
      </c>
      <c r="AL351" s="22">
        <v>1</v>
      </c>
      <c r="AM351" s="22">
        <v>0</v>
      </c>
      <c r="AN351" s="22">
        <v>3</v>
      </c>
      <c r="AO351" s="22">
        <v>18</v>
      </c>
      <c r="AP351" s="22">
        <v>0</v>
      </c>
      <c r="AQ351" s="22">
        <v>0</v>
      </c>
      <c r="AR351" s="22">
        <v>0</v>
      </c>
      <c r="AS351" s="22">
        <v>1</v>
      </c>
      <c r="AT351" s="22">
        <v>1</v>
      </c>
      <c r="AU351" s="22">
        <v>0</v>
      </c>
      <c r="AV351" s="22">
        <v>4</v>
      </c>
      <c r="AW351" s="22">
        <v>178</v>
      </c>
      <c r="AX351" s="20">
        <v>197</v>
      </c>
      <c r="AY351" s="20">
        <v>14.3</v>
      </c>
      <c r="AZ351" s="20">
        <v>43</v>
      </c>
      <c r="BA351" s="20">
        <v>25.4</v>
      </c>
      <c r="BB351" s="22">
        <v>11</v>
      </c>
      <c r="BC351" s="20">
        <v>0.96</v>
      </c>
      <c r="BD351" s="20">
        <v>0.13</v>
      </c>
      <c r="BE351" s="20">
        <v>1.0900000000000001</v>
      </c>
      <c r="BF351" s="20">
        <v>21.93</v>
      </c>
      <c r="BG351" s="22">
        <v>102</v>
      </c>
      <c r="BH351" s="22">
        <v>36</v>
      </c>
      <c r="BI351" s="22">
        <v>349</v>
      </c>
      <c r="BJ351" s="22">
        <v>122</v>
      </c>
      <c r="BK351" s="22">
        <v>217</v>
      </c>
      <c r="BL351" s="22">
        <v>59</v>
      </c>
      <c r="BM351" s="22">
        <v>203</v>
      </c>
      <c r="BN351" s="22">
        <v>60</v>
      </c>
      <c r="BO351" s="20"/>
      <c r="BP351" s="20"/>
      <c r="BQ351" s="20"/>
      <c r="BR351" s="20"/>
      <c r="BS351" s="20"/>
      <c r="BT351" s="20"/>
      <c r="BU351" s="22">
        <v>0.09</v>
      </c>
      <c r="BV351" s="22">
        <v>0</v>
      </c>
      <c r="BW351" s="22">
        <v>0.01</v>
      </c>
      <c r="BX351" s="22">
        <v>0.1</v>
      </c>
      <c r="BY351" s="22">
        <v>2.0499999999999998</v>
      </c>
      <c r="BZ351" s="22">
        <v>1.68</v>
      </c>
      <c r="CA351" s="22">
        <v>359</v>
      </c>
      <c r="CB351" s="22">
        <v>56</v>
      </c>
      <c r="CC351" s="22">
        <v>181</v>
      </c>
      <c r="CD351" s="22">
        <v>61</v>
      </c>
      <c r="CE351" s="22">
        <v>124</v>
      </c>
      <c r="CF351" s="22">
        <v>40</v>
      </c>
      <c r="CG351" s="22">
        <v>142</v>
      </c>
      <c r="CH351" s="22">
        <v>58</v>
      </c>
      <c r="CI351" s="22">
        <v>1.03</v>
      </c>
      <c r="CJ351" s="22">
        <v>0.28000000000000003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100</v>
      </c>
      <c r="C352" s="22">
        <v>153366</v>
      </c>
      <c r="D352" s="22">
        <v>0</v>
      </c>
      <c r="E352" s="22">
        <v>0</v>
      </c>
      <c r="F352" s="22">
        <v>-3</v>
      </c>
      <c r="G352" s="22">
        <v>3</v>
      </c>
      <c r="H352" s="22">
        <v>0</v>
      </c>
      <c r="I352" s="22">
        <v>3</v>
      </c>
      <c r="J352" s="20">
        <v>0.3</v>
      </c>
      <c r="K352" s="20">
        <v>0.3</v>
      </c>
      <c r="L352" s="22">
        <v>0</v>
      </c>
      <c r="M352" s="20" t="s">
        <v>504</v>
      </c>
      <c r="N352" s="20">
        <v>0.3</v>
      </c>
      <c r="O352" s="22">
        <v>282</v>
      </c>
      <c r="P352" s="23" t="b">
        <v>0</v>
      </c>
      <c r="Q352" s="20"/>
      <c r="R352" s="20" t="s">
        <v>3025</v>
      </c>
      <c r="S352" s="22">
        <v>47</v>
      </c>
      <c r="T352" s="20" t="s">
        <v>1297</v>
      </c>
      <c r="U352" s="20">
        <v>1.9</v>
      </c>
      <c r="V352" s="20" t="s">
        <v>555</v>
      </c>
      <c r="W352" s="20">
        <v>0.4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21</v>
      </c>
      <c r="AD352" s="22">
        <v>27914</v>
      </c>
      <c r="AE352" s="22">
        <v>182</v>
      </c>
      <c r="AF352" s="22">
        <v>76615</v>
      </c>
      <c r="AG352" s="22">
        <v>1792</v>
      </c>
      <c r="AH352" s="20">
        <v>0.1</v>
      </c>
      <c r="AI352" s="20">
        <v>4.5</v>
      </c>
      <c r="AJ352" s="20" t="s">
        <v>555</v>
      </c>
      <c r="AK352" s="22">
        <v>575</v>
      </c>
      <c r="AL352" s="22">
        <v>0</v>
      </c>
      <c r="AM352" s="22">
        <v>1</v>
      </c>
      <c r="AN352" s="22">
        <v>3</v>
      </c>
      <c r="AO352" s="22">
        <v>11</v>
      </c>
      <c r="AP352" s="22">
        <v>0</v>
      </c>
      <c r="AQ352" s="22">
        <v>0</v>
      </c>
      <c r="AR352" s="22">
        <v>0</v>
      </c>
      <c r="AS352" s="22">
        <v>2</v>
      </c>
      <c r="AT352" s="22">
        <v>0</v>
      </c>
      <c r="AU352" s="22">
        <v>0</v>
      </c>
      <c r="AV352" s="22">
        <v>0</v>
      </c>
      <c r="AW352" s="22">
        <v>85</v>
      </c>
      <c r="AX352" s="20">
        <v>79.400000000000006</v>
      </c>
      <c r="AY352" s="20">
        <v>117.6</v>
      </c>
      <c r="AZ352" s="20">
        <v>12</v>
      </c>
      <c r="BA352" s="20">
        <v>20.9</v>
      </c>
      <c r="BB352" s="22">
        <v>7</v>
      </c>
      <c r="BC352" s="20">
        <v>0.02</v>
      </c>
      <c r="BD352" s="20">
        <v>0.47</v>
      </c>
      <c r="BE352" s="20">
        <v>0.49</v>
      </c>
      <c r="BF352" s="20">
        <v>12.52</v>
      </c>
      <c r="BG352" s="22">
        <v>254</v>
      </c>
      <c r="BH352" s="22">
        <v>101</v>
      </c>
      <c r="BI352" s="22">
        <v>108</v>
      </c>
      <c r="BJ352" s="22">
        <v>79</v>
      </c>
      <c r="BK352" s="22">
        <v>336</v>
      </c>
      <c r="BL352" s="22">
        <v>169</v>
      </c>
      <c r="BM352" s="22">
        <v>235</v>
      </c>
      <c r="BN352" s="22">
        <v>113</v>
      </c>
      <c r="BO352" s="22">
        <v>4</v>
      </c>
      <c r="BP352" s="20"/>
      <c r="BQ352" s="20"/>
      <c r="BR352" s="20"/>
      <c r="BS352" s="20"/>
      <c r="BT352" s="20"/>
      <c r="BU352" s="22">
        <v>0</v>
      </c>
      <c r="BV352" s="22">
        <v>0</v>
      </c>
      <c r="BW352" s="22">
        <v>7.0000000000000007E-2</v>
      </c>
      <c r="BX352" s="22">
        <v>7.0000000000000007E-2</v>
      </c>
      <c r="BY352" s="22">
        <v>1.96</v>
      </c>
      <c r="BZ352" s="22">
        <v>1.72</v>
      </c>
      <c r="CA352" s="22">
        <v>318</v>
      </c>
      <c r="CB352" s="22">
        <v>207</v>
      </c>
      <c r="CC352" s="22">
        <v>333</v>
      </c>
      <c r="CD352" s="22">
        <v>158</v>
      </c>
      <c r="CE352" s="22">
        <v>256</v>
      </c>
      <c r="CF352" s="22">
        <v>112</v>
      </c>
      <c r="CG352" s="22">
        <v>253</v>
      </c>
      <c r="CH352" s="22">
        <v>82</v>
      </c>
      <c r="CI352" s="22">
        <v>1.1000000000000001</v>
      </c>
      <c r="CJ352" s="22">
        <v>0.47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100</v>
      </c>
      <c r="C353" s="22">
        <v>169528</v>
      </c>
      <c r="D353" s="22">
        <v>0</v>
      </c>
      <c r="E353" s="22">
        <v>0</v>
      </c>
      <c r="F353" s="22">
        <v>-1</v>
      </c>
      <c r="G353" s="22">
        <v>1</v>
      </c>
      <c r="H353" s="22">
        <v>0</v>
      </c>
      <c r="I353" s="22">
        <v>2</v>
      </c>
      <c r="J353" s="20">
        <v>1.3</v>
      </c>
      <c r="K353" s="20">
        <v>1.3</v>
      </c>
      <c r="L353" s="22">
        <v>2</v>
      </c>
      <c r="M353" s="20" t="s">
        <v>1306</v>
      </c>
      <c r="N353" s="20">
        <v>1.3</v>
      </c>
      <c r="O353" s="22">
        <v>283</v>
      </c>
      <c r="P353" s="23" t="b">
        <v>0</v>
      </c>
      <c r="Q353" s="20"/>
      <c r="R353" s="20" t="s">
        <v>3165</v>
      </c>
      <c r="S353" s="22">
        <v>44</v>
      </c>
      <c r="T353" s="20" t="s">
        <v>1307</v>
      </c>
      <c r="U353" s="20">
        <v>1.8</v>
      </c>
      <c r="V353" s="20" t="s">
        <v>542</v>
      </c>
      <c r="W353" s="20">
        <v>0.5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20</v>
      </c>
      <c r="AD353" s="22">
        <v>42133</v>
      </c>
      <c r="AE353" s="22">
        <v>1501</v>
      </c>
      <c r="AF353" s="22">
        <v>55335</v>
      </c>
      <c r="AG353" s="22">
        <v>1152</v>
      </c>
      <c r="AH353" s="20">
        <v>0.3</v>
      </c>
      <c r="AI353" s="20">
        <v>4.5</v>
      </c>
      <c r="AJ353" s="20" t="s">
        <v>542</v>
      </c>
      <c r="AK353" s="22">
        <v>990</v>
      </c>
      <c r="AL353" s="22">
        <v>0</v>
      </c>
      <c r="AM353" s="22">
        <v>1</v>
      </c>
      <c r="AN353" s="22">
        <v>2</v>
      </c>
      <c r="AO353" s="22">
        <v>20</v>
      </c>
      <c r="AP353" s="22">
        <v>2</v>
      </c>
      <c r="AQ353" s="22">
        <v>0</v>
      </c>
      <c r="AR353" s="22">
        <v>0</v>
      </c>
      <c r="AS353" s="22">
        <v>4</v>
      </c>
      <c r="AT353" s="22">
        <v>0</v>
      </c>
      <c r="AU353" s="22">
        <v>0</v>
      </c>
      <c r="AV353" s="22">
        <v>2</v>
      </c>
      <c r="AW353" s="22">
        <v>168</v>
      </c>
      <c r="AX353" s="20">
        <v>190</v>
      </c>
      <c r="AY353" s="20">
        <v>147.69999999999999</v>
      </c>
      <c r="AZ353" s="20">
        <v>24</v>
      </c>
      <c r="BA353" s="20">
        <v>36.200000000000003</v>
      </c>
      <c r="BB353" s="22">
        <v>11</v>
      </c>
      <c r="BC353" s="20">
        <v>0.06</v>
      </c>
      <c r="BD353" s="20">
        <v>1.1399999999999999</v>
      </c>
      <c r="BE353" s="20">
        <v>1.2</v>
      </c>
      <c r="BF353" s="20">
        <v>21.24</v>
      </c>
      <c r="BG353" s="22">
        <v>109</v>
      </c>
      <c r="BH353" s="22">
        <v>39</v>
      </c>
      <c r="BI353" s="22">
        <v>73</v>
      </c>
      <c r="BJ353" s="22">
        <v>14</v>
      </c>
      <c r="BK353" s="22">
        <v>273</v>
      </c>
      <c r="BL353" s="22">
        <v>84</v>
      </c>
      <c r="BM353" s="22">
        <v>116</v>
      </c>
      <c r="BN353" s="22">
        <v>29</v>
      </c>
      <c r="BO353" s="20"/>
      <c r="BP353" s="20"/>
      <c r="BQ353" s="20"/>
      <c r="BR353" s="20"/>
      <c r="BS353" s="20"/>
      <c r="BT353" s="20"/>
      <c r="BU353" s="22">
        <v>0.01</v>
      </c>
      <c r="BV353" s="22">
        <v>0</v>
      </c>
      <c r="BW353" s="22">
        <v>0.1</v>
      </c>
      <c r="BX353" s="22">
        <v>0.11</v>
      </c>
      <c r="BY353" s="22">
        <v>1.93</v>
      </c>
      <c r="BZ353" s="22">
        <v>1.82</v>
      </c>
      <c r="CA353" s="22">
        <v>495</v>
      </c>
      <c r="CB353" s="22">
        <v>100</v>
      </c>
      <c r="CC353" s="22">
        <v>210</v>
      </c>
      <c r="CD353" s="22">
        <v>69</v>
      </c>
      <c r="CE353" s="22">
        <v>266</v>
      </c>
      <c r="CF353" s="22">
        <v>87</v>
      </c>
      <c r="CG353" s="22">
        <v>224</v>
      </c>
      <c r="CH353" s="22">
        <v>85</v>
      </c>
      <c r="CI353" s="22">
        <v>1</v>
      </c>
      <c r="CJ353" s="22">
        <v>0.18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0"/>
      <c r="B354" s="20"/>
      <c r="C354" s="22">
        <v>155529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1</v>
      </c>
      <c r="J354" s="20">
        <v>0</v>
      </c>
      <c r="K354" s="20">
        <v>0</v>
      </c>
      <c r="L354" s="22">
        <v>0</v>
      </c>
      <c r="M354" s="20" t="s">
        <v>1300</v>
      </c>
      <c r="N354" s="20">
        <v>0</v>
      </c>
      <c r="O354" s="22">
        <v>284</v>
      </c>
      <c r="P354" s="23" t="b">
        <v>0</v>
      </c>
      <c r="Q354" s="20"/>
      <c r="R354" s="20"/>
      <c r="S354" s="22">
        <v>39</v>
      </c>
      <c r="T354" s="20" t="s">
        <v>1301</v>
      </c>
      <c r="U354" s="20">
        <v>0</v>
      </c>
      <c r="V354" s="20" t="s">
        <v>574</v>
      </c>
      <c r="W354" s="20">
        <v>0.4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-1</v>
      </c>
      <c r="AD354" s="22">
        <v>12211</v>
      </c>
      <c r="AE354" s="22">
        <v>1200</v>
      </c>
      <c r="AF354" s="22">
        <v>17960</v>
      </c>
      <c r="AG354" s="22">
        <v>591</v>
      </c>
      <c r="AH354" s="20">
        <v>0</v>
      </c>
      <c r="AI354" s="20">
        <v>-0.3</v>
      </c>
      <c r="AJ354" s="20" t="s">
        <v>574</v>
      </c>
      <c r="AK354" s="22">
        <v>0</v>
      </c>
      <c r="AL354" s="22">
        <v>0</v>
      </c>
      <c r="AM354" s="22">
        <v>0</v>
      </c>
      <c r="AN354" s="22">
        <v>0</v>
      </c>
      <c r="AO354" s="22">
        <v>0</v>
      </c>
      <c r="AP354" s="22">
        <v>0</v>
      </c>
      <c r="AQ354" s="22">
        <v>0</v>
      </c>
      <c r="AR354" s="22">
        <v>0</v>
      </c>
      <c r="AS354" s="22">
        <v>1</v>
      </c>
      <c r="AT354" s="22">
        <v>0</v>
      </c>
      <c r="AU354" s="22">
        <v>0</v>
      </c>
      <c r="AV354" s="22">
        <v>0</v>
      </c>
      <c r="AW354" s="22">
        <v>-3</v>
      </c>
      <c r="AX354" s="20">
        <v>0</v>
      </c>
      <c r="AY354" s="20">
        <v>0</v>
      </c>
      <c r="AZ354" s="20">
        <v>0</v>
      </c>
      <c r="BA354" s="20">
        <v>0</v>
      </c>
      <c r="BB354" s="22">
        <v>0</v>
      </c>
      <c r="BC354" s="20">
        <v>0</v>
      </c>
      <c r="BD354" s="20">
        <v>0</v>
      </c>
      <c r="BE354" s="20">
        <v>0</v>
      </c>
      <c r="BF354" s="20">
        <v>0</v>
      </c>
      <c r="BG354" s="22">
        <v>464</v>
      </c>
      <c r="BH354" s="22">
        <v>35</v>
      </c>
      <c r="BI354" s="22">
        <v>447</v>
      </c>
      <c r="BJ354" s="22">
        <v>18</v>
      </c>
      <c r="BK354" s="22">
        <v>422</v>
      </c>
      <c r="BL354" s="22">
        <v>11</v>
      </c>
      <c r="BM354" s="22">
        <v>470</v>
      </c>
      <c r="BN354" s="22">
        <v>35</v>
      </c>
      <c r="BO354" s="20"/>
      <c r="BP354" s="20"/>
      <c r="BQ354" s="20"/>
      <c r="BR354" s="20"/>
      <c r="BS354" s="20"/>
      <c r="BT354" s="20"/>
      <c r="BU354" s="22">
        <v>0</v>
      </c>
      <c r="BV354" s="22">
        <v>0</v>
      </c>
      <c r="BW354" s="22">
        <v>0</v>
      </c>
      <c r="BX354" s="22">
        <v>0</v>
      </c>
      <c r="BY354" s="22">
        <v>0</v>
      </c>
      <c r="BZ354" s="22">
        <v>0</v>
      </c>
      <c r="CA354" s="22">
        <v>722</v>
      </c>
      <c r="CB354" s="22">
        <v>76</v>
      </c>
      <c r="CC354" s="22">
        <v>369</v>
      </c>
      <c r="CD354" s="22">
        <v>33</v>
      </c>
      <c r="CE354" s="22">
        <v>475</v>
      </c>
      <c r="CF354" s="22">
        <v>35</v>
      </c>
      <c r="CG354" s="22">
        <v>261</v>
      </c>
      <c r="CH354" s="22">
        <v>34</v>
      </c>
      <c r="CI354" s="22">
        <v>0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75</v>
      </c>
      <c r="C355" s="22">
        <v>167074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2</v>
      </c>
      <c r="J355" s="20">
        <v>0</v>
      </c>
      <c r="K355" s="20">
        <v>0</v>
      </c>
      <c r="L355" s="22">
        <v>0</v>
      </c>
      <c r="M355" s="20" t="s">
        <v>1304</v>
      </c>
      <c r="N355" s="20">
        <v>0</v>
      </c>
      <c r="O355" s="22">
        <v>285</v>
      </c>
      <c r="P355" s="23" t="b">
        <v>0</v>
      </c>
      <c r="Q355" s="20"/>
      <c r="R355" s="20" t="s">
        <v>3263</v>
      </c>
      <c r="S355" s="22">
        <v>44</v>
      </c>
      <c r="T355" s="20" t="s">
        <v>1305</v>
      </c>
      <c r="U355" s="20">
        <v>2.4</v>
      </c>
      <c r="V355" s="20" t="s">
        <v>517</v>
      </c>
      <c r="W355" s="20">
        <v>0.3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12</v>
      </c>
      <c r="AD355" s="22">
        <v>20229</v>
      </c>
      <c r="AE355" s="22">
        <v>222</v>
      </c>
      <c r="AF355" s="22">
        <v>55533</v>
      </c>
      <c r="AG355" s="22">
        <v>433</v>
      </c>
      <c r="AH355" s="20">
        <v>0</v>
      </c>
      <c r="AI355" s="20">
        <v>2.7</v>
      </c>
      <c r="AJ355" s="20" t="s">
        <v>517</v>
      </c>
      <c r="AK355" s="22">
        <v>427</v>
      </c>
      <c r="AL355" s="22">
        <v>0</v>
      </c>
      <c r="AM355" s="22">
        <v>0</v>
      </c>
      <c r="AN355" s="22">
        <v>2</v>
      </c>
      <c r="AO355" s="22">
        <v>8</v>
      </c>
      <c r="AP355" s="22">
        <v>0</v>
      </c>
      <c r="AQ355" s="22">
        <v>0</v>
      </c>
      <c r="AR355" s="22">
        <v>0</v>
      </c>
      <c r="AS355" s="22">
        <v>2</v>
      </c>
      <c r="AT355" s="22">
        <v>0</v>
      </c>
      <c r="AU355" s="22">
        <v>0</v>
      </c>
      <c r="AV355" s="22">
        <v>0</v>
      </c>
      <c r="AW355" s="22">
        <v>71</v>
      </c>
      <c r="AX355" s="20">
        <v>68</v>
      </c>
      <c r="AY355" s="20">
        <v>45.8</v>
      </c>
      <c r="AZ355" s="20">
        <v>13</v>
      </c>
      <c r="BA355" s="20">
        <v>12.7</v>
      </c>
      <c r="BB355" s="22">
        <v>5</v>
      </c>
      <c r="BC355" s="20">
        <v>0.19</v>
      </c>
      <c r="BD355" s="20">
        <v>0.22</v>
      </c>
      <c r="BE355" s="20">
        <v>0.41</v>
      </c>
      <c r="BF355" s="20">
        <v>11.87</v>
      </c>
      <c r="BG355" s="22">
        <v>273</v>
      </c>
      <c r="BH355" s="22">
        <v>110</v>
      </c>
      <c r="BI355" s="22">
        <v>240</v>
      </c>
      <c r="BJ355" s="22">
        <v>70</v>
      </c>
      <c r="BK355" s="22">
        <v>332</v>
      </c>
      <c r="BL355" s="22">
        <v>115</v>
      </c>
      <c r="BM355" s="22">
        <v>307</v>
      </c>
      <c r="BN355" s="22">
        <v>110</v>
      </c>
      <c r="BO355" s="20"/>
      <c r="BP355" s="20"/>
      <c r="BQ355" s="20"/>
      <c r="BR355" s="20"/>
      <c r="BS355" s="20"/>
      <c r="BT355" s="20"/>
      <c r="BU355" s="22">
        <v>0.04</v>
      </c>
      <c r="BV355" s="22">
        <v>0</v>
      </c>
      <c r="BW355" s="22">
        <v>0.05</v>
      </c>
      <c r="BX355" s="22">
        <v>0.09</v>
      </c>
      <c r="BY355" s="22">
        <v>2.5</v>
      </c>
      <c r="BZ355" s="22">
        <v>1.69</v>
      </c>
      <c r="CA355" s="22">
        <v>494</v>
      </c>
      <c r="CB355" s="22">
        <v>99</v>
      </c>
      <c r="CC355" s="22">
        <v>518</v>
      </c>
      <c r="CD355" s="22">
        <v>205</v>
      </c>
      <c r="CE355" s="22">
        <v>192</v>
      </c>
      <c r="CF355" s="22">
        <v>65</v>
      </c>
      <c r="CG355" s="22">
        <v>279</v>
      </c>
      <c r="CH355" s="22">
        <v>112</v>
      </c>
      <c r="CI355" s="22">
        <v>1.05</v>
      </c>
      <c r="CJ355" s="22">
        <v>0.42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27.75" thickBot="1">
      <c r="A356" s="22">
        <v>75</v>
      </c>
      <c r="B356" s="22">
        <v>75</v>
      </c>
      <c r="C356" s="22">
        <v>109646</v>
      </c>
      <c r="D356" s="22">
        <v>0</v>
      </c>
      <c r="E356" s="22">
        <v>0</v>
      </c>
      <c r="F356" s="22">
        <v>-2</v>
      </c>
      <c r="G356" s="22">
        <v>2</v>
      </c>
      <c r="H356" s="22">
        <v>0</v>
      </c>
      <c r="I356" s="22">
        <v>2</v>
      </c>
      <c r="J356" s="20">
        <v>0</v>
      </c>
      <c r="K356" s="20">
        <v>0</v>
      </c>
      <c r="L356" s="22">
        <v>0</v>
      </c>
      <c r="M356" s="20" t="s">
        <v>569</v>
      </c>
      <c r="N356" s="20">
        <v>0</v>
      </c>
      <c r="O356" s="22">
        <v>286</v>
      </c>
      <c r="P356" s="23" t="b">
        <v>0</v>
      </c>
      <c r="Q356" s="20" t="s">
        <v>3509</v>
      </c>
      <c r="R356" s="20" t="s">
        <v>3166</v>
      </c>
      <c r="S356" s="22">
        <v>43</v>
      </c>
      <c r="T356" s="20" t="s">
        <v>1294</v>
      </c>
      <c r="U356" s="20">
        <v>1</v>
      </c>
      <c r="V356" s="20" t="s">
        <v>570</v>
      </c>
      <c r="W356" s="20">
        <v>0</v>
      </c>
      <c r="X356" s="23" t="b">
        <v>0</v>
      </c>
      <c r="Y356" s="20"/>
      <c r="Z356" s="20" t="s">
        <v>937</v>
      </c>
      <c r="AA356" s="22">
        <v>10</v>
      </c>
      <c r="AB356" s="22">
        <v>54</v>
      </c>
      <c r="AC356" s="22">
        <v>1</v>
      </c>
      <c r="AD356" s="22">
        <v>864</v>
      </c>
      <c r="AE356" s="22">
        <v>4</v>
      </c>
      <c r="AF356" s="22">
        <v>5732</v>
      </c>
      <c r="AG356" s="22">
        <v>56</v>
      </c>
      <c r="AH356" s="20">
        <v>0</v>
      </c>
      <c r="AI356" s="20">
        <v>0.2</v>
      </c>
      <c r="AJ356" s="20" t="s">
        <v>569</v>
      </c>
      <c r="AK356" s="22">
        <v>1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5</v>
      </c>
      <c r="AX356" s="20">
        <v>12</v>
      </c>
      <c r="AY356" s="20">
        <v>0</v>
      </c>
      <c r="AZ356" s="20">
        <v>0</v>
      </c>
      <c r="BA356" s="20">
        <v>1.2</v>
      </c>
      <c r="BB356" s="22">
        <v>0</v>
      </c>
      <c r="BC356" s="20">
        <v>0</v>
      </c>
      <c r="BD356" s="20">
        <v>0</v>
      </c>
      <c r="BE356" s="20">
        <v>0</v>
      </c>
      <c r="BF356" s="20">
        <v>0.67</v>
      </c>
      <c r="BG356" s="22">
        <v>394</v>
      </c>
      <c r="BH356" s="22">
        <v>145</v>
      </c>
      <c r="BI356" s="22">
        <v>548</v>
      </c>
      <c r="BJ356" s="22">
        <v>215</v>
      </c>
      <c r="BK356" s="22">
        <v>529</v>
      </c>
      <c r="BL356" s="22">
        <v>210</v>
      </c>
      <c r="BM356" s="22">
        <v>432</v>
      </c>
      <c r="BN356" s="22">
        <v>154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60.3</v>
      </c>
      <c r="BZ356" s="22">
        <v>0</v>
      </c>
      <c r="CA356" s="22">
        <v>572</v>
      </c>
      <c r="CB356" s="22">
        <v>133</v>
      </c>
      <c r="CC356" s="22">
        <v>484</v>
      </c>
      <c r="CD356" s="22">
        <v>188</v>
      </c>
      <c r="CE356" s="22">
        <v>367</v>
      </c>
      <c r="CF356" s="22">
        <v>126</v>
      </c>
      <c r="CG356" s="22">
        <v>530</v>
      </c>
      <c r="CH356" s="22">
        <v>199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0"/>
      <c r="B357" s="20"/>
      <c r="C357" s="22">
        <v>245824</v>
      </c>
      <c r="D357" s="22">
        <v>0</v>
      </c>
      <c r="E357" s="22">
        <v>0</v>
      </c>
      <c r="F357" s="22">
        <v>-3</v>
      </c>
      <c r="G357" s="22">
        <v>3</v>
      </c>
      <c r="H357" s="22">
        <v>0</v>
      </c>
      <c r="I357" s="22">
        <v>4</v>
      </c>
      <c r="J357" s="20">
        <v>0.3</v>
      </c>
      <c r="K357" s="20">
        <v>0.3</v>
      </c>
      <c r="L357" s="22">
        <v>0</v>
      </c>
      <c r="M357" s="20" t="s">
        <v>346</v>
      </c>
      <c r="N357" s="20">
        <v>0.3</v>
      </c>
      <c r="O357" s="22">
        <v>287</v>
      </c>
      <c r="P357" s="23" t="b">
        <v>0</v>
      </c>
      <c r="Q357" s="20"/>
      <c r="R357" s="20"/>
      <c r="S357" s="22">
        <v>47</v>
      </c>
      <c r="T357" s="20" t="s">
        <v>1324</v>
      </c>
      <c r="U357" s="20">
        <v>1.9</v>
      </c>
      <c r="V357" s="20" t="s">
        <v>1325</v>
      </c>
      <c r="W357" s="20">
        <v>1.6</v>
      </c>
      <c r="X357" s="23" t="b">
        <v>0</v>
      </c>
      <c r="Y357" s="20"/>
      <c r="Z357" s="20" t="s">
        <v>858</v>
      </c>
      <c r="AA357" s="22">
        <v>10</v>
      </c>
      <c r="AB357" s="22">
        <v>54</v>
      </c>
      <c r="AC357" s="22">
        <v>13</v>
      </c>
      <c r="AD357" s="22">
        <v>95598</v>
      </c>
      <c r="AE357" s="22">
        <v>2903</v>
      </c>
      <c r="AF357" s="22">
        <v>325138</v>
      </c>
      <c r="AG357" s="22">
        <v>6295</v>
      </c>
      <c r="AH357" s="20">
        <v>0.1</v>
      </c>
      <c r="AI357" s="20">
        <v>2.8</v>
      </c>
      <c r="AJ357" s="20" t="s">
        <v>1326</v>
      </c>
      <c r="AK357" s="22">
        <v>228</v>
      </c>
      <c r="AL357" s="22">
        <v>1</v>
      </c>
      <c r="AM357" s="22">
        <v>0</v>
      </c>
      <c r="AN357" s="22">
        <v>0</v>
      </c>
      <c r="AO357" s="22">
        <v>3</v>
      </c>
      <c r="AP357" s="22">
        <v>0</v>
      </c>
      <c r="AQ357" s="22">
        <v>0</v>
      </c>
      <c r="AR357" s="22">
        <v>0</v>
      </c>
      <c r="AS357" s="22">
        <v>1</v>
      </c>
      <c r="AT357" s="22">
        <v>0</v>
      </c>
      <c r="AU357" s="22">
        <v>0</v>
      </c>
      <c r="AV357" s="22">
        <v>2</v>
      </c>
      <c r="AW357" s="22">
        <v>42</v>
      </c>
      <c r="AX357" s="20">
        <v>46.6</v>
      </c>
      <c r="AY357" s="20">
        <v>49.2</v>
      </c>
      <c r="AZ357" s="20">
        <v>83</v>
      </c>
      <c r="BA357" s="20">
        <v>17.7</v>
      </c>
      <c r="BB357" s="22">
        <v>2</v>
      </c>
      <c r="BC357" s="20">
        <v>0.67</v>
      </c>
      <c r="BD357" s="20">
        <v>0.06</v>
      </c>
      <c r="BE357" s="20">
        <v>0.73</v>
      </c>
      <c r="BF357" s="20">
        <v>3.74</v>
      </c>
      <c r="BG357" s="22">
        <v>308</v>
      </c>
      <c r="BH357" s="22">
        <v>35</v>
      </c>
      <c r="BI357" s="22">
        <v>230</v>
      </c>
      <c r="BJ357" s="22">
        <v>38</v>
      </c>
      <c r="BK357" s="22">
        <v>138</v>
      </c>
      <c r="BL357" s="22">
        <v>37</v>
      </c>
      <c r="BM357" s="22">
        <v>265</v>
      </c>
      <c r="BN357" s="22">
        <v>36</v>
      </c>
      <c r="BO357" s="20"/>
      <c r="BP357" s="20"/>
      <c r="BQ357" s="20"/>
      <c r="BR357" s="20"/>
      <c r="BS357" s="20"/>
      <c r="BT357" s="20"/>
      <c r="BU357" s="22">
        <v>0.26</v>
      </c>
      <c r="BV357" s="22">
        <v>0</v>
      </c>
      <c r="BW357" s="22">
        <v>0.02</v>
      </c>
      <c r="BX357" s="22">
        <v>0.28000000000000003</v>
      </c>
      <c r="BY357" s="22">
        <v>1.48</v>
      </c>
      <c r="BZ357" s="22">
        <v>1.18</v>
      </c>
      <c r="CA357" s="22">
        <v>326</v>
      </c>
      <c r="CB357" s="22">
        <v>63</v>
      </c>
      <c r="CC357" s="22">
        <v>335</v>
      </c>
      <c r="CD357" s="22">
        <v>39</v>
      </c>
      <c r="CE357" s="22">
        <v>257</v>
      </c>
      <c r="CF357" s="22">
        <v>34</v>
      </c>
      <c r="CG357" s="22">
        <v>137</v>
      </c>
      <c r="CH357" s="22">
        <v>23</v>
      </c>
      <c r="CI357" s="22">
        <v>0.79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0"/>
      <c r="B358" s="20"/>
      <c r="C358" s="22">
        <v>153682</v>
      </c>
      <c r="D358" s="22">
        <v>0</v>
      </c>
      <c r="E358" s="22">
        <v>0</v>
      </c>
      <c r="F358" s="22">
        <v>-2</v>
      </c>
      <c r="G358" s="22">
        <v>2</v>
      </c>
      <c r="H358" s="22">
        <v>0</v>
      </c>
      <c r="I358" s="22">
        <v>3</v>
      </c>
      <c r="J358" s="20">
        <v>2</v>
      </c>
      <c r="K358" s="20">
        <v>2</v>
      </c>
      <c r="L358" s="22">
        <v>1</v>
      </c>
      <c r="M358" s="20" t="s">
        <v>1298</v>
      </c>
      <c r="N358" s="20">
        <v>2</v>
      </c>
      <c r="O358" s="22">
        <v>288</v>
      </c>
      <c r="P358" s="23" t="b">
        <v>0</v>
      </c>
      <c r="Q358" s="20"/>
      <c r="R358" s="20"/>
      <c r="S358" s="22">
        <v>53</v>
      </c>
      <c r="T358" s="20" t="s">
        <v>1299</v>
      </c>
      <c r="U358" s="20">
        <v>1.8</v>
      </c>
      <c r="V358" s="20" t="s">
        <v>482</v>
      </c>
      <c r="W358" s="20">
        <v>0.1</v>
      </c>
      <c r="X358" s="23" t="b">
        <v>0</v>
      </c>
      <c r="Y358" s="20"/>
      <c r="Z358" s="20" t="s">
        <v>858</v>
      </c>
      <c r="AA358" s="22">
        <v>10</v>
      </c>
      <c r="AB358" s="22">
        <v>54</v>
      </c>
      <c r="AC358" s="22">
        <v>22</v>
      </c>
      <c r="AD358" s="22">
        <v>16901</v>
      </c>
      <c r="AE358" s="22">
        <v>249</v>
      </c>
      <c r="AF358" s="22">
        <v>25706</v>
      </c>
      <c r="AG358" s="22">
        <v>440</v>
      </c>
      <c r="AH358" s="20">
        <v>0.4</v>
      </c>
      <c r="AI358" s="20">
        <v>4.2</v>
      </c>
      <c r="AJ358" s="20" t="s">
        <v>482</v>
      </c>
      <c r="AK358" s="22">
        <v>680</v>
      </c>
      <c r="AL358" s="22">
        <v>0</v>
      </c>
      <c r="AM358" s="22">
        <v>1</v>
      </c>
      <c r="AN358" s="22">
        <v>3</v>
      </c>
      <c r="AO358" s="22">
        <v>11</v>
      </c>
      <c r="AP358" s="22">
        <v>0</v>
      </c>
      <c r="AQ358" s="22">
        <v>0</v>
      </c>
      <c r="AR358" s="22">
        <v>0</v>
      </c>
      <c r="AS358" s="22">
        <v>2</v>
      </c>
      <c r="AT358" s="22">
        <v>0</v>
      </c>
      <c r="AU358" s="22">
        <v>0</v>
      </c>
      <c r="AV358" s="22">
        <v>0</v>
      </c>
      <c r="AW358" s="22">
        <v>76</v>
      </c>
      <c r="AX358" s="20">
        <v>64.400000000000006</v>
      </c>
      <c r="AY358" s="20">
        <v>139.5</v>
      </c>
      <c r="AZ358" s="20">
        <v>90</v>
      </c>
      <c r="BA358" s="20">
        <v>29.2</v>
      </c>
      <c r="BB358" s="22">
        <v>7</v>
      </c>
      <c r="BC358" s="20">
        <v>0.85</v>
      </c>
      <c r="BD358" s="20">
        <v>1.21</v>
      </c>
      <c r="BE358" s="20">
        <v>2.06</v>
      </c>
      <c r="BF358" s="20">
        <v>16.53</v>
      </c>
      <c r="BG358" s="22">
        <v>280</v>
      </c>
      <c r="BH358" s="22">
        <v>114</v>
      </c>
      <c r="BI358" s="22">
        <v>82</v>
      </c>
      <c r="BJ358" s="22">
        <v>59</v>
      </c>
      <c r="BK358" s="22">
        <v>127</v>
      </c>
      <c r="BL358" s="22">
        <v>78</v>
      </c>
      <c r="BM358" s="22">
        <v>176</v>
      </c>
      <c r="BN358" s="22">
        <v>87</v>
      </c>
      <c r="BO358" s="20"/>
      <c r="BP358" s="20"/>
      <c r="BQ358" s="22">
        <v>1</v>
      </c>
      <c r="BR358" s="20"/>
      <c r="BS358" s="22">
        <v>3</v>
      </c>
      <c r="BT358" s="20"/>
      <c r="BU358" s="22">
        <v>0.11</v>
      </c>
      <c r="BV358" s="22">
        <v>0</v>
      </c>
      <c r="BW358" s="22">
        <v>0.16</v>
      </c>
      <c r="BX358" s="22">
        <v>0.27</v>
      </c>
      <c r="BY358" s="22">
        <v>2.19</v>
      </c>
      <c r="BZ358" s="22">
        <v>1.46</v>
      </c>
      <c r="CA358" s="22">
        <v>134</v>
      </c>
      <c r="CB358" s="22">
        <v>84</v>
      </c>
      <c r="CC358" s="22">
        <v>164</v>
      </c>
      <c r="CD358" s="22">
        <v>75</v>
      </c>
      <c r="CE358" s="22">
        <v>276</v>
      </c>
      <c r="CF358" s="22">
        <v>123</v>
      </c>
      <c r="CG358" s="22">
        <v>366</v>
      </c>
      <c r="CH358" s="22">
        <v>116</v>
      </c>
      <c r="CI358" s="22">
        <v>0.93</v>
      </c>
      <c r="CJ358" s="22">
        <v>0.4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102057</v>
      </c>
      <c r="D359" s="22">
        <v>0</v>
      </c>
      <c r="E359" s="22">
        <v>0</v>
      </c>
      <c r="F359" s="22">
        <v>-3</v>
      </c>
      <c r="G359" s="22">
        <v>3</v>
      </c>
      <c r="H359" s="22">
        <v>0</v>
      </c>
      <c r="I359" s="22">
        <v>4</v>
      </c>
      <c r="J359" s="20">
        <v>3</v>
      </c>
      <c r="K359" s="20">
        <v>3</v>
      </c>
      <c r="L359" s="22">
        <v>8</v>
      </c>
      <c r="M359" s="20" t="s">
        <v>1676</v>
      </c>
      <c r="N359" s="20">
        <v>3</v>
      </c>
      <c r="O359" s="22">
        <v>558</v>
      </c>
      <c r="P359" s="23" t="b">
        <v>0</v>
      </c>
      <c r="Q359" s="20"/>
      <c r="R359" s="20"/>
      <c r="S359" s="22">
        <v>52</v>
      </c>
      <c r="T359" s="20" t="s">
        <v>1677</v>
      </c>
      <c r="U359" s="20">
        <v>1.9</v>
      </c>
      <c r="V359" s="20" t="s">
        <v>610</v>
      </c>
      <c r="W359" s="20">
        <v>0.6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21</v>
      </c>
      <c r="AD359" s="22">
        <v>106314</v>
      </c>
      <c r="AE359" s="22">
        <v>5466</v>
      </c>
      <c r="AF359" s="22">
        <v>167669</v>
      </c>
      <c r="AG359" s="22">
        <v>2005</v>
      </c>
      <c r="AH359" s="20">
        <v>0.6</v>
      </c>
      <c r="AI359" s="20">
        <v>4</v>
      </c>
      <c r="AJ359" s="20" t="s">
        <v>1676</v>
      </c>
      <c r="AK359" s="22">
        <v>679</v>
      </c>
      <c r="AL359" s="22">
        <v>1</v>
      </c>
      <c r="AM359" s="22">
        <v>0</v>
      </c>
      <c r="AN359" s="22">
        <v>2</v>
      </c>
      <c r="AO359" s="22">
        <v>16</v>
      </c>
      <c r="AP359" s="22">
        <v>0</v>
      </c>
      <c r="AQ359" s="22">
        <v>0</v>
      </c>
      <c r="AR359" s="22">
        <v>0</v>
      </c>
      <c r="AS359" s="22">
        <v>2</v>
      </c>
      <c r="AT359" s="22">
        <v>0</v>
      </c>
      <c r="AU359" s="22">
        <v>0</v>
      </c>
      <c r="AV359" s="22">
        <v>2</v>
      </c>
      <c r="AW359" s="22">
        <v>63</v>
      </c>
      <c r="AX359" s="20">
        <v>82.8</v>
      </c>
      <c r="AY359" s="20">
        <v>84.2</v>
      </c>
      <c r="AZ359" s="20">
        <v>167</v>
      </c>
      <c r="BA359" s="20">
        <v>32.799999999999997</v>
      </c>
      <c r="BB359" s="22">
        <v>9</v>
      </c>
      <c r="BC359" s="20">
        <v>1.77</v>
      </c>
      <c r="BD359" s="20">
        <v>0.4</v>
      </c>
      <c r="BE359" s="20">
        <v>2.17</v>
      </c>
      <c r="BF359" s="20">
        <v>15.79</v>
      </c>
      <c r="BG359" s="22">
        <v>250</v>
      </c>
      <c r="BH359" s="22">
        <v>30</v>
      </c>
      <c r="BI359" s="22">
        <v>157</v>
      </c>
      <c r="BJ359" s="22">
        <v>18</v>
      </c>
      <c r="BK359" s="22">
        <v>59</v>
      </c>
      <c r="BL359" s="22">
        <v>21</v>
      </c>
      <c r="BM359" s="22">
        <v>150</v>
      </c>
      <c r="BN359" s="22">
        <v>26</v>
      </c>
      <c r="BO359" s="20"/>
      <c r="BP359" s="20"/>
      <c r="BQ359" s="20"/>
      <c r="BR359" s="20"/>
      <c r="BS359" s="20"/>
      <c r="BT359" s="20"/>
      <c r="BU359" s="22">
        <v>0.23</v>
      </c>
      <c r="BV359" s="22">
        <v>0</v>
      </c>
      <c r="BW359" s="22">
        <v>0.05</v>
      </c>
      <c r="BX359" s="22">
        <v>0.28000000000000003</v>
      </c>
      <c r="BY359" s="22">
        <v>2.09</v>
      </c>
      <c r="BZ359" s="22">
        <v>2.12</v>
      </c>
      <c r="CA359" s="22">
        <v>151</v>
      </c>
      <c r="CB359" s="22">
        <v>41</v>
      </c>
      <c r="CC359" s="22">
        <v>100</v>
      </c>
      <c r="CD359" s="22">
        <v>13</v>
      </c>
      <c r="CE359" s="22">
        <v>262</v>
      </c>
      <c r="CF359" s="22">
        <v>35</v>
      </c>
      <c r="CG359" s="22">
        <v>210</v>
      </c>
      <c r="CH359" s="22">
        <v>35</v>
      </c>
      <c r="CI359" s="22">
        <v>1.19</v>
      </c>
      <c r="CJ359" s="22">
        <v>0.27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100</v>
      </c>
      <c r="B360" s="22">
        <v>100</v>
      </c>
      <c r="C360" s="22">
        <v>47431</v>
      </c>
      <c r="D360" s="22">
        <v>0</v>
      </c>
      <c r="E360" s="22">
        <v>0</v>
      </c>
      <c r="F360" s="22">
        <v>-2</v>
      </c>
      <c r="G360" s="22">
        <v>2</v>
      </c>
      <c r="H360" s="22">
        <v>0</v>
      </c>
      <c r="I360" s="22">
        <v>3</v>
      </c>
      <c r="J360" s="20">
        <v>2.2999999999999998</v>
      </c>
      <c r="K360" s="20">
        <v>2.2999999999999998</v>
      </c>
      <c r="L360" s="22">
        <v>2</v>
      </c>
      <c r="M360" s="20" t="s">
        <v>354</v>
      </c>
      <c r="N360" s="20">
        <v>2.2999999999999998</v>
      </c>
      <c r="O360" s="22">
        <v>591</v>
      </c>
      <c r="P360" s="23" t="b">
        <v>0</v>
      </c>
      <c r="Q360" s="20"/>
      <c r="R360" s="20" t="s">
        <v>2886</v>
      </c>
      <c r="S360" s="22">
        <v>53</v>
      </c>
      <c r="T360" s="20" t="s">
        <v>1322</v>
      </c>
      <c r="U360" s="20">
        <v>2.9</v>
      </c>
      <c r="V360" s="20" t="s">
        <v>1323</v>
      </c>
      <c r="W360" s="20">
        <v>0.4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32</v>
      </c>
      <c r="AD360" s="22">
        <v>44775</v>
      </c>
      <c r="AE360" s="22">
        <v>1980</v>
      </c>
      <c r="AF360" s="22">
        <v>70268</v>
      </c>
      <c r="AG360" s="22">
        <v>2093</v>
      </c>
      <c r="AH360" s="20">
        <v>0.4</v>
      </c>
      <c r="AI360" s="20">
        <v>6</v>
      </c>
      <c r="AJ360" s="20" t="s">
        <v>354</v>
      </c>
      <c r="AK360" s="22">
        <v>775</v>
      </c>
      <c r="AL360" s="22">
        <v>1</v>
      </c>
      <c r="AM360" s="22">
        <v>1</v>
      </c>
      <c r="AN360" s="22">
        <v>3</v>
      </c>
      <c r="AO360" s="22">
        <v>11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0</v>
      </c>
      <c r="AV360" s="22">
        <v>3</v>
      </c>
      <c r="AW360" s="22">
        <v>110</v>
      </c>
      <c r="AX360" s="20">
        <v>112.2</v>
      </c>
      <c r="AY360" s="20">
        <v>207</v>
      </c>
      <c r="AZ360" s="20">
        <v>162</v>
      </c>
      <c r="BA360" s="20">
        <v>48</v>
      </c>
      <c r="BB360" s="22">
        <v>9</v>
      </c>
      <c r="BC360" s="20">
        <v>1.45</v>
      </c>
      <c r="BD360" s="20">
        <v>0.87</v>
      </c>
      <c r="BE360" s="20">
        <v>2.3199999999999998</v>
      </c>
      <c r="BF360" s="20">
        <v>12.65</v>
      </c>
      <c r="BG360" s="22">
        <v>206</v>
      </c>
      <c r="BH360" s="22">
        <v>81</v>
      </c>
      <c r="BI360" s="22">
        <v>43</v>
      </c>
      <c r="BJ360" s="22">
        <v>33</v>
      </c>
      <c r="BK360" s="22">
        <v>61</v>
      </c>
      <c r="BL360" s="22">
        <v>38</v>
      </c>
      <c r="BM360" s="22">
        <v>75</v>
      </c>
      <c r="BN360" s="22">
        <v>48</v>
      </c>
      <c r="BO360" s="22">
        <v>2</v>
      </c>
      <c r="BP360" s="20"/>
      <c r="BQ360" s="22">
        <v>2</v>
      </c>
      <c r="BR360" s="20"/>
      <c r="BS360" s="20"/>
      <c r="BT360" s="20"/>
      <c r="BU360" s="22">
        <v>0.17</v>
      </c>
      <c r="BV360" s="22">
        <v>0</v>
      </c>
      <c r="BW360" s="22">
        <v>0.1</v>
      </c>
      <c r="BX360" s="22">
        <v>0.27</v>
      </c>
      <c r="BY360" s="22">
        <v>1.47</v>
      </c>
      <c r="BZ360" s="22">
        <v>1.28</v>
      </c>
      <c r="CA360" s="22">
        <v>129</v>
      </c>
      <c r="CB360" s="22">
        <v>81</v>
      </c>
      <c r="CC360" s="22">
        <v>137</v>
      </c>
      <c r="CD360" s="22">
        <v>59</v>
      </c>
      <c r="CE360" s="22">
        <v>149</v>
      </c>
      <c r="CF360" s="22">
        <v>63</v>
      </c>
      <c r="CG360" s="22">
        <v>263</v>
      </c>
      <c r="CH360" s="22">
        <v>85</v>
      </c>
      <c r="CI360" s="22">
        <v>1.05</v>
      </c>
      <c r="CJ360" s="22">
        <v>0.35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100</v>
      </c>
      <c r="B361" s="22">
        <v>100</v>
      </c>
      <c r="C361" s="22">
        <v>232892</v>
      </c>
      <c r="D361" s="22">
        <v>0</v>
      </c>
      <c r="E361" s="22">
        <v>0</v>
      </c>
      <c r="F361" s="22">
        <v>-1</v>
      </c>
      <c r="G361" s="22">
        <v>1</v>
      </c>
      <c r="H361" s="22">
        <v>0</v>
      </c>
      <c r="I361" s="22">
        <v>2</v>
      </c>
      <c r="J361" s="20">
        <v>1.7</v>
      </c>
      <c r="K361" s="20">
        <v>1.7</v>
      </c>
      <c r="L361" s="22">
        <v>1</v>
      </c>
      <c r="M361" s="20" t="s">
        <v>2418</v>
      </c>
      <c r="N361" s="20">
        <v>1.7</v>
      </c>
      <c r="O361" s="22">
        <v>610</v>
      </c>
      <c r="P361" s="23" t="b">
        <v>0</v>
      </c>
      <c r="Q361" s="20"/>
      <c r="R361" s="20" t="s">
        <v>3307</v>
      </c>
      <c r="S361" s="22">
        <v>44</v>
      </c>
      <c r="T361" s="20" t="s">
        <v>2419</v>
      </c>
      <c r="U361" s="20">
        <v>0.9</v>
      </c>
      <c r="V361" s="20" t="s">
        <v>2420</v>
      </c>
      <c r="W361" s="20">
        <v>0.2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7</v>
      </c>
      <c r="AD361" s="22">
        <v>8058</v>
      </c>
      <c r="AE361" s="22">
        <v>467</v>
      </c>
      <c r="AF361" s="22">
        <v>24216</v>
      </c>
      <c r="AG361" s="22">
        <v>387</v>
      </c>
      <c r="AH361" s="20">
        <v>0.4</v>
      </c>
      <c r="AI361" s="20">
        <v>1.6</v>
      </c>
      <c r="AJ361" s="20" t="s">
        <v>2420</v>
      </c>
      <c r="AK361" s="22">
        <v>485</v>
      </c>
      <c r="AL361" s="22">
        <v>0</v>
      </c>
      <c r="AM361" s="22">
        <v>0</v>
      </c>
      <c r="AN361" s="22">
        <v>0</v>
      </c>
      <c r="AO361" s="22">
        <v>10</v>
      </c>
      <c r="AP361" s="22">
        <v>0</v>
      </c>
      <c r="AQ361" s="22">
        <v>0</v>
      </c>
      <c r="AR361" s="22">
        <v>0</v>
      </c>
      <c r="AS361" s="22">
        <v>0</v>
      </c>
      <c r="AT361" s="22">
        <v>1</v>
      </c>
      <c r="AU361" s="22">
        <v>0</v>
      </c>
      <c r="AV361" s="22">
        <v>0</v>
      </c>
      <c r="AW361" s="22">
        <v>69</v>
      </c>
      <c r="AX361" s="20">
        <v>94.2</v>
      </c>
      <c r="AY361" s="20">
        <v>5.2</v>
      </c>
      <c r="AZ361" s="20">
        <v>9</v>
      </c>
      <c r="BA361" s="20">
        <v>10.8</v>
      </c>
      <c r="BB361" s="22">
        <v>5</v>
      </c>
      <c r="BC361" s="20">
        <v>0.05</v>
      </c>
      <c r="BD361" s="20">
        <v>0.02</v>
      </c>
      <c r="BE361" s="20">
        <v>7.0000000000000007E-2</v>
      </c>
      <c r="BF361" s="20">
        <v>12.69</v>
      </c>
      <c r="BG361" s="22">
        <v>238</v>
      </c>
      <c r="BH361" s="22">
        <v>96</v>
      </c>
      <c r="BI361" s="22">
        <v>379</v>
      </c>
      <c r="BJ361" s="22">
        <v>138</v>
      </c>
      <c r="BK361" s="22">
        <v>352</v>
      </c>
      <c r="BL361" s="22">
        <v>123</v>
      </c>
      <c r="BM361" s="22">
        <v>322</v>
      </c>
      <c r="BN361" s="22">
        <v>117</v>
      </c>
      <c r="BO361" s="20"/>
      <c r="BP361" s="20"/>
      <c r="BQ361" s="20"/>
      <c r="BR361" s="20"/>
      <c r="BS361" s="20"/>
      <c r="BT361" s="20"/>
      <c r="BU361" s="22">
        <v>0.01</v>
      </c>
      <c r="BV361" s="22">
        <v>0</v>
      </c>
      <c r="BW361" s="22">
        <v>0</v>
      </c>
      <c r="BX361" s="22">
        <v>0.01</v>
      </c>
      <c r="BY361" s="22">
        <v>2.35</v>
      </c>
      <c r="BZ361" s="22">
        <v>1.86</v>
      </c>
      <c r="CA361" s="22">
        <v>523</v>
      </c>
      <c r="CB361" s="22">
        <v>116</v>
      </c>
      <c r="CC361" s="22">
        <v>179</v>
      </c>
      <c r="CD361" s="22">
        <v>60</v>
      </c>
      <c r="CE361" s="22">
        <v>439</v>
      </c>
      <c r="CF361" s="22">
        <v>141</v>
      </c>
      <c r="CG361" s="22">
        <v>322</v>
      </c>
      <c r="CH361" s="22">
        <v>126</v>
      </c>
      <c r="CI361" s="22">
        <v>0.93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547686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2</v>
      </c>
      <c r="J362" s="20">
        <v>0</v>
      </c>
      <c r="K362" s="20">
        <v>0</v>
      </c>
      <c r="L362" s="22">
        <v>0</v>
      </c>
      <c r="M362" s="20" t="s">
        <v>2539</v>
      </c>
      <c r="N362" s="20">
        <v>0</v>
      </c>
      <c r="O362" s="22">
        <v>625</v>
      </c>
      <c r="P362" s="23" t="b">
        <v>0</v>
      </c>
      <c r="Q362" s="20"/>
      <c r="R362" s="20"/>
      <c r="S362" s="22">
        <v>40</v>
      </c>
      <c r="T362" s="20" t="s">
        <v>2540</v>
      </c>
      <c r="U362" s="20">
        <v>0</v>
      </c>
      <c r="V362" s="20" t="s">
        <v>2541</v>
      </c>
      <c r="W362" s="20">
        <v>0.1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0</v>
      </c>
      <c r="AD362" s="22">
        <v>2729</v>
      </c>
      <c r="AE362" s="22">
        <v>73</v>
      </c>
      <c r="AF362" s="22">
        <v>3488</v>
      </c>
      <c r="AG362" s="22">
        <v>134</v>
      </c>
      <c r="AH362" s="20">
        <v>0</v>
      </c>
      <c r="AI362" s="20">
        <v>0</v>
      </c>
      <c r="AJ362" s="20" t="s">
        <v>2541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553</v>
      </c>
      <c r="BH362" s="22">
        <v>212</v>
      </c>
      <c r="BI362" s="22">
        <v>537</v>
      </c>
      <c r="BJ362" s="22">
        <v>209</v>
      </c>
      <c r="BK362" s="22">
        <v>515</v>
      </c>
      <c r="BL362" s="22">
        <v>202</v>
      </c>
      <c r="BM362" s="22">
        <v>559</v>
      </c>
      <c r="BN362" s="22">
        <v>211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703</v>
      </c>
      <c r="CB362" s="22">
        <v>220</v>
      </c>
      <c r="CC362" s="22">
        <v>469</v>
      </c>
      <c r="CD362" s="22">
        <v>176</v>
      </c>
      <c r="CE362" s="22">
        <v>564</v>
      </c>
      <c r="CF362" s="22">
        <v>208</v>
      </c>
      <c r="CG362" s="22">
        <v>467</v>
      </c>
      <c r="CH362" s="22">
        <v>182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0</v>
      </c>
      <c r="B363" s="22">
        <v>0</v>
      </c>
      <c r="C363" s="22">
        <v>490146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4</v>
      </c>
      <c r="J363" s="20">
        <v>0</v>
      </c>
      <c r="K363" s="20">
        <v>0</v>
      </c>
      <c r="L363" s="22">
        <v>0</v>
      </c>
      <c r="M363" s="20" t="s">
        <v>1310</v>
      </c>
      <c r="N363" s="20">
        <v>0</v>
      </c>
      <c r="O363" s="22">
        <v>651</v>
      </c>
      <c r="P363" s="23" t="b">
        <v>0</v>
      </c>
      <c r="Q363" s="20" t="s">
        <v>2887</v>
      </c>
      <c r="R363" s="20" t="s">
        <v>2888</v>
      </c>
      <c r="S363" s="22">
        <v>45</v>
      </c>
      <c r="T363" s="20" t="s">
        <v>2542</v>
      </c>
      <c r="U363" s="20">
        <v>0</v>
      </c>
      <c r="V363" s="20" t="s">
        <v>2543</v>
      </c>
      <c r="W363" s="20">
        <v>0</v>
      </c>
      <c r="X363" s="23" t="b">
        <v>0</v>
      </c>
      <c r="Y363" s="20"/>
      <c r="Z363" s="20" t="s">
        <v>872</v>
      </c>
      <c r="AA363" s="22">
        <v>10</v>
      </c>
      <c r="AB363" s="22">
        <v>54</v>
      </c>
      <c r="AC363" s="22">
        <v>0</v>
      </c>
      <c r="AD363" s="22">
        <v>1655</v>
      </c>
      <c r="AE363" s="22">
        <v>0</v>
      </c>
      <c r="AF363" s="22">
        <v>2225</v>
      </c>
      <c r="AG363" s="22">
        <v>19</v>
      </c>
      <c r="AH363" s="20">
        <v>0</v>
      </c>
      <c r="AI363" s="20">
        <v>0</v>
      </c>
      <c r="AJ363" s="20" t="s">
        <v>2543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657</v>
      </c>
      <c r="BH363" s="22">
        <v>71</v>
      </c>
      <c r="BI363" s="22">
        <v>652</v>
      </c>
      <c r="BJ363" s="22">
        <v>73</v>
      </c>
      <c r="BK363" s="22">
        <v>643</v>
      </c>
      <c r="BL363" s="22">
        <v>73</v>
      </c>
      <c r="BM363" s="22">
        <v>663</v>
      </c>
      <c r="BN363" s="22">
        <v>73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432</v>
      </c>
      <c r="CB363" s="22">
        <v>78</v>
      </c>
      <c r="CC363" s="22">
        <v>605</v>
      </c>
      <c r="CD363" s="22">
        <v>63</v>
      </c>
      <c r="CE363" s="22">
        <v>666</v>
      </c>
      <c r="CF363" s="22">
        <v>75</v>
      </c>
      <c r="CG363" s="22">
        <v>632</v>
      </c>
      <c r="CH363" s="22">
        <v>86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50</v>
      </c>
      <c r="B364" s="22">
        <v>50</v>
      </c>
      <c r="C364" s="22">
        <v>515023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3</v>
      </c>
      <c r="J364" s="20">
        <v>0</v>
      </c>
      <c r="K364" s="20">
        <v>0</v>
      </c>
      <c r="L364" s="22">
        <v>0</v>
      </c>
      <c r="M364" s="20" t="s">
        <v>917</v>
      </c>
      <c r="N364" s="20">
        <v>0</v>
      </c>
      <c r="O364" s="22">
        <v>652</v>
      </c>
      <c r="P364" s="23" t="b">
        <v>0</v>
      </c>
      <c r="Q364" s="20" t="s">
        <v>3615</v>
      </c>
      <c r="R364" s="20" t="s">
        <v>3404</v>
      </c>
      <c r="S364" s="22">
        <v>45</v>
      </c>
      <c r="T364" s="20" t="s">
        <v>2544</v>
      </c>
      <c r="U364" s="20">
        <v>0</v>
      </c>
      <c r="V364" s="20" t="s">
        <v>2545</v>
      </c>
      <c r="W364" s="20">
        <v>0</v>
      </c>
      <c r="X364" s="23" t="b">
        <v>0</v>
      </c>
      <c r="Y364" s="20"/>
      <c r="Z364" s="20" t="s">
        <v>937</v>
      </c>
      <c r="AA364" s="22">
        <v>10</v>
      </c>
      <c r="AB364" s="22">
        <v>54</v>
      </c>
      <c r="AC364" s="22">
        <v>0</v>
      </c>
      <c r="AD364" s="22">
        <v>986</v>
      </c>
      <c r="AE364" s="22">
        <v>7</v>
      </c>
      <c r="AF364" s="22">
        <v>863</v>
      </c>
      <c r="AG364" s="22">
        <v>29</v>
      </c>
      <c r="AH364" s="20">
        <v>0</v>
      </c>
      <c r="AI364" s="20">
        <v>0</v>
      </c>
      <c r="AJ364" s="20" t="s">
        <v>2545</v>
      </c>
      <c r="AK364" s="22">
        <v>0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0</v>
      </c>
      <c r="AX364" s="20">
        <v>0</v>
      </c>
      <c r="AY364" s="20">
        <v>0</v>
      </c>
      <c r="AZ364" s="20">
        <v>0</v>
      </c>
      <c r="BA364" s="20">
        <v>0</v>
      </c>
      <c r="BB364" s="22">
        <v>0</v>
      </c>
      <c r="BC364" s="20">
        <v>0</v>
      </c>
      <c r="BD364" s="20">
        <v>0</v>
      </c>
      <c r="BE364" s="20">
        <v>0</v>
      </c>
      <c r="BF364" s="20">
        <v>0</v>
      </c>
      <c r="BG364" s="22">
        <v>666</v>
      </c>
      <c r="BH364" s="22">
        <v>271</v>
      </c>
      <c r="BI364" s="22">
        <v>661</v>
      </c>
      <c r="BJ364" s="22">
        <v>272</v>
      </c>
      <c r="BK364" s="22">
        <v>652</v>
      </c>
      <c r="BL364" s="22">
        <v>267</v>
      </c>
      <c r="BM364" s="22">
        <v>672</v>
      </c>
      <c r="BN364" s="22">
        <v>275</v>
      </c>
      <c r="BO364" s="20"/>
      <c r="BP364" s="20"/>
      <c r="BQ364" s="20"/>
      <c r="BR364" s="20"/>
      <c r="BS364" s="20"/>
      <c r="BT364" s="20"/>
      <c r="BU364" s="22">
        <v>0</v>
      </c>
      <c r="BV364" s="22">
        <v>0</v>
      </c>
      <c r="BW364" s="22">
        <v>0</v>
      </c>
      <c r="BX364" s="22">
        <v>0</v>
      </c>
      <c r="BY364" s="22">
        <v>0</v>
      </c>
      <c r="BZ364" s="22">
        <v>0</v>
      </c>
      <c r="CA364" s="22">
        <v>442</v>
      </c>
      <c r="CB364" s="22">
        <v>257</v>
      </c>
      <c r="CC364" s="22">
        <v>615</v>
      </c>
      <c r="CD364" s="22">
        <v>241</v>
      </c>
      <c r="CE364" s="22">
        <v>675</v>
      </c>
      <c r="CF364" s="22">
        <v>278</v>
      </c>
      <c r="CG364" s="22">
        <v>681</v>
      </c>
      <c r="CH364" s="22">
        <v>278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100</v>
      </c>
      <c r="B365" s="22">
        <v>75</v>
      </c>
      <c r="C365" s="22">
        <v>159533</v>
      </c>
      <c r="D365" s="22">
        <v>0</v>
      </c>
      <c r="E365" s="22">
        <v>0</v>
      </c>
      <c r="F365" s="22">
        <v>-1</v>
      </c>
      <c r="G365" s="22">
        <v>1</v>
      </c>
      <c r="H365" s="22">
        <v>0</v>
      </c>
      <c r="I365" s="22">
        <v>3</v>
      </c>
      <c r="J365" s="20">
        <v>0.3</v>
      </c>
      <c r="K365" s="20">
        <v>0.2</v>
      </c>
      <c r="L365" s="22">
        <v>1</v>
      </c>
      <c r="M365" s="20" t="s">
        <v>2546</v>
      </c>
      <c r="N365" s="20">
        <v>0.3</v>
      </c>
      <c r="O365" s="22">
        <v>662</v>
      </c>
      <c r="P365" s="23" t="b">
        <v>0</v>
      </c>
      <c r="Q365" s="20"/>
      <c r="R365" s="20" t="s">
        <v>3264</v>
      </c>
      <c r="S365" s="22">
        <v>49</v>
      </c>
      <c r="T365" s="20" t="s">
        <v>2547</v>
      </c>
      <c r="U365" s="20">
        <v>1</v>
      </c>
      <c r="V365" s="20" t="s">
        <v>670</v>
      </c>
      <c r="W365" s="20">
        <v>0</v>
      </c>
      <c r="X365" s="23" t="b">
        <v>0</v>
      </c>
      <c r="Y365" s="20"/>
      <c r="Z365" s="20" t="s">
        <v>858</v>
      </c>
      <c r="AA365" s="22">
        <v>10</v>
      </c>
      <c r="AB365" s="22">
        <v>54</v>
      </c>
      <c r="AC365" s="22">
        <v>4</v>
      </c>
      <c r="AD365" s="22">
        <v>6042</v>
      </c>
      <c r="AE365" s="22">
        <v>139</v>
      </c>
      <c r="AF365" s="22">
        <v>6280</v>
      </c>
      <c r="AG365" s="22">
        <v>71</v>
      </c>
      <c r="AH365" s="20">
        <v>0.1</v>
      </c>
      <c r="AI365" s="20">
        <v>0.8</v>
      </c>
      <c r="AJ365" s="20" t="s">
        <v>2546</v>
      </c>
      <c r="AK365" s="22">
        <v>40</v>
      </c>
      <c r="AL365" s="22">
        <v>0</v>
      </c>
      <c r="AM365" s="22">
        <v>0</v>
      </c>
      <c r="AN365" s="22">
        <v>0</v>
      </c>
      <c r="AO365" s="22">
        <v>3</v>
      </c>
      <c r="AP365" s="22">
        <v>0</v>
      </c>
      <c r="AQ365" s="22">
        <v>0</v>
      </c>
      <c r="AR365" s="22">
        <v>0</v>
      </c>
      <c r="AS365" s="22">
        <v>0</v>
      </c>
      <c r="AT365" s="22">
        <v>0</v>
      </c>
      <c r="AU365" s="22">
        <v>0</v>
      </c>
      <c r="AV365" s="22">
        <v>0</v>
      </c>
      <c r="AW365" s="22">
        <v>9</v>
      </c>
      <c r="AX365" s="20">
        <v>9.6</v>
      </c>
      <c r="AY365" s="20">
        <v>5</v>
      </c>
      <c r="AZ365" s="20">
        <v>21</v>
      </c>
      <c r="BA365" s="20">
        <v>3.5</v>
      </c>
      <c r="BB365" s="22">
        <v>0</v>
      </c>
      <c r="BC365" s="20">
        <v>0.12</v>
      </c>
      <c r="BD365" s="20">
        <v>0.03</v>
      </c>
      <c r="BE365" s="20">
        <v>0.15</v>
      </c>
      <c r="BF365" s="20">
        <v>3.36</v>
      </c>
      <c r="BG365" s="22">
        <v>407</v>
      </c>
      <c r="BH365" s="22">
        <v>184</v>
      </c>
      <c r="BI365" s="22">
        <v>381</v>
      </c>
      <c r="BJ365" s="22">
        <v>189</v>
      </c>
      <c r="BK365" s="22">
        <v>286</v>
      </c>
      <c r="BL365" s="22">
        <v>146</v>
      </c>
      <c r="BM365" s="22">
        <v>394</v>
      </c>
      <c r="BN365" s="22">
        <v>182</v>
      </c>
      <c r="BO365" s="20"/>
      <c r="BP365" s="20"/>
      <c r="BQ365" s="20"/>
      <c r="BR365" s="20"/>
      <c r="BS365" s="20"/>
      <c r="BT365" s="20"/>
      <c r="BU365" s="22">
        <v>0.27</v>
      </c>
      <c r="BV365" s="22">
        <v>0</v>
      </c>
      <c r="BW365" s="22">
        <v>7.0000000000000007E-2</v>
      </c>
      <c r="BX365" s="22">
        <v>0.34</v>
      </c>
      <c r="BY365" s="22">
        <v>7.56</v>
      </c>
      <c r="BZ365" s="22">
        <v>6.75</v>
      </c>
      <c r="CA365" s="22">
        <v>237</v>
      </c>
      <c r="CB365" s="22">
        <v>150</v>
      </c>
      <c r="CC365" s="22">
        <v>343</v>
      </c>
      <c r="CD365" s="22">
        <v>166</v>
      </c>
      <c r="CE365" s="22">
        <v>417</v>
      </c>
      <c r="CF365" s="22">
        <v>202</v>
      </c>
      <c r="CG365" s="22">
        <v>561</v>
      </c>
      <c r="CH365" s="22">
        <v>207</v>
      </c>
      <c r="CI365" s="22">
        <v>0</v>
      </c>
      <c r="CJ365" s="22">
        <v>0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0"/>
      <c r="B366" s="20"/>
      <c r="C366" s="22">
        <v>515024</v>
      </c>
      <c r="D366" s="22">
        <v>0</v>
      </c>
      <c r="E366" s="22">
        <v>0</v>
      </c>
      <c r="F366" s="22">
        <v>0</v>
      </c>
      <c r="G366" s="22">
        <v>0</v>
      </c>
      <c r="H366" s="22">
        <v>0</v>
      </c>
      <c r="I366" s="22">
        <v>3</v>
      </c>
      <c r="J366" s="20">
        <v>0</v>
      </c>
      <c r="K366" s="20">
        <v>0</v>
      </c>
      <c r="L366" s="22">
        <v>0</v>
      </c>
      <c r="M366" s="20" t="s">
        <v>1235</v>
      </c>
      <c r="N366" s="20">
        <v>0</v>
      </c>
      <c r="O366" s="22">
        <v>683</v>
      </c>
      <c r="P366" s="23" t="b">
        <v>0</v>
      </c>
      <c r="Q366" s="20"/>
      <c r="R366" s="20"/>
      <c r="S366" s="22">
        <v>45</v>
      </c>
      <c r="T366" s="20" t="s">
        <v>2889</v>
      </c>
      <c r="U366" s="20">
        <v>2</v>
      </c>
      <c r="V366" s="20" t="s">
        <v>2890</v>
      </c>
      <c r="W366" s="20">
        <v>0</v>
      </c>
      <c r="X366" s="23" t="b">
        <v>0</v>
      </c>
      <c r="Y366" s="20"/>
      <c r="Z366" s="20" t="s">
        <v>858</v>
      </c>
      <c r="AA366" s="22">
        <v>10</v>
      </c>
      <c r="AB366" s="22">
        <v>54</v>
      </c>
      <c r="AC366" s="22">
        <v>2</v>
      </c>
      <c r="AD366" s="22">
        <v>3999</v>
      </c>
      <c r="AE366" s="22">
        <v>98</v>
      </c>
      <c r="AF366" s="22">
        <v>2568</v>
      </c>
      <c r="AG366" s="22">
        <v>124</v>
      </c>
      <c r="AH366" s="20">
        <v>0</v>
      </c>
      <c r="AI366" s="20">
        <v>0.4</v>
      </c>
      <c r="AJ366" s="20" t="s">
        <v>2890</v>
      </c>
      <c r="AK366" s="22">
        <v>74</v>
      </c>
      <c r="AL366" s="22">
        <v>0</v>
      </c>
      <c r="AM366" s="22">
        <v>0</v>
      </c>
      <c r="AN366" s="22">
        <v>0</v>
      </c>
      <c r="AO366" s="22">
        <v>5</v>
      </c>
      <c r="AP366" s="22">
        <v>0</v>
      </c>
      <c r="AQ366" s="22">
        <v>0</v>
      </c>
      <c r="AR366" s="22">
        <v>0</v>
      </c>
      <c r="AS366" s="22">
        <v>0</v>
      </c>
      <c r="AT366" s="22">
        <v>0</v>
      </c>
      <c r="AU366" s="22">
        <v>0</v>
      </c>
      <c r="AV366" s="22">
        <v>0</v>
      </c>
      <c r="AW366" s="22">
        <v>2</v>
      </c>
      <c r="AX366" s="20">
        <v>3.2</v>
      </c>
      <c r="AY366" s="20">
        <v>0.7</v>
      </c>
      <c r="AZ366" s="20">
        <v>17</v>
      </c>
      <c r="BA366" s="20">
        <v>2.1</v>
      </c>
      <c r="BB366" s="22">
        <v>0</v>
      </c>
      <c r="BC366" s="20">
        <v>0.28000000000000003</v>
      </c>
      <c r="BD366" s="20">
        <v>0.01</v>
      </c>
      <c r="BE366" s="20">
        <v>0.28999999999999998</v>
      </c>
      <c r="BF366" s="20">
        <v>2.2599999999999998</v>
      </c>
      <c r="BG366" s="22">
        <v>432</v>
      </c>
      <c r="BH366" s="22">
        <v>199</v>
      </c>
      <c r="BI366" s="22">
        <v>413</v>
      </c>
      <c r="BJ366" s="22">
        <v>207</v>
      </c>
      <c r="BK366" s="22">
        <v>308</v>
      </c>
      <c r="BL366" s="22">
        <v>157</v>
      </c>
      <c r="BM366" s="22">
        <v>422</v>
      </c>
      <c r="BN366" s="22">
        <v>196</v>
      </c>
      <c r="BO366" s="20"/>
      <c r="BP366" s="20"/>
      <c r="BQ366" s="20"/>
      <c r="BR366" s="20"/>
      <c r="BS366" s="20"/>
      <c r="BT366" s="20"/>
      <c r="BU366" s="22">
        <v>0.34</v>
      </c>
      <c r="BV366" s="22">
        <v>0</v>
      </c>
      <c r="BW366" s="22">
        <v>0.01</v>
      </c>
      <c r="BX366" s="22">
        <v>0.35</v>
      </c>
      <c r="BY366" s="22">
        <v>2.75</v>
      </c>
      <c r="BZ366" s="22">
        <v>6.08</v>
      </c>
      <c r="CA366" s="22">
        <v>443</v>
      </c>
      <c r="CB366" s="22">
        <v>258</v>
      </c>
      <c r="CC366" s="22">
        <v>616</v>
      </c>
      <c r="CD366" s="22">
        <v>242</v>
      </c>
      <c r="CE366" s="22">
        <v>239</v>
      </c>
      <c r="CF366" s="22">
        <v>102</v>
      </c>
      <c r="CG366" s="22">
        <v>581</v>
      </c>
      <c r="CH366" s="22">
        <v>218</v>
      </c>
      <c r="CI366" s="22">
        <v>0</v>
      </c>
      <c r="CJ366" s="22">
        <v>0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0"/>
      <c r="B367" s="20"/>
      <c r="C367" s="22">
        <v>166477</v>
      </c>
      <c r="D367" s="22">
        <v>0</v>
      </c>
      <c r="E367" s="22">
        <v>0</v>
      </c>
      <c r="F367" s="22">
        <v>0</v>
      </c>
      <c r="G367" s="22">
        <v>0</v>
      </c>
      <c r="H367" s="22">
        <v>1</v>
      </c>
      <c r="I367" s="22">
        <v>2</v>
      </c>
      <c r="J367" s="20">
        <v>1.7</v>
      </c>
      <c r="K367" s="20">
        <v>1.7</v>
      </c>
      <c r="L367" s="22">
        <v>1</v>
      </c>
      <c r="M367" s="20" t="s">
        <v>3026</v>
      </c>
      <c r="N367" s="20">
        <v>1.7</v>
      </c>
      <c r="O367" s="22">
        <v>688</v>
      </c>
      <c r="P367" s="23" t="b">
        <v>0</v>
      </c>
      <c r="Q367" s="20"/>
      <c r="R367" s="20"/>
      <c r="S367" s="22">
        <v>45</v>
      </c>
      <c r="T367" s="20" t="s">
        <v>3027</v>
      </c>
      <c r="U367" s="20">
        <v>2.7</v>
      </c>
      <c r="V367" s="20" t="s">
        <v>3028</v>
      </c>
      <c r="W367" s="20">
        <v>0.5</v>
      </c>
      <c r="X367" s="23" t="b">
        <v>0</v>
      </c>
      <c r="Y367" s="20"/>
      <c r="Z367" s="20" t="s">
        <v>858</v>
      </c>
      <c r="AA367" s="22">
        <v>10</v>
      </c>
      <c r="AB367" s="22">
        <v>54</v>
      </c>
      <c r="AC367" s="22">
        <v>24</v>
      </c>
      <c r="AD367" s="22">
        <v>98386</v>
      </c>
      <c r="AE367" s="22">
        <v>3015</v>
      </c>
      <c r="AF367" s="22">
        <v>55197</v>
      </c>
      <c r="AG367" s="22">
        <v>1828</v>
      </c>
      <c r="AH367" s="20">
        <v>0.4</v>
      </c>
      <c r="AI367" s="20">
        <v>5.3</v>
      </c>
      <c r="AJ367" s="20" t="s">
        <v>3028</v>
      </c>
      <c r="AK367" s="22">
        <v>737</v>
      </c>
      <c r="AL367" s="22">
        <v>0</v>
      </c>
      <c r="AM367" s="22">
        <v>0</v>
      </c>
      <c r="AN367" s="22">
        <v>2</v>
      </c>
      <c r="AO367" s="22">
        <v>11</v>
      </c>
      <c r="AP367" s="22">
        <v>0</v>
      </c>
      <c r="AQ367" s="22">
        <v>0</v>
      </c>
      <c r="AR367" s="22">
        <v>0</v>
      </c>
      <c r="AS367" s="22">
        <v>1</v>
      </c>
      <c r="AT367" s="22">
        <v>0</v>
      </c>
      <c r="AU367" s="22">
        <v>0</v>
      </c>
      <c r="AV367" s="22">
        <v>3</v>
      </c>
      <c r="AW367" s="22">
        <v>127</v>
      </c>
      <c r="AX367" s="20">
        <v>120.2</v>
      </c>
      <c r="AY367" s="20">
        <v>77.099999999999994</v>
      </c>
      <c r="AZ367" s="20">
        <v>61</v>
      </c>
      <c r="BA367" s="20">
        <v>25.8</v>
      </c>
      <c r="BB367" s="22">
        <v>8</v>
      </c>
      <c r="BC367" s="20">
        <v>0.16</v>
      </c>
      <c r="BD367" s="20">
        <v>0.74</v>
      </c>
      <c r="BE367" s="20">
        <v>0.9</v>
      </c>
      <c r="BF367" s="20">
        <v>10.67</v>
      </c>
      <c r="BG367" s="22">
        <v>190</v>
      </c>
      <c r="BH367" s="22">
        <v>76</v>
      </c>
      <c r="BI367" s="22">
        <v>166</v>
      </c>
      <c r="BJ367" s="22">
        <v>41</v>
      </c>
      <c r="BK367" s="22">
        <v>175</v>
      </c>
      <c r="BL367" s="22">
        <v>36</v>
      </c>
      <c r="BM367" s="22">
        <v>198</v>
      </c>
      <c r="BN367" s="22">
        <v>58</v>
      </c>
      <c r="BO367" s="20"/>
      <c r="BP367" s="20"/>
      <c r="BQ367" s="20"/>
      <c r="BR367" s="20"/>
      <c r="BS367" s="20"/>
      <c r="BT367" s="20"/>
      <c r="BU367" s="22">
        <v>0.02</v>
      </c>
      <c r="BV367" s="22">
        <v>0</v>
      </c>
      <c r="BW367" s="22">
        <v>0.09</v>
      </c>
      <c r="BX367" s="22">
        <v>0.11</v>
      </c>
      <c r="BY367" s="22">
        <v>1.3</v>
      </c>
      <c r="BZ367" s="22">
        <v>1.34</v>
      </c>
      <c r="CA367" s="22">
        <v>369</v>
      </c>
      <c r="CB367" s="22">
        <v>62</v>
      </c>
      <c r="CC367" s="22">
        <v>182</v>
      </c>
      <c r="CD367" s="22">
        <v>62</v>
      </c>
      <c r="CE367" s="22">
        <v>167</v>
      </c>
      <c r="CF367" s="22">
        <v>55</v>
      </c>
      <c r="CG367" s="22">
        <v>232</v>
      </c>
      <c r="CH367" s="22">
        <v>88</v>
      </c>
      <c r="CI367" s="22">
        <v>0.98</v>
      </c>
      <c r="CJ367" s="22">
        <v>0.24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0"/>
      <c r="B368" s="20"/>
      <c r="C368" s="22">
        <v>428971</v>
      </c>
      <c r="D368" s="22">
        <v>0</v>
      </c>
      <c r="E368" s="22">
        <v>0</v>
      </c>
      <c r="F368" s="22">
        <v>0</v>
      </c>
      <c r="G368" s="22">
        <v>0</v>
      </c>
      <c r="H368" s="22">
        <v>0</v>
      </c>
      <c r="I368" s="22">
        <v>1</v>
      </c>
      <c r="J368" s="20">
        <v>0</v>
      </c>
      <c r="K368" s="20">
        <v>0</v>
      </c>
      <c r="L368" s="22">
        <v>0</v>
      </c>
      <c r="M368" s="20" t="s">
        <v>1102</v>
      </c>
      <c r="N368" s="20">
        <v>0</v>
      </c>
      <c r="O368" s="22">
        <v>692</v>
      </c>
      <c r="P368" s="23" t="b">
        <v>0</v>
      </c>
      <c r="Q368" s="20"/>
      <c r="R368" s="20"/>
      <c r="S368" s="22">
        <v>40</v>
      </c>
      <c r="T368" s="20" t="s">
        <v>3029</v>
      </c>
      <c r="U368" s="20">
        <v>0</v>
      </c>
      <c r="V368" s="20" t="s">
        <v>3030</v>
      </c>
      <c r="W368" s="20">
        <v>0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0</v>
      </c>
      <c r="AD368" s="22">
        <v>1814</v>
      </c>
      <c r="AE368" s="22">
        <v>139</v>
      </c>
      <c r="AF368" s="22">
        <v>811</v>
      </c>
      <c r="AG368" s="22">
        <v>66</v>
      </c>
      <c r="AH368" s="20">
        <v>0</v>
      </c>
      <c r="AI368" s="20">
        <v>0</v>
      </c>
      <c r="AJ368" s="20" t="s">
        <v>3030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0</v>
      </c>
      <c r="AT368" s="22">
        <v>0</v>
      </c>
      <c r="AU368" s="22">
        <v>0</v>
      </c>
      <c r="AV368" s="22">
        <v>0</v>
      </c>
      <c r="AW368" s="22">
        <v>0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518</v>
      </c>
      <c r="BH368" s="22">
        <v>63</v>
      </c>
      <c r="BI368" s="22">
        <v>503</v>
      </c>
      <c r="BJ368" s="22">
        <v>47</v>
      </c>
      <c r="BK368" s="22">
        <v>479</v>
      </c>
      <c r="BL368" s="22">
        <v>40</v>
      </c>
      <c r="BM368" s="22">
        <v>525</v>
      </c>
      <c r="BN368" s="22">
        <v>63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662</v>
      </c>
      <c r="CB368" s="22">
        <v>54</v>
      </c>
      <c r="CC368" s="22">
        <v>432</v>
      </c>
      <c r="CD368" s="22">
        <v>62</v>
      </c>
      <c r="CE368" s="22">
        <v>529</v>
      </c>
      <c r="CF368" s="22">
        <v>63</v>
      </c>
      <c r="CG368" s="22">
        <v>612</v>
      </c>
      <c r="CH368" s="22">
        <v>78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0"/>
      <c r="B369" s="20"/>
      <c r="C369" s="22">
        <v>225897</v>
      </c>
      <c r="D369" s="22">
        <v>0</v>
      </c>
      <c r="E369" s="22">
        <v>0</v>
      </c>
      <c r="F369" s="22">
        <v>0</v>
      </c>
      <c r="G369" s="22">
        <v>0</v>
      </c>
      <c r="H369" s="22">
        <v>0</v>
      </c>
      <c r="I369" s="22">
        <v>2</v>
      </c>
      <c r="J369" s="20">
        <v>0</v>
      </c>
      <c r="K369" s="20">
        <v>0</v>
      </c>
      <c r="L369" s="22">
        <v>0</v>
      </c>
      <c r="M369" s="20" t="s">
        <v>3167</v>
      </c>
      <c r="N369" s="20">
        <v>0</v>
      </c>
      <c r="O369" s="22">
        <v>707</v>
      </c>
      <c r="P369" s="23" t="b">
        <v>0</v>
      </c>
      <c r="Q369" s="20"/>
      <c r="R369" s="20"/>
      <c r="S369" s="22">
        <v>45</v>
      </c>
      <c r="T369" s="20" t="s">
        <v>3168</v>
      </c>
      <c r="U369" s="20">
        <v>0</v>
      </c>
      <c r="V369" s="20" t="s">
        <v>3169</v>
      </c>
      <c r="W369" s="20">
        <v>0</v>
      </c>
      <c r="X369" s="23" t="b">
        <v>0</v>
      </c>
      <c r="Y369" s="20"/>
      <c r="Z369" s="20" t="s">
        <v>858</v>
      </c>
      <c r="AA369" s="22">
        <v>10</v>
      </c>
      <c r="AB369" s="22">
        <v>54</v>
      </c>
      <c r="AC369" s="22">
        <v>0</v>
      </c>
      <c r="AD369" s="22">
        <v>2219</v>
      </c>
      <c r="AE369" s="22">
        <v>154</v>
      </c>
      <c r="AF369" s="22">
        <v>1578</v>
      </c>
      <c r="AG369" s="22">
        <v>119</v>
      </c>
      <c r="AH369" s="20">
        <v>0</v>
      </c>
      <c r="AI369" s="20">
        <v>0</v>
      </c>
      <c r="AJ369" s="20" t="s">
        <v>3169</v>
      </c>
      <c r="AK369" s="22">
        <v>0</v>
      </c>
      <c r="AL369" s="22">
        <v>0</v>
      </c>
      <c r="AM369" s="22">
        <v>0</v>
      </c>
      <c r="AN369" s="22">
        <v>0</v>
      </c>
      <c r="AO369" s="22">
        <v>0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0</v>
      </c>
      <c r="AW369" s="22">
        <v>0</v>
      </c>
      <c r="AX369" s="20">
        <v>0</v>
      </c>
      <c r="AY369" s="20">
        <v>0</v>
      </c>
      <c r="AZ369" s="20">
        <v>0</v>
      </c>
      <c r="BA369" s="20">
        <v>0</v>
      </c>
      <c r="BB369" s="22">
        <v>0</v>
      </c>
      <c r="BC369" s="20">
        <v>0</v>
      </c>
      <c r="BD369" s="20">
        <v>0</v>
      </c>
      <c r="BE369" s="20">
        <v>0</v>
      </c>
      <c r="BF369" s="20">
        <v>0</v>
      </c>
      <c r="BG369" s="22">
        <v>625</v>
      </c>
      <c r="BH369" s="22">
        <v>237</v>
      </c>
      <c r="BI369" s="22">
        <v>621</v>
      </c>
      <c r="BJ369" s="22">
        <v>237</v>
      </c>
      <c r="BK369" s="22">
        <v>610</v>
      </c>
      <c r="BL369" s="22">
        <v>236</v>
      </c>
      <c r="BM369" s="22">
        <v>631</v>
      </c>
      <c r="BN369" s="22">
        <v>237</v>
      </c>
      <c r="BO369" s="20"/>
      <c r="BP369" s="20"/>
      <c r="BQ369" s="20"/>
      <c r="BR369" s="20"/>
      <c r="BS369" s="20"/>
      <c r="BT369" s="20"/>
      <c r="BU369" s="22">
        <v>0</v>
      </c>
      <c r="BV369" s="22">
        <v>0</v>
      </c>
      <c r="BW369" s="22">
        <v>0</v>
      </c>
      <c r="BX369" s="22">
        <v>0</v>
      </c>
      <c r="BY369" s="22">
        <v>0</v>
      </c>
      <c r="BZ369" s="22">
        <v>0</v>
      </c>
      <c r="CA369" s="22">
        <v>388</v>
      </c>
      <c r="CB369" s="22">
        <v>75</v>
      </c>
      <c r="CC369" s="22">
        <v>571</v>
      </c>
      <c r="CD369" s="22">
        <v>225</v>
      </c>
      <c r="CE369" s="22">
        <v>637</v>
      </c>
      <c r="CF369" s="22">
        <v>235</v>
      </c>
      <c r="CG369" s="22">
        <v>584</v>
      </c>
      <c r="CH369" s="22">
        <v>207</v>
      </c>
      <c r="CI369" s="22">
        <v>0</v>
      </c>
      <c r="CJ369" s="22">
        <v>0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487693</v>
      </c>
      <c r="D370" s="22">
        <v>0</v>
      </c>
      <c r="E370" s="22">
        <v>0</v>
      </c>
      <c r="F370" s="22">
        <v>0</v>
      </c>
      <c r="G370" s="22">
        <v>0</v>
      </c>
      <c r="H370" s="22">
        <v>0</v>
      </c>
      <c r="I370" s="22">
        <v>2</v>
      </c>
      <c r="J370" s="20">
        <v>0</v>
      </c>
      <c r="K370" s="20">
        <v>0</v>
      </c>
      <c r="L370" s="22">
        <v>0</v>
      </c>
      <c r="M370" s="20" t="s">
        <v>3455</v>
      </c>
      <c r="N370" s="20">
        <v>0</v>
      </c>
      <c r="O370" s="22">
        <v>732</v>
      </c>
      <c r="P370" s="23" t="b">
        <v>0</v>
      </c>
      <c r="Q370" s="20"/>
      <c r="R370" s="20"/>
      <c r="S370" s="22">
        <v>40</v>
      </c>
      <c r="T370" s="20" t="s">
        <v>3456</v>
      </c>
      <c r="U370" s="20">
        <v>0</v>
      </c>
      <c r="V370" s="20" t="s">
        <v>3457</v>
      </c>
      <c r="W370" s="20">
        <v>0</v>
      </c>
      <c r="X370" s="23" t="b">
        <v>0</v>
      </c>
      <c r="Y370" s="20"/>
      <c r="Z370" s="20" t="s">
        <v>858</v>
      </c>
      <c r="AA370" s="22">
        <v>10</v>
      </c>
      <c r="AB370" s="22">
        <v>54</v>
      </c>
      <c r="AC370" s="22">
        <v>0</v>
      </c>
      <c r="AD370" s="22">
        <v>456</v>
      </c>
      <c r="AE370" s="22">
        <v>116</v>
      </c>
      <c r="AF370" s="22">
        <v>157</v>
      </c>
      <c r="AG370" s="22">
        <v>50</v>
      </c>
      <c r="AH370" s="20">
        <v>0</v>
      </c>
      <c r="AI370" s="20">
        <v>0</v>
      </c>
      <c r="AJ370" s="20" t="s">
        <v>3457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541</v>
      </c>
      <c r="BH370" s="22">
        <v>203</v>
      </c>
      <c r="BI370" s="22">
        <v>525</v>
      </c>
      <c r="BJ370" s="22">
        <v>200</v>
      </c>
      <c r="BK370" s="22">
        <v>503</v>
      </c>
      <c r="BL370" s="22">
        <v>193</v>
      </c>
      <c r="BM370" s="22">
        <v>547</v>
      </c>
      <c r="BN370" s="22">
        <v>202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690</v>
      </c>
      <c r="CB370" s="22">
        <v>210</v>
      </c>
      <c r="CC370" s="22">
        <v>456</v>
      </c>
      <c r="CD370" s="22">
        <v>166</v>
      </c>
      <c r="CE370" s="22">
        <v>552</v>
      </c>
      <c r="CF370" s="22">
        <v>199</v>
      </c>
      <c r="CG370" s="22">
        <v>691</v>
      </c>
      <c r="CH370" s="22">
        <v>232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60706</v>
      </c>
      <c r="D371" s="22">
        <v>0</v>
      </c>
      <c r="E371" s="22">
        <v>0</v>
      </c>
      <c r="F371" s="22">
        <v>0</v>
      </c>
      <c r="G371" s="22">
        <v>0</v>
      </c>
      <c r="H371" s="22">
        <v>0</v>
      </c>
      <c r="I371" s="22">
        <v>1</v>
      </c>
      <c r="J371" s="20">
        <v>-0.5</v>
      </c>
      <c r="K371" s="20">
        <v>0.5</v>
      </c>
      <c r="L371" s="22">
        <v>0</v>
      </c>
      <c r="M371" s="20" t="s">
        <v>364</v>
      </c>
      <c r="N371" s="20">
        <v>0</v>
      </c>
      <c r="O371" s="22">
        <v>289</v>
      </c>
      <c r="P371" s="23" t="b">
        <v>0</v>
      </c>
      <c r="Q371" s="20"/>
      <c r="R371" s="20"/>
      <c r="S371" s="22">
        <v>40</v>
      </c>
      <c r="T371" s="20" t="s">
        <v>1369</v>
      </c>
      <c r="U371" s="20">
        <v>0</v>
      </c>
      <c r="V371" s="20" t="s">
        <v>1370</v>
      </c>
      <c r="W371" s="20">
        <v>0.3</v>
      </c>
      <c r="X371" s="23" t="b">
        <v>0</v>
      </c>
      <c r="Y371" s="20"/>
      <c r="Z371" s="20" t="s">
        <v>858</v>
      </c>
      <c r="AA371" s="22">
        <v>11</v>
      </c>
      <c r="AB371" s="22">
        <v>14</v>
      </c>
      <c r="AC371" s="22">
        <v>0</v>
      </c>
      <c r="AD371" s="22">
        <v>7025</v>
      </c>
      <c r="AE371" s="22">
        <v>235</v>
      </c>
      <c r="AF371" s="22">
        <v>13115</v>
      </c>
      <c r="AG371" s="22">
        <v>538</v>
      </c>
      <c r="AH371" s="20">
        <v>0</v>
      </c>
      <c r="AI371" s="20">
        <v>0</v>
      </c>
      <c r="AJ371" s="20" t="s">
        <v>364</v>
      </c>
      <c r="AK371" s="22">
        <v>0</v>
      </c>
      <c r="AL371" s="22">
        <v>0</v>
      </c>
      <c r="AM371" s="22">
        <v>0</v>
      </c>
      <c r="AN371" s="22">
        <v>0</v>
      </c>
      <c r="AO371" s="22">
        <v>0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0</v>
      </c>
      <c r="AX371" s="20">
        <v>0</v>
      </c>
      <c r="AY371" s="20">
        <v>0</v>
      </c>
      <c r="AZ371" s="20">
        <v>0</v>
      </c>
      <c r="BA371" s="20">
        <v>0</v>
      </c>
      <c r="BB371" s="22">
        <v>0</v>
      </c>
      <c r="BC371" s="20">
        <v>0</v>
      </c>
      <c r="BD371" s="20">
        <v>0</v>
      </c>
      <c r="BE371" s="20">
        <v>0</v>
      </c>
      <c r="BF371" s="20">
        <v>0</v>
      </c>
      <c r="BG371" s="22">
        <v>484</v>
      </c>
      <c r="BH371" s="22">
        <v>49</v>
      </c>
      <c r="BI371" s="22">
        <v>468</v>
      </c>
      <c r="BJ371" s="22">
        <v>32</v>
      </c>
      <c r="BK371" s="22">
        <v>444</v>
      </c>
      <c r="BL371" s="22">
        <v>25</v>
      </c>
      <c r="BM371" s="22">
        <v>491</v>
      </c>
      <c r="BN371" s="22">
        <v>49</v>
      </c>
      <c r="BO371" s="20"/>
      <c r="BP371" s="20"/>
      <c r="BQ371" s="20"/>
      <c r="BR371" s="20"/>
      <c r="BS371" s="20"/>
      <c r="BT371" s="20"/>
      <c r="BU371" s="22">
        <v>0</v>
      </c>
      <c r="BV371" s="22">
        <v>0</v>
      </c>
      <c r="BW371" s="22">
        <v>0</v>
      </c>
      <c r="BX371" s="22">
        <v>0</v>
      </c>
      <c r="BY371" s="22">
        <v>0</v>
      </c>
      <c r="BZ371" s="22">
        <v>0</v>
      </c>
      <c r="CA371" s="22">
        <v>620</v>
      </c>
      <c r="CB371" s="22">
        <v>39</v>
      </c>
      <c r="CC371" s="22">
        <v>393</v>
      </c>
      <c r="CD371" s="22">
        <v>47</v>
      </c>
      <c r="CE371" s="22">
        <v>495</v>
      </c>
      <c r="CF371" s="22">
        <v>49</v>
      </c>
      <c r="CG371" s="22">
        <v>284</v>
      </c>
      <c r="CH371" s="22">
        <v>39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100</v>
      </c>
      <c r="B372" s="22">
        <v>100</v>
      </c>
      <c r="C372" s="22">
        <v>169187</v>
      </c>
      <c r="D372" s="22">
        <v>0</v>
      </c>
      <c r="E372" s="22">
        <v>0</v>
      </c>
      <c r="F372" s="22">
        <v>-1</v>
      </c>
      <c r="G372" s="22">
        <v>1</v>
      </c>
      <c r="H372" s="22">
        <v>1</v>
      </c>
      <c r="I372" s="22">
        <v>2</v>
      </c>
      <c r="J372" s="20">
        <v>4.2</v>
      </c>
      <c r="K372" s="20">
        <v>5.2</v>
      </c>
      <c r="L372" s="22">
        <v>7</v>
      </c>
      <c r="M372" s="20" t="s">
        <v>431</v>
      </c>
      <c r="N372" s="20">
        <v>4.7</v>
      </c>
      <c r="O372" s="22">
        <v>290</v>
      </c>
      <c r="P372" s="23" t="b">
        <v>0</v>
      </c>
      <c r="Q372" s="20"/>
      <c r="R372" s="20" t="s">
        <v>3031</v>
      </c>
      <c r="S372" s="22">
        <v>79</v>
      </c>
      <c r="T372" s="20" t="s">
        <v>1351</v>
      </c>
      <c r="U372" s="20">
        <v>3.8</v>
      </c>
      <c r="V372" s="20" t="s">
        <v>430</v>
      </c>
      <c r="W372" s="20">
        <v>8.4</v>
      </c>
      <c r="X372" s="23" t="b">
        <v>0</v>
      </c>
      <c r="Y372" s="20"/>
      <c r="Z372" s="20" t="s">
        <v>858</v>
      </c>
      <c r="AA372" s="22">
        <v>11</v>
      </c>
      <c r="AB372" s="22">
        <v>14</v>
      </c>
      <c r="AC372" s="22">
        <v>38</v>
      </c>
      <c r="AD372" s="22">
        <v>384532</v>
      </c>
      <c r="AE372" s="22">
        <v>18592</v>
      </c>
      <c r="AF372" s="22">
        <v>1304702</v>
      </c>
      <c r="AG372" s="22">
        <v>18337</v>
      </c>
      <c r="AH372" s="20">
        <v>0.6</v>
      </c>
      <c r="AI372" s="20">
        <v>4.8</v>
      </c>
      <c r="AJ372" s="20" t="s">
        <v>430</v>
      </c>
      <c r="AK372" s="22">
        <v>778</v>
      </c>
      <c r="AL372" s="22">
        <v>0</v>
      </c>
      <c r="AM372" s="22">
        <v>1</v>
      </c>
      <c r="AN372" s="22">
        <v>4</v>
      </c>
      <c r="AO372" s="22">
        <v>7</v>
      </c>
      <c r="AP372" s="22">
        <v>0</v>
      </c>
      <c r="AQ372" s="22">
        <v>0</v>
      </c>
      <c r="AR372" s="22">
        <v>0</v>
      </c>
      <c r="AS372" s="22">
        <v>3</v>
      </c>
      <c r="AT372" s="22">
        <v>0</v>
      </c>
      <c r="AU372" s="22">
        <v>0</v>
      </c>
      <c r="AV372" s="22">
        <v>4</v>
      </c>
      <c r="AW372" s="22">
        <v>193</v>
      </c>
      <c r="AX372" s="20">
        <v>141.4</v>
      </c>
      <c r="AY372" s="20">
        <v>310.60000000000002</v>
      </c>
      <c r="AZ372" s="20">
        <v>70</v>
      </c>
      <c r="BA372" s="20">
        <v>52.2</v>
      </c>
      <c r="BB372" s="22">
        <v>9</v>
      </c>
      <c r="BC372" s="20">
        <v>0.49</v>
      </c>
      <c r="BD372" s="20">
        <v>1.81</v>
      </c>
      <c r="BE372" s="20">
        <v>2.2999999999999998</v>
      </c>
      <c r="BF372" s="20">
        <v>9.64</v>
      </c>
      <c r="BG372" s="22">
        <v>160</v>
      </c>
      <c r="BH372" s="22">
        <v>61</v>
      </c>
      <c r="BI372" s="22">
        <v>18</v>
      </c>
      <c r="BJ372" s="22">
        <v>4</v>
      </c>
      <c r="BK372" s="22">
        <v>158</v>
      </c>
      <c r="BL372" s="22">
        <v>28</v>
      </c>
      <c r="BM372" s="22">
        <v>64</v>
      </c>
      <c r="BN372" s="22">
        <v>9</v>
      </c>
      <c r="BO372" s="22">
        <v>3</v>
      </c>
      <c r="BP372" s="20"/>
      <c r="BQ372" s="22">
        <v>1</v>
      </c>
      <c r="BR372" s="20"/>
      <c r="BS372" s="20"/>
      <c r="BT372" s="20"/>
      <c r="BU372" s="22">
        <v>0.06</v>
      </c>
      <c r="BV372" s="22">
        <v>0</v>
      </c>
      <c r="BW372" s="22">
        <v>0.21</v>
      </c>
      <c r="BX372" s="22">
        <v>0.27</v>
      </c>
      <c r="BY372" s="22">
        <v>1.1200000000000001</v>
      </c>
      <c r="BZ372" s="22">
        <v>0.81</v>
      </c>
      <c r="CA372" s="22">
        <v>13</v>
      </c>
      <c r="CB372" s="22">
        <v>1</v>
      </c>
      <c r="CC372" s="22">
        <v>41</v>
      </c>
      <c r="CD372" s="22">
        <v>14</v>
      </c>
      <c r="CE372" s="22">
        <v>85</v>
      </c>
      <c r="CF372" s="22">
        <v>21</v>
      </c>
      <c r="CG372" s="22">
        <v>44</v>
      </c>
      <c r="CH372" s="22">
        <v>13</v>
      </c>
      <c r="CI372" s="22">
        <v>1.04</v>
      </c>
      <c r="CJ372" s="22">
        <v>0.46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116535</v>
      </c>
      <c r="D373" s="22">
        <v>0</v>
      </c>
      <c r="E373" s="22">
        <v>0</v>
      </c>
      <c r="F373" s="22">
        <v>1</v>
      </c>
      <c r="G373" s="22">
        <v>-1</v>
      </c>
      <c r="H373" s="22">
        <v>3</v>
      </c>
      <c r="I373" s="22">
        <v>1</v>
      </c>
      <c r="J373" s="20">
        <v>6.2</v>
      </c>
      <c r="K373" s="20">
        <v>7.2</v>
      </c>
      <c r="L373" s="22">
        <v>7</v>
      </c>
      <c r="M373" s="20" t="s">
        <v>80</v>
      </c>
      <c r="N373" s="20">
        <v>6.7</v>
      </c>
      <c r="O373" s="22">
        <v>291</v>
      </c>
      <c r="P373" s="23" t="b">
        <v>1</v>
      </c>
      <c r="Q373" s="20"/>
      <c r="R373" s="20"/>
      <c r="S373" s="22">
        <v>56</v>
      </c>
      <c r="T373" s="20" t="s">
        <v>1345</v>
      </c>
      <c r="U373" s="20">
        <v>4.7</v>
      </c>
      <c r="V373" s="20" t="s">
        <v>1346</v>
      </c>
      <c r="W373" s="20">
        <v>13.2</v>
      </c>
      <c r="X373" s="23" t="b">
        <v>0</v>
      </c>
      <c r="Y373" s="20"/>
      <c r="Z373" s="20" t="s">
        <v>858</v>
      </c>
      <c r="AA373" s="22">
        <v>11</v>
      </c>
      <c r="AB373" s="22">
        <v>14</v>
      </c>
      <c r="AC373" s="22">
        <v>56</v>
      </c>
      <c r="AD373" s="22">
        <v>669252</v>
      </c>
      <c r="AE373" s="22">
        <v>55246</v>
      </c>
      <c r="AF373" s="22">
        <v>417557</v>
      </c>
      <c r="AG373" s="22">
        <v>18994</v>
      </c>
      <c r="AH373" s="20">
        <v>1.2</v>
      </c>
      <c r="AI373" s="20">
        <v>10</v>
      </c>
      <c r="AJ373" s="20" t="s">
        <v>2548</v>
      </c>
      <c r="AK373" s="22">
        <v>1080</v>
      </c>
      <c r="AL373" s="22">
        <v>0</v>
      </c>
      <c r="AM373" s="22">
        <v>0</v>
      </c>
      <c r="AN373" s="22">
        <v>4</v>
      </c>
      <c r="AO373" s="22">
        <v>10</v>
      </c>
      <c r="AP373" s="22">
        <v>0</v>
      </c>
      <c r="AQ373" s="22">
        <v>0</v>
      </c>
      <c r="AR373" s="22">
        <v>0</v>
      </c>
      <c r="AS373" s="22">
        <v>1</v>
      </c>
      <c r="AT373" s="22">
        <v>0</v>
      </c>
      <c r="AU373" s="22">
        <v>40</v>
      </c>
      <c r="AV373" s="22">
        <v>9</v>
      </c>
      <c r="AW373" s="22">
        <v>271</v>
      </c>
      <c r="AX373" s="20">
        <v>314.39999999999998</v>
      </c>
      <c r="AY373" s="20">
        <v>10.1</v>
      </c>
      <c r="AZ373" s="20">
        <v>0</v>
      </c>
      <c r="BA373" s="20">
        <v>32.4</v>
      </c>
      <c r="BB373" s="22">
        <v>12</v>
      </c>
      <c r="BC373" s="20">
        <v>0</v>
      </c>
      <c r="BD373" s="20">
        <v>0</v>
      </c>
      <c r="BE373" s="20">
        <v>0</v>
      </c>
      <c r="BF373" s="20">
        <v>14.33</v>
      </c>
      <c r="BG373" s="22">
        <v>23</v>
      </c>
      <c r="BH373" s="22">
        <v>10</v>
      </c>
      <c r="BI373" s="22">
        <v>365</v>
      </c>
      <c r="BJ373" s="22">
        <v>2</v>
      </c>
      <c r="BK373" s="22">
        <v>732</v>
      </c>
      <c r="BL373" s="22">
        <v>85</v>
      </c>
      <c r="BM373" s="22">
        <v>154</v>
      </c>
      <c r="BN373" s="22">
        <v>9</v>
      </c>
      <c r="BO373" s="20"/>
      <c r="BP373" s="20"/>
      <c r="BQ373" s="20"/>
      <c r="BR373" s="20"/>
      <c r="BS373" s="20"/>
      <c r="BT373" s="20"/>
      <c r="BU373" s="22">
        <v>0</v>
      </c>
      <c r="BV373" s="22">
        <v>3.33</v>
      </c>
      <c r="BW373" s="22">
        <v>0</v>
      </c>
      <c r="BX373" s="22">
        <v>0</v>
      </c>
      <c r="BY373" s="22">
        <v>1.19</v>
      </c>
      <c r="BZ373" s="22">
        <v>0.83</v>
      </c>
      <c r="CA373" s="22">
        <v>87</v>
      </c>
      <c r="CB373" s="22">
        <v>1</v>
      </c>
      <c r="CC373" s="22">
        <v>12</v>
      </c>
      <c r="CD373" s="22">
        <v>1</v>
      </c>
      <c r="CE373" s="22">
        <v>35</v>
      </c>
      <c r="CF373" s="22">
        <v>1</v>
      </c>
      <c r="CG373" s="22">
        <v>29</v>
      </c>
      <c r="CH373" s="22">
        <v>6</v>
      </c>
      <c r="CI373" s="22">
        <v>1</v>
      </c>
      <c r="CJ373" s="22">
        <v>0.33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535928</v>
      </c>
      <c r="D374" s="22">
        <v>0</v>
      </c>
      <c r="E374" s="22">
        <v>0</v>
      </c>
      <c r="F374" s="22">
        <v>-3</v>
      </c>
      <c r="G374" s="22">
        <v>3</v>
      </c>
      <c r="H374" s="22">
        <v>0</v>
      </c>
      <c r="I374" s="22">
        <v>3</v>
      </c>
      <c r="J374" s="20">
        <v>0</v>
      </c>
      <c r="K374" s="20">
        <v>0</v>
      </c>
      <c r="L374" s="22">
        <v>0</v>
      </c>
      <c r="M374" s="20" t="s">
        <v>1327</v>
      </c>
      <c r="N374" s="20">
        <v>0</v>
      </c>
      <c r="O374" s="22">
        <v>292</v>
      </c>
      <c r="P374" s="23" t="b">
        <v>0</v>
      </c>
      <c r="Q374" s="20" t="s">
        <v>2483</v>
      </c>
      <c r="R374" s="20" t="s">
        <v>3308</v>
      </c>
      <c r="S374" s="22">
        <v>47</v>
      </c>
      <c r="T374" s="20" t="s">
        <v>1377</v>
      </c>
      <c r="U374" s="20">
        <v>0</v>
      </c>
      <c r="V374" s="20" t="s">
        <v>682</v>
      </c>
      <c r="W374" s="20">
        <v>0</v>
      </c>
      <c r="X374" s="23" t="b">
        <v>0</v>
      </c>
      <c r="Y374" s="20"/>
      <c r="Z374" s="20" t="s">
        <v>899</v>
      </c>
      <c r="AA374" s="22">
        <v>11</v>
      </c>
      <c r="AB374" s="22">
        <v>14</v>
      </c>
      <c r="AC374" s="22">
        <v>0</v>
      </c>
      <c r="AD374" s="22">
        <v>990</v>
      </c>
      <c r="AE374" s="22">
        <v>12</v>
      </c>
      <c r="AF374" s="22">
        <v>4719</v>
      </c>
      <c r="AG374" s="22">
        <v>70</v>
      </c>
      <c r="AH374" s="20">
        <v>0</v>
      </c>
      <c r="AI374" s="20">
        <v>0</v>
      </c>
      <c r="AJ374" s="20" t="s">
        <v>682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686</v>
      </c>
      <c r="BH374" s="22">
        <v>285</v>
      </c>
      <c r="BI374" s="22">
        <v>684</v>
      </c>
      <c r="BJ374" s="22">
        <v>286</v>
      </c>
      <c r="BK374" s="22">
        <v>677</v>
      </c>
      <c r="BL374" s="22">
        <v>281</v>
      </c>
      <c r="BM374" s="22">
        <v>689</v>
      </c>
      <c r="BN374" s="22">
        <v>287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334</v>
      </c>
      <c r="CB374" s="22">
        <v>218</v>
      </c>
      <c r="CC374" s="22">
        <v>646</v>
      </c>
      <c r="CD374" s="22">
        <v>260</v>
      </c>
      <c r="CE374" s="22">
        <v>691</v>
      </c>
      <c r="CF374" s="22">
        <v>288</v>
      </c>
      <c r="CG374" s="22">
        <v>577</v>
      </c>
      <c r="CH374" s="22">
        <v>215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447203</v>
      </c>
      <c r="D375" s="22">
        <v>0</v>
      </c>
      <c r="E375" s="22">
        <v>0</v>
      </c>
      <c r="F375" s="22">
        <v>0</v>
      </c>
      <c r="G375" s="22">
        <v>0</v>
      </c>
      <c r="H375" s="22">
        <v>1</v>
      </c>
      <c r="I375" s="22">
        <v>4</v>
      </c>
      <c r="J375" s="20">
        <v>5.2</v>
      </c>
      <c r="K375" s="20">
        <v>6.2</v>
      </c>
      <c r="L375" s="22">
        <v>5</v>
      </c>
      <c r="M375" s="20" t="s">
        <v>423</v>
      </c>
      <c r="N375" s="20">
        <v>5.7</v>
      </c>
      <c r="O375" s="22">
        <v>293</v>
      </c>
      <c r="P375" s="23" t="b">
        <v>0</v>
      </c>
      <c r="Q375" s="20"/>
      <c r="R375" s="20"/>
      <c r="S375" s="22">
        <v>75</v>
      </c>
      <c r="T375" s="20" t="s">
        <v>1367</v>
      </c>
      <c r="U375" s="20">
        <v>4.9000000000000004</v>
      </c>
      <c r="V375" s="20" t="s">
        <v>1368</v>
      </c>
      <c r="W375" s="20">
        <v>16.600000000000001</v>
      </c>
      <c r="X375" s="23" t="b">
        <v>0</v>
      </c>
      <c r="Y375" s="20"/>
      <c r="Z375" s="20" t="s">
        <v>858</v>
      </c>
      <c r="AA375" s="22">
        <v>11</v>
      </c>
      <c r="AB375" s="22">
        <v>14</v>
      </c>
      <c r="AC375" s="22">
        <v>54</v>
      </c>
      <c r="AD375" s="22">
        <v>1869386</v>
      </c>
      <c r="AE375" s="22">
        <v>87904</v>
      </c>
      <c r="AF375" s="22">
        <v>1618944</v>
      </c>
      <c r="AG375" s="22">
        <v>54555</v>
      </c>
      <c r="AH375" s="20">
        <v>0.8</v>
      </c>
      <c r="AI375" s="20">
        <v>7.2</v>
      </c>
      <c r="AJ375" s="20" t="s">
        <v>423</v>
      </c>
      <c r="AK375" s="22">
        <v>596</v>
      </c>
      <c r="AL375" s="22">
        <v>4</v>
      </c>
      <c r="AM375" s="22">
        <v>6</v>
      </c>
      <c r="AN375" s="22">
        <v>3</v>
      </c>
      <c r="AO375" s="22">
        <v>4</v>
      </c>
      <c r="AP375" s="22">
        <v>0</v>
      </c>
      <c r="AQ375" s="22">
        <v>0</v>
      </c>
      <c r="AR375" s="22">
        <v>0</v>
      </c>
      <c r="AS375" s="22">
        <v>1</v>
      </c>
      <c r="AT375" s="22">
        <v>0</v>
      </c>
      <c r="AU375" s="22">
        <v>0</v>
      </c>
      <c r="AV375" s="22">
        <v>4</v>
      </c>
      <c r="AW375" s="22">
        <v>170</v>
      </c>
      <c r="AX375" s="20">
        <v>247.4</v>
      </c>
      <c r="AY375" s="20">
        <v>113.2</v>
      </c>
      <c r="AZ375" s="20">
        <v>373</v>
      </c>
      <c r="BA375" s="20">
        <v>73.5</v>
      </c>
      <c r="BB375" s="22">
        <v>6</v>
      </c>
      <c r="BC375" s="20">
        <v>5.15</v>
      </c>
      <c r="BD375" s="20">
        <v>0.96</v>
      </c>
      <c r="BE375" s="20">
        <v>6.11</v>
      </c>
      <c r="BF375" s="20">
        <v>7.65</v>
      </c>
      <c r="BG375" s="22">
        <v>53</v>
      </c>
      <c r="BH375" s="22">
        <v>7</v>
      </c>
      <c r="BI375" s="22">
        <v>113</v>
      </c>
      <c r="BJ375" s="22">
        <v>12</v>
      </c>
      <c r="BK375" s="22">
        <v>12</v>
      </c>
      <c r="BL375" s="22">
        <v>6</v>
      </c>
      <c r="BM375" s="22">
        <v>25</v>
      </c>
      <c r="BN375" s="22">
        <v>7</v>
      </c>
      <c r="BO375" s="20"/>
      <c r="BP375" s="20"/>
      <c r="BQ375" s="20"/>
      <c r="BR375" s="20"/>
      <c r="BS375" s="22">
        <v>3</v>
      </c>
      <c r="BT375" s="20"/>
      <c r="BU375" s="22">
        <v>0.78</v>
      </c>
      <c r="BV375" s="22">
        <v>0</v>
      </c>
      <c r="BW375" s="22">
        <v>0.14000000000000001</v>
      </c>
      <c r="BX375" s="22">
        <v>0.92</v>
      </c>
      <c r="BY375" s="22">
        <v>1.1599999999999999</v>
      </c>
      <c r="BZ375" s="22">
        <v>0.6</v>
      </c>
      <c r="CA375" s="22">
        <v>21</v>
      </c>
      <c r="CB375" s="22">
        <v>7</v>
      </c>
      <c r="CC375" s="22">
        <v>26</v>
      </c>
      <c r="CD375" s="22">
        <v>5</v>
      </c>
      <c r="CE375" s="22">
        <v>25</v>
      </c>
      <c r="CF375" s="22">
        <v>5</v>
      </c>
      <c r="CG375" s="22">
        <v>16</v>
      </c>
      <c r="CH375" s="22">
        <v>4</v>
      </c>
      <c r="CI375" s="22">
        <v>0.91</v>
      </c>
      <c r="CJ375" s="22">
        <v>0.45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100</v>
      </c>
      <c r="B376" s="22">
        <v>100</v>
      </c>
      <c r="C376" s="22">
        <v>194634</v>
      </c>
      <c r="D376" s="22">
        <v>0</v>
      </c>
      <c r="E376" s="22">
        <v>0</v>
      </c>
      <c r="F376" s="22">
        <v>-3</v>
      </c>
      <c r="G376" s="22">
        <v>3</v>
      </c>
      <c r="H376" s="22">
        <v>1</v>
      </c>
      <c r="I376" s="22">
        <v>3</v>
      </c>
      <c r="J376" s="20">
        <v>5.2</v>
      </c>
      <c r="K376" s="20">
        <v>6.2</v>
      </c>
      <c r="L376" s="22">
        <v>8</v>
      </c>
      <c r="M376" s="20" t="s">
        <v>1353</v>
      </c>
      <c r="N376" s="20">
        <v>5.7</v>
      </c>
      <c r="O376" s="22">
        <v>294</v>
      </c>
      <c r="P376" s="23" t="b">
        <v>0</v>
      </c>
      <c r="Q376" s="20"/>
      <c r="R376" s="20" t="s">
        <v>3309</v>
      </c>
      <c r="S376" s="22">
        <v>77</v>
      </c>
      <c r="T376" s="20" t="s">
        <v>1354</v>
      </c>
      <c r="U376" s="20">
        <v>3.9</v>
      </c>
      <c r="V376" s="20" t="s">
        <v>1355</v>
      </c>
      <c r="W376" s="20">
        <v>2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43</v>
      </c>
      <c r="AD376" s="22">
        <v>309770</v>
      </c>
      <c r="AE376" s="22">
        <v>22985</v>
      </c>
      <c r="AF376" s="22">
        <v>419691</v>
      </c>
      <c r="AG376" s="22">
        <v>7822</v>
      </c>
      <c r="AH376" s="20">
        <v>0.7</v>
      </c>
      <c r="AI376" s="20">
        <v>5.6</v>
      </c>
      <c r="AJ376" s="20" t="s">
        <v>2106</v>
      </c>
      <c r="AK376" s="22">
        <v>579</v>
      </c>
      <c r="AL376" s="22">
        <v>4</v>
      </c>
      <c r="AM376" s="22">
        <v>2</v>
      </c>
      <c r="AN376" s="22">
        <v>3</v>
      </c>
      <c r="AO376" s="22">
        <v>4</v>
      </c>
      <c r="AP376" s="22">
        <v>0</v>
      </c>
      <c r="AQ376" s="22">
        <v>0</v>
      </c>
      <c r="AR376" s="22">
        <v>0</v>
      </c>
      <c r="AS376" s="22">
        <v>1</v>
      </c>
      <c r="AT376" s="22">
        <v>1</v>
      </c>
      <c r="AU376" s="22">
        <v>0</v>
      </c>
      <c r="AV376" s="22">
        <v>2</v>
      </c>
      <c r="AW376" s="22">
        <v>131</v>
      </c>
      <c r="AX376" s="20">
        <v>182</v>
      </c>
      <c r="AY376" s="20">
        <v>144.30000000000001</v>
      </c>
      <c r="AZ376" s="20">
        <v>313</v>
      </c>
      <c r="BA376" s="20">
        <v>63.8</v>
      </c>
      <c r="BB376" s="22">
        <v>7</v>
      </c>
      <c r="BC376" s="20">
        <v>2.8</v>
      </c>
      <c r="BD376" s="20">
        <v>0.6</v>
      </c>
      <c r="BE376" s="20">
        <v>3.4</v>
      </c>
      <c r="BF376" s="20">
        <v>6.59</v>
      </c>
      <c r="BG376" s="22">
        <v>119</v>
      </c>
      <c r="BH376" s="22">
        <v>48</v>
      </c>
      <c r="BI376" s="22">
        <v>77</v>
      </c>
      <c r="BJ376" s="22">
        <v>57</v>
      </c>
      <c r="BK376" s="22">
        <v>21</v>
      </c>
      <c r="BL376" s="22">
        <v>13</v>
      </c>
      <c r="BM376" s="22">
        <v>40</v>
      </c>
      <c r="BN376" s="22">
        <v>29</v>
      </c>
      <c r="BO376" s="20"/>
      <c r="BP376" s="20"/>
      <c r="BQ376" s="20"/>
      <c r="BR376" s="20"/>
      <c r="BS376" s="20"/>
      <c r="BT376" s="20"/>
      <c r="BU376" s="22">
        <v>0.44</v>
      </c>
      <c r="BV376" s="22">
        <v>0</v>
      </c>
      <c r="BW376" s="22">
        <v>0.09</v>
      </c>
      <c r="BX376" s="22">
        <v>0.53</v>
      </c>
      <c r="BY376" s="22">
        <v>1.02</v>
      </c>
      <c r="BZ376" s="22">
        <v>0.62</v>
      </c>
      <c r="CA376" s="22">
        <v>18</v>
      </c>
      <c r="CB376" s="22">
        <v>11</v>
      </c>
      <c r="CC376" s="22">
        <v>28</v>
      </c>
      <c r="CD376" s="22">
        <v>13</v>
      </c>
      <c r="CE376" s="22">
        <v>71</v>
      </c>
      <c r="CF376" s="22">
        <v>36</v>
      </c>
      <c r="CG376" s="22">
        <v>131</v>
      </c>
      <c r="CH376" s="22">
        <v>39</v>
      </c>
      <c r="CI376" s="22">
        <v>1.0900000000000001</v>
      </c>
      <c r="CJ376" s="22">
        <v>0.47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0"/>
      <c r="B377" s="20"/>
      <c r="C377" s="22">
        <v>444884</v>
      </c>
      <c r="D377" s="22">
        <v>0</v>
      </c>
      <c r="E377" s="22">
        <v>0</v>
      </c>
      <c r="F377" s="22">
        <v>-2</v>
      </c>
      <c r="G377" s="22">
        <v>2</v>
      </c>
      <c r="H377" s="22">
        <v>0</v>
      </c>
      <c r="I377" s="22">
        <v>3</v>
      </c>
      <c r="J377" s="20">
        <v>1.5</v>
      </c>
      <c r="K377" s="20">
        <v>2.5</v>
      </c>
      <c r="L377" s="22">
        <v>1</v>
      </c>
      <c r="M377" s="20" t="s">
        <v>1180</v>
      </c>
      <c r="N377" s="20">
        <v>2</v>
      </c>
      <c r="O377" s="22">
        <v>295</v>
      </c>
      <c r="P377" s="23" t="b">
        <v>0</v>
      </c>
      <c r="Q377" s="20"/>
      <c r="R377" s="20"/>
      <c r="S377" s="22">
        <v>48</v>
      </c>
      <c r="T377" s="20" t="s">
        <v>1366</v>
      </c>
      <c r="U377" s="20">
        <v>1.5</v>
      </c>
      <c r="V377" s="20" t="s">
        <v>568</v>
      </c>
      <c r="W377" s="20">
        <v>0.2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15</v>
      </c>
      <c r="AD377" s="22">
        <v>13291</v>
      </c>
      <c r="AE377" s="22">
        <v>469</v>
      </c>
      <c r="AF377" s="22">
        <v>21707</v>
      </c>
      <c r="AG377" s="22">
        <v>812</v>
      </c>
      <c r="AH377" s="20">
        <v>0.4</v>
      </c>
      <c r="AI377" s="20">
        <v>3.1</v>
      </c>
      <c r="AJ377" s="20" t="s">
        <v>568</v>
      </c>
      <c r="AK377" s="22">
        <v>254</v>
      </c>
      <c r="AL377" s="22">
        <v>0</v>
      </c>
      <c r="AM377" s="22">
        <v>2</v>
      </c>
      <c r="AN377" s="22">
        <v>0</v>
      </c>
      <c r="AO377" s="22">
        <v>2</v>
      </c>
      <c r="AP377" s="22">
        <v>0</v>
      </c>
      <c r="AQ377" s="22">
        <v>0</v>
      </c>
      <c r="AR377" s="22">
        <v>0</v>
      </c>
      <c r="AS377" s="22">
        <v>1</v>
      </c>
      <c r="AT377" s="22">
        <v>0</v>
      </c>
      <c r="AU377" s="22">
        <v>0</v>
      </c>
      <c r="AV377" s="22">
        <v>0</v>
      </c>
      <c r="AW377" s="22">
        <v>62</v>
      </c>
      <c r="AX377" s="20">
        <v>46.6</v>
      </c>
      <c r="AY377" s="20">
        <v>78.2</v>
      </c>
      <c r="AZ377" s="20">
        <v>48</v>
      </c>
      <c r="BA377" s="20">
        <v>17.2</v>
      </c>
      <c r="BB377" s="22">
        <v>1</v>
      </c>
      <c r="BC377" s="20">
        <v>0.32</v>
      </c>
      <c r="BD377" s="20">
        <v>1.05</v>
      </c>
      <c r="BE377" s="20">
        <v>1.37</v>
      </c>
      <c r="BF377" s="20">
        <v>3.55</v>
      </c>
      <c r="BG377" s="22">
        <v>309</v>
      </c>
      <c r="BH377" s="22">
        <v>134</v>
      </c>
      <c r="BI377" s="22">
        <v>164</v>
      </c>
      <c r="BJ377" s="22">
        <v>106</v>
      </c>
      <c r="BK377" s="22">
        <v>202</v>
      </c>
      <c r="BL377" s="22">
        <v>111</v>
      </c>
      <c r="BM377" s="22">
        <v>269</v>
      </c>
      <c r="BN377" s="22">
        <v>124</v>
      </c>
      <c r="BO377" s="20"/>
      <c r="BP377" s="20"/>
      <c r="BQ377" s="20"/>
      <c r="BR377" s="20"/>
      <c r="BS377" s="20"/>
      <c r="BT377" s="20"/>
      <c r="BU377" s="22">
        <v>0.11</v>
      </c>
      <c r="BV377" s="22">
        <v>0</v>
      </c>
      <c r="BW377" s="22">
        <v>0.37</v>
      </c>
      <c r="BX377" s="22">
        <v>0.48</v>
      </c>
      <c r="BY377" s="22">
        <v>1.26</v>
      </c>
      <c r="BZ377" s="22">
        <v>0.71</v>
      </c>
      <c r="CA377" s="22">
        <v>305</v>
      </c>
      <c r="CB377" s="22">
        <v>200</v>
      </c>
      <c r="CC377" s="22">
        <v>154</v>
      </c>
      <c r="CD377" s="22">
        <v>67</v>
      </c>
      <c r="CE377" s="22">
        <v>305</v>
      </c>
      <c r="CF377" s="22">
        <v>140</v>
      </c>
      <c r="CG377" s="22">
        <v>341</v>
      </c>
      <c r="CH377" s="22">
        <v>102</v>
      </c>
      <c r="CI377" s="22">
        <v>0.35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0</v>
      </c>
      <c r="B378" s="22">
        <v>0</v>
      </c>
      <c r="C378" s="22">
        <v>116643</v>
      </c>
      <c r="D378" s="22">
        <v>0</v>
      </c>
      <c r="E378" s="22">
        <v>0</v>
      </c>
      <c r="F378" s="22">
        <v>0</v>
      </c>
      <c r="G378" s="22">
        <v>0</v>
      </c>
      <c r="H378" s="22">
        <v>0</v>
      </c>
      <c r="I378" s="22">
        <v>3</v>
      </c>
      <c r="J378" s="20">
        <v>0</v>
      </c>
      <c r="K378" s="20">
        <v>0</v>
      </c>
      <c r="L378" s="22">
        <v>0</v>
      </c>
      <c r="M378" s="20" t="s">
        <v>1347</v>
      </c>
      <c r="N378" s="20">
        <v>0</v>
      </c>
      <c r="O378" s="22">
        <v>296</v>
      </c>
      <c r="P378" s="23" t="b">
        <v>0</v>
      </c>
      <c r="Q378" s="20" t="s">
        <v>2421</v>
      </c>
      <c r="R378" s="20" t="s">
        <v>2422</v>
      </c>
      <c r="S378" s="22">
        <v>50</v>
      </c>
      <c r="T378" s="20" t="s">
        <v>1348</v>
      </c>
      <c r="U378" s="20">
        <v>0</v>
      </c>
      <c r="V378" s="20" t="s">
        <v>735</v>
      </c>
      <c r="W378" s="20">
        <v>0</v>
      </c>
      <c r="X378" s="23" t="b">
        <v>0</v>
      </c>
      <c r="Y378" s="20"/>
      <c r="Z378" s="20" t="s">
        <v>872</v>
      </c>
      <c r="AA378" s="22">
        <v>11</v>
      </c>
      <c r="AB378" s="22">
        <v>14</v>
      </c>
      <c r="AC378" s="22">
        <v>0</v>
      </c>
      <c r="AD378" s="22">
        <v>0</v>
      </c>
      <c r="AE378" s="22">
        <v>0</v>
      </c>
      <c r="AF378" s="22">
        <v>1080</v>
      </c>
      <c r="AG378" s="22">
        <v>4</v>
      </c>
      <c r="AH378" s="20">
        <v>0</v>
      </c>
      <c r="AI378" s="20">
        <v>0</v>
      </c>
      <c r="AJ378" s="20" t="s">
        <v>178</v>
      </c>
      <c r="AK378" s="22">
        <v>0</v>
      </c>
      <c r="AL378" s="22">
        <v>0</v>
      </c>
      <c r="AM378" s="22">
        <v>0</v>
      </c>
      <c r="AN378" s="22">
        <v>0</v>
      </c>
      <c r="AO378" s="22">
        <v>0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0</v>
      </c>
      <c r="AX378" s="20">
        <v>0</v>
      </c>
      <c r="AY378" s="20">
        <v>0</v>
      </c>
      <c r="AZ378" s="20">
        <v>0</v>
      </c>
      <c r="BA378" s="20">
        <v>0</v>
      </c>
      <c r="BB378" s="22">
        <v>0</v>
      </c>
      <c r="BC378" s="20">
        <v>0</v>
      </c>
      <c r="BD378" s="20">
        <v>0</v>
      </c>
      <c r="BE378" s="20">
        <v>0</v>
      </c>
      <c r="BF378" s="20">
        <v>0</v>
      </c>
      <c r="BG378" s="22">
        <v>714</v>
      </c>
      <c r="BH378" s="22">
        <v>305</v>
      </c>
      <c r="BI378" s="22">
        <v>711</v>
      </c>
      <c r="BJ378" s="22">
        <v>304</v>
      </c>
      <c r="BK378" s="22">
        <v>708</v>
      </c>
      <c r="BL378" s="22">
        <v>303</v>
      </c>
      <c r="BM378" s="22">
        <v>714</v>
      </c>
      <c r="BN378" s="22">
        <v>305</v>
      </c>
      <c r="BO378" s="20"/>
      <c r="BP378" s="20"/>
      <c r="BQ378" s="20"/>
      <c r="BR378" s="20"/>
      <c r="BS378" s="20"/>
      <c r="BT378" s="20"/>
      <c r="BU378" s="22">
        <v>0</v>
      </c>
      <c r="BV378" s="22">
        <v>0</v>
      </c>
      <c r="BW378" s="22">
        <v>0</v>
      </c>
      <c r="BX378" s="22">
        <v>0</v>
      </c>
      <c r="BY378" s="22">
        <v>0</v>
      </c>
      <c r="BZ378" s="22">
        <v>0</v>
      </c>
      <c r="CA378" s="22">
        <v>176</v>
      </c>
      <c r="CB378" s="22">
        <v>108</v>
      </c>
      <c r="CC378" s="22">
        <v>680</v>
      </c>
      <c r="CD378" s="22">
        <v>287</v>
      </c>
      <c r="CE378" s="22">
        <v>714</v>
      </c>
      <c r="CF378" s="22">
        <v>305</v>
      </c>
      <c r="CG378" s="22">
        <v>686</v>
      </c>
      <c r="CH378" s="22">
        <v>282</v>
      </c>
      <c r="CI378" s="22">
        <v>0</v>
      </c>
      <c r="CJ378" s="22">
        <v>0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100</v>
      </c>
      <c r="B379" s="22">
        <v>100</v>
      </c>
      <c r="C379" s="22">
        <v>243298</v>
      </c>
      <c r="D379" s="22">
        <v>0</v>
      </c>
      <c r="E379" s="22">
        <v>0</v>
      </c>
      <c r="F379" s="22">
        <v>-3</v>
      </c>
      <c r="G379" s="22">
        <v>3</v>
      </c>
      <c r="H379" s="22">
        <v>0</v>
      </c>
      <c r="I379" s="22">
        <v>4</v>
      </c>
      <c r="J379" s="20">
        <v>0.8</v>
      </c>
      <c r="K379" s="20">
        <v>1.8</v>
      </c>
      <c r="L379" s="22">
        <v>2</v>
      </c>
      <c r="M379" s="20" t="s">
        <v>1336</v>
      </c>
      <c r="N379" s="20">
        <v>1.3</v>
      </c>
      <c r="O379" s="22">
        <v>297</v>
      </c>
      <c r="P379" s="23" t="b">
        <v>0</v>
      </c>
      <c r="Q379" s="20"/>
      <c r="R379" s="20" t="s">
        <v>3310</v>
      </c>
      <c r="S379" s="22">
        <v>72</v>
      </c>
      <c r="T379" s="20" t="s">
        <v>1378</v>
      </c>
      <c r="U379" s="20">
        <v>2.4</v>
      </c>
      <c r="V379" s="20" t="s">
        <v>1379</v>
      </c>
      <c r="W379" s="20">
        <v>2.2000000000000002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24</v>
      </c>
      <c r="AD379" s="22">
        <v>143270</v>
      </c>
      <c r="AE379" s="22">
        <v>4370</v>
      </c>
      <c r="AF379" s="22">
        <v>567510</v>
      </c>
      <c r="AG379" s="22">
        <v>6397</v>
      </c>
      <c r="AH379" s="20">
        <v>0.2</v>
      </c>
      <c r="AI379" s="20">
        <v>3.3</v>
      </c>
      <c r="AJ379" s="20" t="s">
        <v>1379</v>
      </c>
      <c r="AK379" s="22">
        <v>456</v>
      </c>
      <c r="AL379" s="22">
        <v>2</v>
      </c>
      <c r="AM379" s="22">
        <v>0</v>
      </c>
      <c r="AN379" s="22">
        <v>1</v>
      </c>
      <c r="AO379" s="22">
        <v>6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3</v>
      </c>
      <c r="AW379" s="22">
        <v>82</v>
      </c>
      <c r="AX379" s="20">
        <v>100.8</v>
      </c>
      <c r="AY379" s="20">
        <v>53.8</v>
      </c>
      <c r="AZ379" s="20">
        <v>158</v>
      </c>
      <c r="BA379" s="20">
        <v>30.9</v>
      </c>
      <c r="BB379" s="22">
        <v>6</v>
      </c>
      <c r="BC379" s="20">
        <v>2.67</v>
      </c>
      <c r="BD379" s="20">
        <v>0.25</v>
      </c>
      <c r="BE379" s="20">
        <v>2.92</v>
      </c>
      <c r="BF379" s="20">
        <v>6.32</v>
      </c>
      <c r="BG379" s="22">
        <v>228</v>
      </c>
      <c r="BH379" s="22">
        <v>25</v>
      </c>
      <c r="BI379" s="22">
        <v>219</v>
      </c>
      <c r="BJ379" s="22">
        <v>35</v>
      </c>
      <c r="BK379" s="22">
        <v>63</v>
      </c>
      <c r="BL379" s="22">
        <v>24</v>
      </c>
      <c r="BM379" s="22">
        <v>163</v>
      </c>
      <c r="BN379" s="22">
        <v>29</v>
      </c>
      <c r="BO379" s="20"/>
      <c r="BP379" s="20"/>
      <c r="BQ379" s="20"/>
      <c r="BR379" s="20"/>
      <c r="BS379" s="20"/>
      <c r="BT379" s="20"/>
      <c r="BU379" s="22">
        <v>0.53</v>
      </c>
      <c r="BV379" s="22">
        <v>0</v>
      </c>
      <c r="BW379" s="22">
        <v>0.05</v>
      </c>
      <c r="BX379" s="22">
        <v>0.57999999999999996</v>
      </c>
      <c r="BY379" s="22">
        <v>1.25</v>
      </c>
      <c r="BZ379" s="22">
        <v>1.18</v>
      </c>
      <c r="CA379" s="22">
        <v>27</v>
      </c>
      <c r="CB379" s="22">
        <v>11</v>
      </c>
      <c r="CC379" s="22">
        <v>236</v>
      </c>
      <c r="CD379" s="22">
        <v>27</v>
      </c>
      <c r="CE379" s="22">
        <v>202</v>
      </c>
      <c r="CF379" s="22">
        <v>28</v>
      </c>
      <c r="CG379" s="22">
        <v>126</v>
      </c>
      <c r="CH379" s="22">
        <v>20</v>
      </c>
      <c r="CI379" s="22">
        <v>1.18</v>
      </c>
      <c r="CJ379" s="22">
        <v>0.2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75</v>
      </c>
      <c r="B380" s="20"/>
      <c r="C380" s="22">
        <v>171287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2</v>
      </c>
      <c r="J380" s="20">
        <v>1.7</v>
      </c>
      <c r="K380" s="20">
        <v>3.2</v>
      </c>
      <c r="L380" s="22">
        <v>0</v>
      </c>
      <c r="M380" s="20" t="s">
        <v>1016</v>
      </c>
      <c r="N380" s="20">
        <v>2.7</v>
      </c>
      <c r="O380" s="22">
        <v>298</v>
      </c>
      <c r="P380" s="23" t="b">
        <v>0</v>
      </c>
      <c r="Q380" s="20" t="s">
        <v>2386</v>
      </c>
      <c r="R380" s="20" t="s">
        <v>3648</v>
      </c>
      <c r="S380" s="22">
        <v>45</v>
      </c>
      <c r="T380" s="20" t="s">
        <v>1352</v>
      </c>
      <c r="U380" s="20">
        <v>2.2999999999999998</v>
      </c>
      <c r="V380" s="20" t="s">
        <v>466</v>
      </c>
      <c r="W380" s="20">
        <v>0.5</v>
      </c>
      <c r="X380" s="23" t="b">
        <v>0</v>
      </c>
      <c r="Y380" s="20"/>
      <c r="Z380" s="20" t="s">
        <v>937</v>
      </c>
      <c r="AA380" s="22">
        <v>11</v>
      </c>
      <c r="AB380" s="22">
        <v>14</v>
      </c>
      <c r="AC380" s="22">
        <v>23</v>
      </c>
      <c r="AD380" s="22">
        <v>49001</v>
      </c>
      <c r="AE380" s="22">
        <v>759</v>
      </c>
      <c r="AF380" s="22">
        <v>44278</v>
      </c>
      <c r="AG380" s="22">
        <v>4505</v>
      </c>
      <c r="AH380" s="20">
        <v>0.6</v>
      </c>
      <c r="AI380" s="20">
        <v>5.0999999999999996</v>
      </c>
      <c r="AJ380" s="20" t="s">
        <v>466</v>
      </c>
      <c r="AK380" s="22">
        <v>499</v>
      </c>
      <c r="AL380" s="22">
        <v>0</v>
      </c>
      <c r="AM380" s="22">
        <v>0</v>
      </c>
      <c r="AN380" s="22">
        <v>2</v>
      </c>
      <c r="AO380" s="22">
        <v>3</v>
      </c>
      <c r="AP380" s="22">
        <v>0</v>
      </c>
      <c r="AQ380" s="22">
        <v>0</v>
      </c>
      <c r="AR380" s="22">
        <v>0</v>
      </c>
      <c r="AS380" s="22">
        <v>1</v>
      </c>
      <c r="AT380" s="22">
        <v>0</v>
      </c>
      <c r="AU380" s="22">
        <v>0</v>
      </c>
      <c r="AV380" s="22">
        <v>1</v>
      </c>
      <c r="AW380" s="22">
        <v>104</v>
      </c>
      <c r="AX380" s="20">
        <v>98.8</v>
      </c>
      <c r="AY380" s="20">
        <v>96.4</v>
      </c>
      <c r="AZ380" s="20">
        <v>30</v>
      </c>
      <c r="BA380" s="20">
        <v>22.6</v>
      </c>
      <c r="BB380" s="22">
        <v>5</v>
      </c>
      <c r="BC380" s="20">
        <v>0.48</v>
      </c>
      <c r="BD380" s="20">
        <v>0.13</v>
      </c>
      <c r="BE380" s="20">
        <v>0.61</v>
      </c>
      <c r="BF380" s="20">
        <v>6.96</v>
      </c>
      <c r="BG380" s="22">
        <v>232</v>
      </c>
      <c r="BH380" s="22">
        <v>95</v>
      </c>
      <c r="BI380" s="22">
        <v>132</v>
      </c>
      <c r="BJ380" s="22">
        <v>26</v>
      </c>
      <c r="BK380" s="22">
        <v>255</v>
      </c>
      <c r="BL380" s="22">
        <v>78</v>
      </c>
      <c r="BM380" s="22">
        <v>220</v>
      </c>
      <c r="BN380" s="22">
        <v>65</v>
      </c>
      <c r="BO380" s="20"/>
      <c r="BP380" s="20"/>
      <c r="BQ380" s="20"/>
      <c r="BR380" s="20"/>
      <c r="BS380" s="20"/>
      <c r="BT380" s="20"/>
      <c r="BU380" s="22">
        <v>0.09</v>
      </c>
      <c r="BV380" s="22">
        <v>0</v>
      </c>
      <c r="BW380" s="22">
        <v>0.02</v>
      </c>
      <c r="BX380" s="22">
        <v>0.11</v>
      </c>
      <c r="BY380" s="22">
        <v>1.26</v>
      </c>
      <c r="BZ380" s="22">
        <v>0.54</v>
      </c>
      <c r="CA380" s="22">
        <v>372</v>
      </c>
      <c r="CB380" s="22">
        <v>65</v>
      </c>
      <c r="CC380" s="22">
        <v>116</v>
      </c>
      <c r="CD380" s="22">
        <v>35</v>
      </c>
      <c r="CE380" s="22">
        <v>205</v>
      </c>
      <c r="CF380" s="22">
        <v>70</v>
      </c>
      <c r="CG380" s="22">
        <v>238</v>
      </c>
      <c r="CH380" s="22">
        <v>92</v>
      </c>
      <c r="CI380" s="22">
        <v>0.9</v>
      </c>
      <c r="CJ380" s="22">
        <v>0.36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0</v>
      </c>
      <c r="B381" s="22">
        <v>0</v>
      </c>
      <c r="C381" s="22">
        <v>56979</v>
      </c>
      <c r="D381" s="22">
        <v>0</v>
      </c>
      <c r="E381" s="22">
        <v>0</v>
      </c>
      <c r="F381" s="22">
        <v>0</v>
      </c>
      <c r="G381" s="22">
        <v>0</v>
      </c>
      <c r="H381" s="22">
        <v>0</v>
      </c>
      <c r="I381" s="22">
        <v>3</v>
      </c>
      <c r="J381" s="20">
        <v>0</v>
      </c>
      <c r="K381" s="20">
        <v>0</v>
      </c>
      <c r="L381" s="22">
        <v>0</v>
      </c>
      <c r="M381" s="20" t="s">
        <v>1014</v>
      </c>
      <c r="N381" s="20">
        <v>0</v>
      </c>
      <c r="O381" s="22">
        <v>299</v>
      </c>
      <c r="P381" s="23" t="b">
        <v>0</v>
      </c>
      <c r="Q381" s="20" t="s">
        <v>2107</v>
      </c>
      <c r="R381" s="20" t="s">
        <v>2108</v>
      </c>
      <c r="S381" s="22">
        <v>50</v>
      </c>
      <c r="T381" s="20" t="s">
        <v>1338</v>
      </c>
      <c r="U381" s="20">
        <v>0</v>
      </c>
      <c r="V381" s="20" t="s">
        <v>434</v>
      </c>
      <c r="W381" s="20">
        <v>0</v>
      </c>
      <c r="X381" s="23" t="b">
        <v>0</v>
      </c>
      <c r="Y381" s="20"/>
      <c r="Z381" s="20" t="s">
        <v>872</v>
      </c>
      <c r="AA381" s="22">
        <v>11</v>
      </c>
      <c r="AB381" s="22">
        <v>14</v>
      </c>
      <c r="AC381" s="22">
        <v>0</v>
      </c>
      <c r="AD381" s="22">
        <v>0</v>
      </c>
      <c r="AE381" s="22">
        <v>0</v>
      </c>
      <c r="AF381" s="22">
        <v>786</v>
      </c>
      <c r="AG381" s="22">
        <v>3</v>
      </c>
      <c r="AH381" s="20">
        <v>0</v>
      </c>
      <c r="AI381" s="20">
        <v>0</v>
      </c>
      <c r="AJ381" s="20" t="s">
        <v>434</v>
      </c>
      <c r="AK381" s="22">
        <v>0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0</v>
      </c>
      <c r="AX381" s="20">
        <v>0</v>
      </c>
      <c r="AY381" s="20">
        <v>0</v>
      </c>
      <c r="AZ381" s="20">
        <v>0</v>
      </c>
      <c r="BA381" s="20">
        <v>0</v>
      </c>
      <c r="BB381" s="22">
        <v>0</v>
      </c>
      <c r="BC381" s="20">
        <v>0</v>
      </c>
      <c r="BD381" s="20">
        <v>0</v>
      </c>
      <c r="BE381" s="20">
        <v>0</v>
      </c>
      <c r="BF381" s="20">
        <v>0</v>
      </c>
      <c r="BG381" s="22">
        <v>710</v>
      </c>
      <c r="BH381" s="22">
        <v>303</v>
      </c>
      <c r="BI381" s="22">
        <v>706</v>
      </c>
      <c r="BJ381" s="22">
        <v>301</v>
      </c>
      <c r="BK381" s="22">
        <v>703</v>
      </c>
      <c r="BL381" s="22">
        <v>300</v>
      </c>
      <c r="BM381" s="22">
        <v>710</v>
      </c>
      <c r="BN381" s="22">
        <v>303</v>
      </c>
      <c r="BO381" s="20"/>
      <c r="BP381" s="20"/>
      <c r="BQ381" s="20"/>
      <c r="BR381" s="20"/>
      <c r="BS381" s="20"/>
      <c r="BT381" s="20"/>
      <c r="BU381" s="22">
        <v>0</v>
      </c>
      <c r="BV381" s="22">
        <v>0</v>
      </c>
      <c r="BW381" s="22">
        <v>0</v>
      </c>
      <c r="BX381" s="22">
        <v>0</v>
      </c>
      <c r="BY381" s="22">
        <v>0</v>
      </c>
      <c r="BZ381" s="22">
        <v>0</v>
      </c>
      <c r="CA381" s="22">
        <v>168</v>
      </c>
      <c r="CB381" s="22">
        <v>104</v>
      </c>
      <c r="CC381" s="22">
        <v>676</v>
      </c>
      <c r="CD381" s="22">
        <v>285</v>
      </c>
      <c r="CE381" s="22">
        <v>710</v>
      </c>
      <c r="CF381" s="22">
        <v>303</v>
      </c>
      <c r="CG381" s="22">
        <v>697</v>
      </c>
      <c r="CH381" s="22">
        <v>286</v>
      </c>
      <c r="CI381" s="22">
        <v>0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50</v>
      </c>
      <c r="B382" s="22">
        <v>0</v>
      </c>
      <c r="C382" s="22">
        <v>206915</v>
      </c>
      <c r="D382" s="22">
        <v>0</v>
      </c>
      <c r="E382" s="22">
        <v>0</v>
      </c>
      <c r="F382" s="22">
        <v>-1</v>
      </c>
      <c r="G382" s="22">
        <v>1</v>
      </c>
      <c r="H382" s="22">
        <v>0</v>
      </c>
      <c r="I382" s="22">
        <v>3</v>
      </c>
      <c r="J382" s="20">
        <v>-0.2</v>
      </c>
      <c r="K382" s="20">
        <v>0</v>
      </c>
      <c r="L382" s="22">
        <v>0</v>
      </c>
      <c r="M382" s="20" t="s">
        <v>1360</v>
      </c>
      <c r="N382" s="20">
        <v>0</v>
      </c>
      <c r="O382" s="22">
        <v>300</v>
      </c>
      <c r="P382" s="23" t="b">
        <v>0</v>
      </c>
      <c r="Q382" s="20" t="s">
        <v>3615</v>
      </c>
      <c r="R382" s="20" t="s">
        <v>3510</v>
      </c>
      <c r="S382" s="22">
        <v>49</v>
      </c>
      <c r="T382" s="20" t="s">
        <v>1361</v>
      </c>
      <c r="U382" s="20">
        <v>1</v>
      </c>
      <c r="V382" s="20" t="s">
        <v>623</v>
      </c>
      <c r="W382" s="20">
        <v>0</v>
      </c>
      <c r="X382" s="23" t="b">
        <v>0</v>
      </c>
      <c r="Y382" s="20"/>
      <c r="Z382" s="20" t="s">
        <v>937</v>
      </c>
      <c r="AA382" s="22">
        <v>11</v>
      </c>
      <c r="AB382" s="22">
        <v>14</v>
      </c>
      <c r="AC382" s="22">
        <v>5</v>
      </c>
      <c r="AD382" s="22">
        <v>3054</v>
      </c>
      <c r="AE382" s="22">
        <v>17</v>
      </c>
      <c r="AF382" s="22">
        <v>12379</v>
      </c>
      <c r="AG382" s="22">
        <v>207</v>
      </c>
      <c r="AH382" s="20">
        <v>0</v>
      </c>
      <c r="AI382" s="20">
        <v>1</v>
      </c>
      <c r="AJ382" s="20" t="s">
        <v>623</v>
      </c>
      <c r="AK382" s="22">
        <v>278</v>
      </c>
      <c r="AL382" s="22">
        <v>0</v>
      </c>
      <c r="AM382" s="22">
        <v>0</v>
      </c>
      <c r="AN382" s="22">
        <v>1</v>
      </c>
      <c r="AO382" s="22">
        <v>4</v>
      </c>
      <c r="AP382" s="22">
        <v>0</v>
      </c>
      <c r="AQ382" s="22">
        <v>0</v>
      </c>
      <c r="AR382" s="22">
        <v>0</v>
      </c>
      <c r="AS382" s="22">
        <v>1</v>
      </c>
      <c r="AT382" s="22">
        <v>1</v>
      </c>
      <c r="AU382" s="22">
        <v>0</v>
      </c>
      <c r="AV382" s="22">
        <v>0</v>
      </c>
      <c r="AW382" s="22">
        <v>29</v>
      </c>
      <c r="AX382" s="20">
        <v>34</v>
      </c>
      <c r="AY382" s="20">
        <v>17.600000000000001</v>
      </c>
      <c r="AZ382" s="20">
        <v>20</v>
      </c>
      <c r="BA382" s="20">
        <v>6.7</v>
      </c>
      <c r="BB382" s="22">
        <v>4</v>
      </c>
      <c r="BC382" s="20">
        <v>0.11</v>
      </c>
      <c r="BD382" s="20">
        <v>0.08</v>
      </c>
      <c r="BE382" s="20">
        <v>0.19</v>
      </c>
      <c r="BF382" s="20">
        <v>6.68</v>
      </c>
      <c r="BG382" s="22">
        <v>340</v>
      </c>
      <c r="BH382" s="22">
        <v>148</v>
      </c>
      <c r="BI382" s="22">
        <v>331</v>
      </c>
      <c r="BJ382" s="22">
        <v>173</v>
      </c>
      <c r="BK382" s="22">
        <v>292</v>
      </c>
      <c r="BL382" s="22">
        <v>150</v>
      </c>
      <c r="BM382" s="22">
        <v>365</v>
      </c>
      <c r="BN382" s="22">
        <v>167</v>
      </c>
      <c r="BO382" s="20"/>
      <c r="BP382" s="20"/>
      <c r="BQ382" s="20"/>
      <c r="BR382" s="20"/>
      <c r="BS382" s="20"/>
      <c r="BT382" s="20"/>
      <c r="BU382" s="22">
        <v>0.04</v>
      </c>
      <c r="BV382" s="22">
        <v>0</v>
      </c>
      <c r="BW382" s="22">
        <v>0.03</v>
      </c>
      <c r="BX382" s="22">
        <v>7.0000000000000007E-2</v>
      </c>
      <c r="BY382" s="22">
        <v>2.16</v>
      </c>
      <c r="BZ382" s="22">
        <v>1.29</v>
      </c>
      <c r="CA382" s="22">
        <v>248</v>
      </c>
      <c r="CB382" s="22">
        <v>159</v>
      </c>
      <c r="CC382" s="22">
        <v>669</v>
      </c>
      <c r="CD382" s="22">
        <v>279</v>
      </c>
      <c r="CE382" s="22">
        <v>420</v>
      </c>
      <c r="CF382" s="22">
        <v>204</v>
      </c>
      <c r="CG382" s="22">
        <v>513</v>
      </c>
      <c r="CH382" s="22">
        <v>178</v>
      </c>
      <c r="CI382" s="22">
        <v>1.29</v>
      </c>
      <c r="CJ382" s="22">
        <v>0.32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200720</v>
      </c>
      <c r="D383" s="22">
        <v>0</v>
      </c>
      <c r="E383" s="22">
        <v>0</v>
      </c>
      <c r="F383" s="22">
        <v>-1</v>
      </c>
      <c r="G383" s="22">
        <v>1</v>
      </c>
      <c r="H383" s="22">
        <v>0</v>
      </c>
      <c r="I383" s="22">
        <v>1</v>
      </c>
      <c r="J383" s="20">
        <v>-0.5</v>
      </c>
      <c r="K383" s="20">
        <v>0.5</v>
      </c>
      <c r="L383" s="22">
        <v>0</v>
      </c>
      <c r="M383" s="20" t="s">
        <v>1356</v>
      </c>
      <c r="N383" s="20">
        <v>0</v>
      </c>
      <c r="O383" s="22">
        <v>301</v>
      </c>
      <c r="P383" s="23" t="b">
        <v>0</v>
      </c>
      <c r="Q383" s="20"/>
      <c r="R383" s="20"/>
      <c r="S383" s="22">
        <v>39</v>
      </c>
      <c r="T383" s="20" t="s">
        <v>1357</v>
      </c>
      <c r="U383" s="20">
        <v>0</v>
      </c>
      <c r="V383" s="20" t="s">
        <v>683</v>
      </c>
      <c r="W383" s="20">
        <v>0.3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0</v>
      </c>
      <c r="AD383" s="22">
        <v>10187</v>
      </c>
      <c r="AE383" s="22">
        <v>864</v>
      </c>
      <c r="AF383" s="22">
        <v>11849</v>
      </c>
      <c r="AG383" s="22">
        <v>604</v>
      </c>
      <c r="AH383" s="20">
        <v>0</v>
      </c>
      <c r="AI383" s="20">
        <v>0</v>
      </c>
      <c r="AJ383" s="20" t="s">
        <v>683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0</v>
      </c>
      <c r="AX383" s="20">
        <v>0</v>
      </c>
      <c r="AY383" s="20">
        <v>0</v>
      </c>
      <c r="AZ383" s="20">
        <v>0</v>
      </c>
      <c r="BA383" s="20">
        <v>0</v>
      </c>
      <c r="BB383" s="22">
        <v>0</v>
      </c>
      <c r="BC383" s="20">
        <v>0</v>
      </c>
      <c r="BD383" s="20">
        <v>0</v>
      </c>
      <c r="BE383" s="20">
        <v>0</v>
      </c>
      <c r="BF383" s="20">
        <v>0</v>
      </c>
      <c r="BG383" s="22">
        <v>467</v>
      </c>
      <c r="BH383" s="22">
        <v>38</v>
      </c>
      <c r="BI383" s="22">
        <v>450</v>
      </c>
      <c r="BJ383" s="22">
        <v>21</v>
      </c>
      <c r="BK383" s="22">
        <v>425</v>
      </c>
      <c r="BL383" s="22">
        <v>14</v>
      </c>
      <c r="BM383" s="22">
        <v>473</v>
      </c>
      <c r="BN383" s="22">
        <v>38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0</v>
      </c>
      <c r="BZ383" s="22">
        <v>0</v>
      </c>
      <c r="CA383" s="22">
        <v>726</v>
      </c>
      <c r="CB383" s="22">
        <v>79</v>
      </c>
      <c r="CC383" s="22">
        <v>373</v>
      </c>
      <c r="CD383" s="22">
        <v>36</v>
      </c>
      <c r="CE383" s="22">
        <v>478</v>
      </c>
      <c r="CF383" s="22">
        <v>38</v>
      </c>
      <c r="CG383" s="22">
        <v>281</v>
      </c>
      <c r="CH383" s="22">
        <v>38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75</v>
      </c>
      <c r="B384" s="22">
        <v>100</v>
      </c>
      <c r="C384" s="22">
        <v>204716</v>
      </c>
      <c r="D384" s="22">
        <v>0</v>
      </c>
      <c r="E384" s="22">
        <v>0</v>
      </c>
      <c r="F384" s="22">
        <v>-1</v>
      </c>
      <c r="G384" s="22">
        <v>1</v>
      </c>
      <c r="H384" s="22">
        <v>0</v>
      </c>
      <c r="I384" s="22">
        <v>2</v>
      </c>
      <c r="J384" s="20">
        <v>1.7</v>
      </c>
      <c r="K384" s="20">
        <v>3.2</v>
      </c>
      <c r="L384" s="22">
        <v>0</v>
      </c>
      <c r="M384" s="20" t="s">
        <v>1358</v>
      </c>
      <c r="N384" s="20">
        <v>2.7</v>
      </c>
      <c r="O384" s="22">
        <v>302</v>
      </c>
      <c r="P384" s="23" t="b">
        <v>0</v>
      </c>
      <c r="Q384" s="20" t="s">
        <v>3049</v>
      </c>
      <c r="R384" s="20" t="s">
        <v>3649</v>
      </c>
      <c r="S384" s="22">
        <v>49</v>
      </c>
      <c r="T384" s="20" t="s">
        <v>1359</v>
      </c>
      <c r="U384" s="20">
        <v>2.5</v>
      </c>
      <c r="V384" s="20" t="s">
        <v>557</v>
      </c>
      <c r="W384" s="20">
        <v>1.6</v>
      </c>
      <c r="X384" s="23" t="b">
        <v>0</v>
      </c>
      <c r="Y384" s="20"/>
      <c r="Z384" s="20" t="s">
        <v>937</v>
      </c>
      <c r="AA384" s="22">
        <v>11</v>
      </c>
      <c r="AB384" s="22">
        <v>14</v>
      </c>
      <c r="AC384" s="22">
        <v>20</v>
      </c>
      <c r="AD384" s="22">
        <v>186683</v>
      </c>
      <c r="AE384" s="22">
        <v>3231</v>
      </c>
      <c r="AF384" s="22">
        <v>214105</v>
      </c>
      <c r="AG384" s="22">
        <v>18831</v>
      </c>
      <c r="AH384" s="20">
        <v>0.6</v>
      </c>
      <c r="AI384" s="20">
        <v>4.0999999999999996</v>
      </c>
      <c r="AJ384" s="20" t="s">
        <v>557</v>
      </c>
      <c r="AK384" s="22">
        <v>467</v>
      </c>
      <c r="AL384" s="22">
        <v>0</v>
      </c>
      <c r="AM384" s="22">
        <v>0</v>
      </c>
      <c r="AN384" s="22">
        <v>2</v>
      </c>
      <c r="AO384" s="22">
        <v>5</v>
      </c>
      <c r="AP384" s="22">
        <v>0</v>
      </c>
      <c r="AQ384" s="22">
        <v>0</v>
      </c>
      <c r="AR384" s="22">
        <v>0</v>
      </c>
      <c r="AS384" s="22">
        <v>1</v>
      </c>
      <c r="AT384" s="22">
        <v>0</v>
      </c>
      <c r="AU384" s="22">
        <v>0</v>
      </c>
      <c r="AV384" s="22">
        <v>0</v>
      </c>
      <c r="AW384" s="22">
        <v>107</v>
      </c>
      <c r="AX384" s="20">
        <v>114.2</v>
      </c>
      <c r="AY384" s="20">
        <v>36.700000000000003</v>
      </c>
      <c r="AZ384" s="20">
        <v>12</v>
      </c>
      <c r="BA384" s="20">
        <v>16.3</v>
      </c>
      <c r="BB384" s="22">
        <v>5</v>
      </c>
      <c r="BC384" s="20">
        <v>7.0000000000000007E-2</v>
      </c>
      <c r="BD384" s="20">
        <v>0.08</v>
      </c>
      <c r="BE384" s="20">
        <v>0.15</v>
      </c>
      <c r="BF384" s="20">
        <v>5.85</v>
      </c>
      <c r="BG384" s="22">
        <v>201</v>
      </c>
      <c r="BH384" s="22">
        <v>81</v>
      </c>
      <c r="BI384" s="22">
        <v>271</v>
      </c>
      <c r="BJ384" s="22">
        <v>84</v>
      </c>
      <c r="BK384" s="22">
        <v>338</v>
      </c>
      <c r="BL384" s="22">
        <v>117</v>
      </c>
      <c r="BM384" s="22">
        <v>275</v>
      </c>
      <c r="BN384" s="22">
        <v>92</v>
      </c>
      <c r="BO384" s="20"/>
      <c r="BP384" s="20"/>
      <c r="BQ384" s="20"/>
      <c r="BR384" s="20"/>
      <c r="BS384" s="20"/>
      <c r="BT384" s="20"/>
      <c r="BU384" s="22">
        <v>0.01</v>
      </c>
      <c r="BV384" s="22">
        <v>0</v>
      </c>
      <c r="BW384" s="22">
        <v>0.02</v>
      </c>
      <c r="BX384" s="22">
        <v>0.03</v>
      </c>
      <c r="BY384" s="22">
        <v>1.1299999999999999</v>
      </c>
      <c r="BZ384" s="22">
        <v>0.96</v>
      </c>
      <c r="CA384" s="22">
        <v>246</v>
      </c>
      <c r="CB384" s="22">
        <v>31</v>
      </c>
      <c r="CC384" s="22">
        <v>123</v>
      </c>
      <c r="CD384" s="22">
        <v>39</v>
      </c>
      <c r="CE384" s="22">
        <v>187</v>
      </c>
      <c r="CF384" s="22">
        <v>63</v>
      </c>
      <c r="CG384" s="22">
        <v>141</v>
      </c>
      <c r="CH384" s="22">
        <v>57</v>
      </c>
      <c r="CI384" s="22">
        <v>0.96</v>
      </c>
      <c r="CJ384" s="22">
        <v>0.39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244731</v>
      </c>
      <c r="D385" s="22">
        <v>0</v>
      </c>
      <c r="E385" s="22">
        <v>0</v>
      </c>
      <c r="F385" s="22">
        <v>-1</v>
      </c>
      <c r="G385" s="22">
        <v>1</v>
      </c>
      <c r="H385" s="22">
        <v>0</v>
      </c>
      <c r="I385" s="22">
        <v>3</v>
      </c>
      <c r="J385" s="20">
        <v>1.8</v>
      </c>
      <c r="K385" s="20">
        <v>2.8</v>
      </c>
      <c r="L385" s="22">
        <v>1</v>
      </c>
      <c r="M385" s="20" t="s">
        <v>1335</v>
      </c>
      <c r="N385" s="20">
        <v>2.2999999999999998</v>
      </c>
      <c r="O385" s="22">
        <v>303</v>
      </c>
      <c r="P385" s="23" t="b">
        <v>0</v>
      </c>
      <c r="Q385" s="20"/>
      <c r="R385" s="20"/>
      <c r="S385" s="22">
        <v>74</v>
      </c>
      <c r="T385" s="20" t="s">
        <v>1364</v>
      </c>
      <c r="U385" s="20">
        <v>3.5</v>
      </c>
      <c r="V385" s="20" t="s">
        <v>1365</v>
      </c>
      <c r="W385" s="20">
        <v>6.9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39</v>
      </c>
      <c r="AD385" s="22">
        <v>1324167</v>
      </c>
      <c r="AE385" s="22">
        <v>21278</v>
      </c>
      <c r="AF385" s="22">
        <v>1363376</v>
      </c>
      <c r="AG385" s="22">
        <v>33512</v>
      </c>
      <c r="AH385" s="20">
        <v>0.3</v>
      </c>
      <c r="AI385" s="20">
        <v>5.3</v>
      </c>
      <c r="AJ385" s="20" t="s">
        <v>162</v>
      </c>
      <c r="AK385" s="22">
        <v>638</v>
      </c>
      <c r="AL385" s="22">
        <v>3</v>
      </c>
      <c r="AM385" s="22">
        <v>1</v>
      </c>
      <c r="AN385" s="22">
        <v>2</v>
      </c>
      <c r="AO385" s="22">
        <v>7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1</v>
      </c>
      <c r="AW385" s="22">
        <v>108</v>
      </c>
      <c r="AX385" s="20">
        <v>129.6</v>
      </c>
      <c r="AY385" s="20">
        <v>119.2</v>
      </c>
      <c r="AZ385" s="20">
        <v>200</v>
      </c>
      <c r="BA385" s="20">
        <v>44.8</v>
      </c>
      <c r="BB385" s="22">
        <v>8</v>
      </c>
      <c r="BC385" s="20">
        <v>2.81</v>
      </c>
      <c r="BD385" s="20">
        <v>1.0900000000000001</v>
      </c>
      <c r="BE385" s="20">
        <v>3.9</v>
      </c>
      <c r="BF385" s="20">
        <v>8.77</v>
      </c>
      <c r="BG385" s="22">
        <v>173</v>
      </c>
      <c r="BH385" s="22">
        <v>66</v>
      </c>
      <c r="BI385" s="22">
        <v>106</v>
      </c>
      <c r="BJ385" s="22">
        <v>78</v>
      </c>
      <c r="BK385" s="22">
        <v>43</v>
      </c>
      <c r="BL385" s="22">
        <v>26</v>
      </c>
      <c r="BM385" s="22">
        <v>86</v>
      </c>
      <c r="BN385" s="22">
        <v>54</v>
      </c>
      <c r="BO385" s="20"/>
      <c r="BP385" s="20"/>
      <c r="BQ385" s="20"/>
      <c r="BR385" s="20"/>
      <c r="BS385" s="20"/>
      <c r="BT385" s="20"/>
      <c r="BU385" s="22">
        <v>0.4</v>
      </c>
      <c r="BV385" s="22">
        <v>0</v>
      </c>
      <c r="BW385" s="22">
        <v>0.15</v>
      </c>
      <c r="BX385" s="22">
        <v>0.55000000000000004</v>
      </c>
      <c r="BY385" s="22">
        <v>1.24</v>
      </c>
      <c r="BZ385" s="22">
        <v>0.99</v>
      </c>
      <c r="CA385" s="22">
        <v>24</v>
      </c>
      <c r="CB385" s="22">
        <v>14</v>
      </c>
      <c r="CC385" s="22">
        <v>144</v>
      </c>
      <c r="CD385" s="22">
        <v>63</v>
      </c>
      <c r="CE385" s="22">
        <v>101</v>
      </c>
      <c r="CF385" s="22">
        <v>46</v>
      </c>
      <c r="CG385" s="22">
        <v>60</v>
      </c>
      <c r="CH385" s="22">
        <v>20</v>
      </c>
      <c r="CI385" s="22">
        <v>1.1299999999999999</v>
      </c>
      <c r="CJ385" s="22">
        <v>0.28000000000000003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0</v>
      </c>
      <c r="C386" s="22">
        <v>243016</v>
      </c>
      <c r="D386" s="22">
        <v>0</v>
      </c>
      <c r="E386" s="22">
        <v>0</v>
      </c>
      <c r="F386" s="22">
        <v>-2</v>
      </c>
      <c r="G386" s="22">
        <v>2</v>
      </c>
      <c r="H386" s="22">
        <v>0</v>
      </c>
      <c r="I386" s="22">
        <v>3</v>
      </c>
      <c r="J386" s="20">
        <v>0.5</v>
      </c>
      <c r="K386" s="20">
        <v>0</v>
      </c>
      <c r="L386" s="22">
        <v>0</v>
      </c>
      <c r="M386" s="20" t="s">
        <v>1104</v>
      </c>
      <c r="N386" s="20">
        <v>1</v>
      </c>
      <c r="O386" s="22">
        <v>304</v>
      </c>
      <c r="P386" s="23" t="b">
        <v>0</v>
      </c>
      <c r="Q386" s="20"/>
      <c r="R386" s="20" t="s">
        <v>3511</v>
      </c>
      <c r="S386" s="22">
        <v>58</v>
      </c>
      <c r="T386" s="20" t="s">
        <v>1105</v>
      </c>
      <c r="U386" s="20">
        <v>1.7</v>
      </c>
      <c r="V386" s="20" t="s">
        <v>500</v>
      </c>
      <c r="W386" s="20">
        <v>3.1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19</v>
      </c>
      <c r="AD386" s="22">
        <v>137177</v>
      </c>
      <c r="AE386" s="22">
        <v>1289</v>
      </c>
      <c r="AF386" s="22">
        <v>944037</v>
      </c>
      <c r="AG386" s="22">
        <v>11626</v>
      </c>
      <c r="AH386" s="20">
        <v>0.2</v>
      </c>
      <c r="AI386" s="20">
        <v>3.3</v>
      </c>
      <c r="AJ386" s="20" t="s">
        <v>500</v>
      </c>
      <c r="AK386" s="22">
        <v>880</v>
      </c>
      <c r="AL386" s="22">
        <v>0</v>
      </c>
      <c r="AM386" s="22">
        <v>1</v>
      </c>
      <c r="AN386" s="22">
        <v>3</v>
      </c>
      <c r="AO386" s="22">
        <v>9</v>
      </c>
      <c r="AP386" s="22">
        <v>0</v>
      </c>
      <c r="AQ386" s="22">
        <v>0</v>
      </c>
      <c r="AR386" s="22">
        <v>0</v>
      </c>
      <c r="AS386" s="22">
        <v>5</v>
      </c>
      <c r="AT386" s="22">
        <v>1</v>
      </c>
      <c r="AU386" s="22">
        <v>0</v>
      </c>
      <c r="AV386" s="22">
        <v>1</v>
      </c>
      <c r="AW386" s="22">
        <v>118</v>
      </c>
      <c r="AX386" s="20">
        <v>147.6</v>
      </c>
      <c r="AY386" s="20">
        <v>153.9</v>
      </c>
      <c r="AZ386" s="20">
        <v>16</v>
      </c>
      <c r="BA386" s="20">
        <v>31.7</v>
      </c>
      <c r="BB386" s="22">
        <v>11</v>
      </c>
      <c r="BC386" s="20">
        <v>0.13</v>
      </c>
      <c r="BD386" s="20">
        <v>1.06</v>
      </c>
      <c r="BE386" s="20">
        <v>1.19</v>
      </c>
      <c r="BF386" s="20">
        <v>13.04</v>
      </c>
      <c r="BG386" s="22">
        <v>150</v>
      </c>
      <c r="BH386" s="22">
        <v>59</v>
      </c>
      <c r="BI386" s="22">
        <v>67</v>
      </c>
      <c r="BJ386" s="22">
        <v>49</v>
      </c>
      <c r="BK386" s="22">
        <v>319</v>
      </c>
      <c r="BL386" s="22">
        <v>161</v>
      </c>
      <c r="BM386" s="22">
        <v>158</v>
      </c>
      <c r="BN386" s="22">
        <v>79</v>
      </c>
      <c r="BO386" s="20"/>
      <c r="BP386" s="20"/>
      <c r="BQ386" s="20"/>
      <c r="BR386" s="20"/>
      <c r="BS386" s="20"/>
      <c r="BT386" s="20"/>
      <c r="BU386" s="22">
        <v>0.01</v>
      </c>
      <c r="BV386" s="22">
        <v>0</v>
      </c>
      <c r="BW386" s="22">
        <v>0.11</v>
      </c>
      <c r="BX386" s="22">
        <v>0.12</v>
      </c>
      <c r="BY386" s="22">
        <v>1.33</v>
      </c>
      <c r="BZ386" s="22">
        <v>0.92</v>
      </c>
      <c r="CA386" s="22">
        <v>79</v>
      </c>
      <c r="CB386" s="22">
        <v>49</v>
      </c>
      <c r="CC386" s="22">
        <v>261</v>
      </c>
      <c r="CD386" s="22">
        <v>124</v>
      </c>
      <c r="CE386" s="22">
        <v>287</v>
      </c>
      <c r="CF386" s="22">
        <v>132</v>
      </c>
      <c r="CG386" s="22">
        <v>103</v>
      </c>
      <c r="CH386" s="22">
        <v>28</v>
      </c>
      <c r="CI386" s="22">
        <v>1.1200000000000001</v>
      </c>
      <c r="CJ386" s="22">
        <v>0.31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0"/>
      <c r="B387" s="20"/>
      <c r="C387" s="22">
        <v>60914</v>
      </c>
      <c r="D387" s="22">
        <v>0</v>
      </c>
      <c r="E387" s="22">
        <v>0</v>
      </c>
      <c r="F387" s="22">
        <v>-1</v>
      </c>
      <c r="G387" s="22">
        <v>1</v>
      </c>
      <c r="H387" s="22">
        <v>0</v>
      </c>
      <c r="I387" s="22">
        <v>2</v>
      </c>
      <c r="J387" s="20">
        <v>1.2</v>
      </c>
      <c r="K387" s="20">
        <v>2.2000000000000002</v>
      </c>
      <c r="L387" s="22">
        <v>5</v>
      </c>
      <c r="M387" s="20" t="s">
        <v>1207</v>
      </c>
      <c r="N387" s="20">
        <v>1.7</v>
      </c>
      <c r="O387" s="22">
        <v>305</v>
      </c>
      <c r="P387" s="23" t="b">
        <v>0</v>
      </c>
      <c r="Q387" s="20"/>
      <c r="R387" s="20"/>
      <c r="S387" s="22">
        <v>49</v>
      </c>
      <c r="T387" s="20" t="s">
        <v>1339</v>
      </c>
      <c r="U387" s="20">
        <v>2.4</v>
      </c>
      <c r="V387" s="20" t="s">
        <v>601</v>
      </c>
      <c r="W387" s="20">
        <v>0.5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19</v>
      </c>
      <c r="AD387" s="22">
        <v>60168</v>
      </c>
      <c r="AE387" s="22">
        <v>1916</v>
      </c>
      <c r="AF387" s="22">
        <v>52767</v>
      </c>
      <c r="AG387" s="22">
        <v>1471</v>
      </c>
      <c r="AH387" s="20">
        <v>0.3</v>
      </c>
      <c r="AI387" s="20">
        <v>3.9</v>
      </c>
      <c r="AJ387" s="20" t="s">
        <v>601</v>
      </c>
      <c r="AK387" s="22">
        <v>621</v>
      </c>
      <c r="AL387" s="22">
        <v>0</v>
      </c>
      <c r="AM387" s="22">
        <v>0</v>
      </c>
      <c r="AN387" s="22">
        <v>2</v>
      </c>
      <c r="AO387" s="22">
        <v>6</v>
      </c>
      <c r="AP387" s="22">
        <v>1</v>
      </c>
      <c r="AQ387" s="22">
        <v>0</v>
      </c>
      <c r="AR387" s="22">
        <v>0</v>
      </c>
      <c r="AS387" s="22">
        <v>1</v>
      </c>
      <c r="AT387" s="22">
        <v>0</v>
      </c>
      <c r="AU387" s="22">
        <v>0</v>
      </c>
      <c r="AV387" s="22">
        <v>0</v>
      </c>
      <c r="AW387" s="22">
        <v>118</v>
      </c>
      <c r="AX387" s="20">
        <v>134.4</v>
      </c>
      <c r="AY387" s="20">
        <v>31.8</v>
      </c>
      <c r="AZ387" s="20">
        <v>31</v>
      </c>
      <c r="BA387" s="20">
        <v>19.7</v>
      </c>
      <c r="BB387" s="22">
        <v>7</v>
      </c>
      <c r="BC387" s="20">
        <v>0.45</v>
      </c>
      <c r="BD387" s="20">
        <v>0.11</v>
      </c>
      <c r="BE387" s="20">
        <v>0.56000000000000005</v>
      </c>
      <c r="BF387" s="20">
        <v>8.86</v>
      </c>
      <c r="BG387" s="22">
        <v>168</v>
      </c>
      <c r="BH387" s="22">
        <v>69</v>
      </c>
      <c r="BI387" s="22">
        <v>281</v>
      </c>
      <c r="BJ387" s="22">
        <v>90</v>
      </c>
      <c r="BK387" s="22">
        <v>253</v>
      </c>
      <c r="BL387" s="22">
        <v>77</v>
      </c>
      <c r="BM387" s="22">
        <v>251</v>
      </c>
      <c r="BN387" s="22">
        <v>82</v>
      </c>
      <c r="BO387" s="20"/>
      <c r="BP387" s="20"/>
      <c r="BQ387" s="20"/>
      <c r="BR387" s="20"/>
      <c r="BS387" s="20"/>
      <c r="BT387" s="20"/>
      <c r="BU387" s="22">
        <v>7.0000000000000007E-2</v>
      </c>
      <c r="BV387" s="22">
        <v>0</v>
      </c>
      <c r="BW387" s="22">
        <v>0.02</v>
      </c>
      <c r="BX387" s="22">
        <v>0.09</v>
      </c>
      <c r="BY387" s="22">
        <v>1.28</v>
      </c>
      <c r="BZ387" s="22">
        <v>0.87</v>
      </c>
      <c r="CA387" s="22">
        <v>222</v>
      </c>
      <c r="CB387" s="22">
        <v>29</v>
      </c>
      <c r="CC387" s="22">
        <v>189</v>
      </c>
      <c r="CD387" s="22">
        <v>65</v>
      </c>
      <c r="CE387" s="22">
        <v>197</v>
      </c>
      <c r="CF387" s="22">
        <v>68</v>
      </c>
      <c r="CG387" s="22">
        <v>237</v>
      </c>
      <c r="CH387" s="22">
        <v>91</v>
      </c>
      <c r="CI387" s="22">
        <v>1.01</v>
      </c>
      <c r="CJ387" s="22">
        <v>0.28999999999999998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0</v>
      </c>
      <c r="B388" s="22">
        <v>0</v>
      </c>
      <c r="C388" s="22">
        <v>197464</v>
      </c>
      <c r="D388" s="22">
        <v>0</v>
      </c>
      <c r="E388" s="22">
        <v>0</v>
      </c>
      <c r="F388" s="22">
        <v>0</v>
      </c>
      <c r="G388" s="22">
        <v>0</v>
      </c>
      <c r="H388" s="22">
        <v>0</v>
      </c>
      <c r="I388" s="22">
        <v>2</v>
      </c>
      <c r="J388" s="20">
        <v>0</v>
      </c>
      <c r="K388" s="20">
        <v>0</v>
      </c>
      <c r="L388" s="22">
        <v>0</v>
      </c>
      <c r="M388" s="20" t="s">
        <v>1209</v>
      </c>
      <c r="N388" s="20">
        <v>0</v>
      </c>
      <c r="O388" s="22">
        <v>306</v>
      </c>
      <c r="P388" s="23" t="b">
        <v>0</v>
      </c>
      <c r="Q388" s="20" t="s">
        <v>3032</v>
      </c>
      <c r="R388" s="20" t="s">
        <v>3033</v>
      </c>
      <c r="S388" s="22">
        <v>40</v>
      </c>
      <c r="T388" s="20" t="s">
        <v>1376</v>
      </c>
      <c r="U388" s="20">
        <v>0</v>
      </c>
      <c r="V388" s="20" t="s">
        <v>680</v>
      </c>
      <c r="W388" s="20">
        <v>0.1</v>
      </c>
      <c r="X388" s="23" t="b">
        <v>0</v>
      </c>
      <c r="Y388" s="20"/>
      <c r="Z388" s="20" t="s">
        <v>872</v>
      </c>
      <c r="AA388" s="22">
        <v>11</v>
      </c>
      <c r="AB388" s="22">
        <v>14</v>
      </c>
      <c r="AC388" s="22">
        <v>0</v>
      </c>
      <c r="AD388" s="22">
        <v>2433</v>
      </c>
      <c r="AE388" s="22">
        <v>0</v>
      </c>
      <c r="AF388" s="22">
        <v>17205</v>
      </c>
      <c r="AG388" s="22">
        <v>224</v>
      </c>
      <c r="AH388" s="20">
        <v>0</v>
      </c>
      <c r="AI388" s="20">
        <v>0</v>
      </c>
      <c r="AJ388" s="20" t="s">
        <v>680</v>
      </c>
      <c r="AK388" s="22">
        <v>0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0</v>
      </c>
      <c r="AX388" s="20">
        <v>0</v>
      </c>
      <c r="AY388" s="20">
        <v>0</v>
      </c>
      <c r="AZ388" s="20">
        <v>0</v>
      </c>
      <c r="BA388" s="20">
        <v>0</v>
      </c>
      <c r="BB388" s="22">
        <v>0</v>
      </c>
      <c r="BC388" s="20">
        <v>0</v>
      </c>
      <c r="BD388" s="20">
        <v>0</v>
      </c>
      <c r="BE388" s="20">
        <v>0</v>
      </c>
      <c r="BF388" s="20">
        <v>0</v>
      </c>
      <c r="BG388" s="22">
        <v>501</v>
      </c>
      <c r="BH388" s="22">
        <v>179</v>
      </c>
      <c r="BI388" s="22">
        <v>486</v>
      </c>
      <c r="BJ388" s="22">
        <v>177</v>
      </c>
      <c r="BK388" s="22">
        <v>462</v>
      </c>
      <c r="BL388" s="22">
        <v>168</v>
      </c>
      <c r="BM388" s="22">
        <v>508</v>
      </c>
      <c r="BN388" s="22">
        <v>179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</v>
      </c>
      <c r="BX388" s="22">
        <v>0</v>
      </c>
      <c r="BY388" s="22">
        <v>0</v>
      </c>
      <c r="BZ388" s="22">
        <v>0</v>
      </c>
      <c r="CA388" s="22">
        <v>640</v>
      </c>
      <c r="CB388" s="22">
        <v>176</v>
      </c>
      <c r="CC388" s="22">
        <v>412</v>
      </c>
      <c r="CD388" s="22">
        <v>138</v>
      </c>
      <c r="CE388" s="22">
        <v>512</v>
      </c>
      <c r="CF388" s="22">
        <v>175</v>
      </c>
      <c r="CG388" s="22">
        <v>384</v>
      </c>
      <c r="CH388" s="22">
        <v>146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0</v>
      </c>
      <c r="B389" s="22">
        <v>0</v>
      </c>
      <c r="C389" s="22">
        <v>122798</v>
      </c>
      <c r="D389" s="22">
        <v>0</v>
      </c>
      <c r="E389" s="22">
        <v>0</v>
      </c>
      <c r="F389" s="22">
        <v>-1</v>
      </c>
      <c r="G389" s="22">
        <v>1</v>
      </c>
      <c r="H389" s="22">
        <v>1</v>
      </c>
      <c r="I389" s="22">
        <v>2</v>
      </c>
      <c r="J389" s="20">
        <v>0</v>
      </c>
      <c r="K389" s="20">
        <v>0</v>
      </c>
      <c r="L389" s="22">
        <v>0</v>
      </c>
      <c r="M389" s="20" t="s">
        <v>1136</v>
      </c>
      <c r="N389" s="20">
        <v>0</v>
      </c>
      <c r="O389" s="22">
        <v>307</v>
      </c>
      <c r="P389" s="23" t="b">
        <v>0</v>
      </c>
      <c r="Q389" s="20" t="s">
        <v>3458</v>
      </c>
      <c r="R389" s="20" t="s">
        <v>3405</v>
      </c>
      <c r="S389" s="22">
        <v>64</v>
      </c>
      <c r="T389" s="20" t="s">
        <v>1350</v>
      </c>
      <c r="U389" s="20">
        <v>3.2</v>
      </c>
      <c r="V389" s="20" t="s">
        <v>421</v>
      </c>
      <c r="W389" s="20">
        <v>2.6</v>
      </c>
      <c r="X389" s="23" t="b">
        <v>0</v>
      </c>
      <c r="Y389" s="20"/>
      <c r="Z389" s="20" t="s">
        <v>899</v>
      </c>
      <c r="AA389" s="22">
        <v>11</v>
      </c>
      <c r="AB389" s="22">
        <v>14</v>
      </c>
      <c r="AC389" s="22">
        <v>26</v>
      </c>
      <c r="AD389" s="22">
        <v>466884</v>
      </c>
      <c r="AE389" s="22">
        <v>183</v>
      </c>
      <c r="AF389" s="22">
        <v>686789</v>
      </c>
      <c r="AG389" s="22">
        <v>13554</v>
      </c>
      <c r="AH389" s="20">
        <v>0</v>
      </c>
      <c r="AI389" s="20">
        <v>4.0999999999999996</v>
      </c>
      <c r="AJ389" s="20" t="s">
        <v>421</v>
      </c>
      <c r="AK389" s="22">
        <v>720</v>
      </c>
      <c r="AL389" s="22">
        <v>1</v>
      </c>
      <c r="AM389" s="22">
        <v>0</v>
      </c>
      <c r="AN389" s="22">
        <v>1</v>
      </c>
      <c r="AO389" s="22">
        <v>9</v>
      </c>
      <c r="AP389" s="22">
        <v>0</v>
      </c>
      <c r="AQ389" s="22">
        <v>0</v>
      </c>
      <c r="AR389" s="22">
        <v>0</v>
      </c>
      <c r="AS389" s="22">
        <v>1</v>
      </c>
      <c r="AT389" s="22">
        <v>0</v>
      </c>
      <c r="AU389" s="22">
        <v>0</v>
      </c>
      <c r="AV389" s="22">
        <v>3</v>
      </c>
      <c r="AW389" s="22">
        <v>167</v>
      </c>
      <c r="AX389" s="20">
        <v>196.2</v>
      </c>
      <c r="AY389" s="20">
        <v>284.3</v>
      </c>
      <c r="AZ389" s="20">
        <v>46</v>
      </c>
      <c r="BA389" s="20">
        <v>52.7</v>
      </c>
      <c r="BB389" s="22">
        <v>8</v>
      </c>
      <c r="BC389" s="20">
        <v>0.47</v>
      </c>
      <c r="BD389" s="20">
        <v>0.99</v>
      </c>
      <c r="BE389" s="20">
        <v>1.46</v>
      </c>
      <c r="BF389" s="20">
        <v>11.37</v>
      </c>
      <c r="BG389" s="22">
        <v>104</v>
      </c>
      <c r="BH389" s="22">
        <v>38</v>
      </c>
      <c r="BI389" s="22">
        <v>24</v>
      </c>
      <c r="BJ389" s="22">
        <v>5</v>
      </c>
      <c r="BK389" s="22">
        <v>209</v>
      </c>
      <c r="BL389" s="22">
        <v>53</v>
      </c>
      <c r="BM389" s="22">
        <v>62</v>
      </c>
      <c r="BN389" s="22">
        <v>8</v>
      </c>
      <c r="BO389" s="22">
        <v>1</v>
      </c>
      <c r="BP389" s="20"/>
      <c r="BQ389" s="20"/>
      <c r="BR389" s="20"/>
      <c r="BS389" s="20"/>
      <c r="BT389" s="20"/>
      <c r="BU389" s="22">
        <v>0.06</v>
      </c>
      <c r="BV389" s="22">
        <v>0</v>
      </c>
      <c r="BW389" s="22">
        <v>0.12</v>
      </c>
      <c r="BX389" s="22">
        <v>0.18</v>
      </c>
      <c r="BY389" s="22">
        <v>1.42</v>
      </c>
      <c r="BZ389" s="22">
        <v>1.1200000000000001</v>
      </c>
      <c r="CA389" s="22">
        <v>50</v>
      </c>
      <c r="CB389" s="22">
        <v>3</v>
      </c>
      <c r="CC389" s="22">
        <v>729</v>
      </c>
      <c r="CD389" s="22">
        <v>239</v>
      </c>
      <c r="CE389" s="22">
        <v>121</v>
      </c>
      <c r="CF389" s="22">
        <v>38</v>
      </c>
      <c r="CG389" s="22">
        <v>116</v>
      </c>
      <c r="CH389" s="22">
        <v>49</v>
      </c>
      <c r="CI389" s="22">
        <v>1</v>
      </c>
      <c r="CJ389" s="22">
        <v>0.12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118748</v>
      </c>
      <c r="D390" s="22">
        <v>1</v>
      </c>
      <c r="E390" s="22">
        <v>-1</v>
      </c>
      <c r="F390" s="22">
        <v>5</v>
      </c>
      <c r="G390" s="22">
        <v>-5</v>
      </c>
      <c r="H390" s="22">
        <v>3</v>
      </c>
      <c r="I390" s="22">
        <v>3</v>
      </c>
      <c r="J390" s="20">
        <v>8.1999999999999993</v>
      </c>
      <c r="K390" s="20">
        <v>9.1999999999999993</v>
      </c>
      <c r="L390" s="22">
        <v>16</v>
      </c>
      <c r="M390" s="20" t="s">
        <v>861</v>
      </c>
      <c r="N390" s="20">
        <v>8.6999999999999993</v>
      </c>
      <c r="O390" s="22">
        <v>308</v>
      </c>
      <c r="P390" s="23" t="b">
        <v>1</v>
      </c>
      <c r="Q390" s="20"/>
      <c r="R390" s="20"/>
      <c r="S390" s="22">
        <v>130</v>
      </c>
      <c r="T390" s="20" t="s">
        <v>1349</v>
      </c>
      <c r="U390" s="20">
        <v>8.4</v>
      </c>
      <c r="V390" s="20" t="s">
        <v>402</v>
      </c>
      <c r="W390" s="20">
        <v>47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101</v>
      </c>
      <c r="AD390" s="22">
        <v>2921420</v>
      </c>
      <c r="AE390" s="22">
        <v>180659</v>
      </c>
      <c r="AF390" s="22">
        <v>1028420</v>
      </c>
      <c r="AG390" s="22">
        <v>13698</v>
      </c>
      <c r="AH390" s="20">
        <v>0.7</v>
      </c>
      <c r="AI390" s="20">
        <v>7.8</v>
      </c>
      <c r="AJ390" s="20" t="s">
        <v>402</v>
      </c>
      <c r="AK390" s="22">
        <v>1044</v>
      </c>
      <c r="AL390" s="22">
        <v>10</v>
      </c>
      <c r="AM390" s="22">
        <v>4</v>
      </c>
      <c r="AN390" s="22">
        <v>4</v>
      </c>
      <c r="AO390" s="22">
        <v>9</v>
      </c>
      <c r="AP390" s="22">
        <v>0</v>
      </c>
      <c r="AQ390" s="22">
        <v>0</v>
      </c>
      <c r="AR390" s="22">
        <v>1</v>
      </c>
      <c r="AS390" s="22">
        <v>1</v>
      </c>
      <c r="AT390" s="22">
        <v>0</v>
      </c>
      <c r="AU390" s="22">
        <v>0</v>
      </c>
      <c r="AV390" s="22">
        <v>14</v>
      </c>
      <c r="AW390" s="22">
        <v>302</v>
      </c>
      <c r="AX390" s="20">
        <v>479</v>
      </c>
      <c r="AY390" s="20">
        <v>357.3</v>
      </c>
      <c r="AZ390" s="20">
        <v>509</v>
      </c>
      <c r="BA390" s="20">
        <v>134.69999999999999</v>
      </c>
      <c r="BB390" s="22">
        <v>12</v>
      </c>
      <c r="BC390" s="20">
        <v>8.74</v>
      </c>
      <c r="BD390" s="20">
        <v>3.29</v>
      </c>
      <c r="BE390" s="20">
        <v>12.03</v>
      </c>
      <c r="BF390" s="20">
        <v>13.38</v>
      </c>
      <c r="BG390" s="22">
        <v>2</v>
      </c>
      <c r="BH390" s="22">
        <v>1</v>
      </c>
      <c r="BI390" s="22">
        <v>12</v>
      </c>
      <c r="BJ390" s="22">
        <v>8</v>
      </c>
      <c r="BK390" s="22">
        <v>3</v>
      </c>
      <c r="BL390" s="22">
        <v>1</v>
      </c>
      <c r="BM390" s="22">
        <v>2</v>
      </c>
      <c r="BN390" s="22">
        <v>1</v>
      </c>
      <c r="BO390" s="20"/>
      <c r="BP390" s="20"/>
      <c r="BQ390" s="22">
        <v>4</v>
      </c>
      <c r="BR390" s="20"/>
      <c r="BS390" s="22">
        <v>2</v>
      </c>
      <c r="BT390" s="20"/>
      <c r="BU390" s="22">
        <v>0.75</v>
      </c>
      <c r="BV390" s="22">
        <v>0</v>
      </c>
      <c r="BW390" s="22">
        <v>0.28000000000000003</v>
      </c>
      <c r="BX390" s="22">
        <v>1.03</v>
      </c>
      <c r="BY390" s="22">
        <v>1.1499999999999999</v>
      </c>
      <c r="BZ390" s="22">
        <v>0.78</v>
      </c>
      <c r="CA390" s="22">
        <v>2</v>
      </c>
      <c r="CB390" s="22">
        <v>1</v>
      </c>
      <c r="CC390" s="22">
        <v>4</v>
      </c>
      <c r="CD390" s="22">
        <v>2</v>
      </c>
      <c r="CE390" s="22">
        <v>1</v>
      </c>
      <c r="CF390" s="22">
        <v>1</v>
      </c>
      <c r="CG390" s="22">
        <v>4</v>
      </c>
      <c r="CH390" s="22">
        <v>2</v>
      </c>
      <c r="CI390" s="22">
        <v>1.03</v>
      </c>
      <c r="CJ390" s="22">
        <v>0.34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424876</v>
      </c>
      <c r="D391" s="22">
        <v>0</v>
      </c>
      <c r="E391" s="22">
        <v>0</v>
      </c>
      <c r="F391" s="22">
        <v>1</v>
      </c>
      <c r="G391" s="22">
        <v>-1</v>
      </c>
      <c r="H391" s="22">
        <v>1</v>
      </c>
      <c r="I391" s="22">
        <v>3</v>
      </c>
      <c r="J391" s="20">
        <v>5.5</v>
      </c>
      <c r="K391" s="20">
        <v>6.5</v>
      </c>
      <c r="L391" s="22">
        <v>3</v>
      </c>
      <c r="M391" s="20" t="s">
        <v>2109</v>
      </c>
      <c r="N391" s="20">
        <v>6</v>
      </c>
      <c r="O391" s="22">
        <v>309</v>
      </c>
      <c r="P391" s="23" t="b">
        <v>0</v>
      </c>
      <c r="Q391" s="20"/>
      <c r="R391" s="20"/>
      <c r="S391" s="22">
        <v>71</v>
      </c>
      <c r="T391" s="20" t="s">
        <v>2110</v>
      </c>
      <c r="U391" s="20">
        <v>4.2</v>
      </c>
      <c r="V391" s="20" t="s">
        <v>2111</v>
      </c>
      <c r="W391" s="20">
        <v>6.4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50</v>
      </c>
      <c r="AD391" s="22">
        <v>667809</v>
      </c>
      <c r="AE391" s="22">
        <v>25247</v>
      </c>
      <c r="AF391" s="22">
        <v>475798</v>
      </c>
      <c r="AG391" s="22">
        <v>35416</v>
      </c>
      <c r="AH391" s="20">
        <v>0.8</v>
      </c>
      <c r="AI391" s="20">
        <v>7</v>
      </c>
      <c r="AJ391" s="20" t="s">
        <v>2111</v>
      </c>
      <c r="AK391" s="22">
        <v>1055</v>
      </c>
      <c r="AL391" s="22">
        <v>1</v>
      </c>
      <c r="AM391" s="22">
        <v>4</v>
      </c>
      <c r="AN391" s="22">
        <v>5</v>
      </c>
      <c r="AO391" s="22">
        <v>9</v>
      </c>
      <c r="AP391" s="22">
        <v>0</v>
      </c>
      <c r="AQ391" s="22">
        <v>0</v>
      </c>
      <c r="AR391" s="22">
        <v>0</v>
      </c>
      <c r="AS391" s="22">
        <v>1</v>
      </c>
      <c r="AT391" s="22">
        <v>0</v>
      </c>
      <c r="AU391" s="22">
        <v>0</v>
      </c>
      <c r="AV391" s="22">
        <v>5</v>
      </c>
      <c r="AW391" s="22">
        <v>236</v>
      </c>
      <c r="AX391" s="20">
        <v>220.4</v>
      </c>
      <c r="AY391" s="20">
        <v>410.5</v>
      </c>
      <c r="AZ391" s="20">
        <v>134</v>
      </c>
      <c r="BA391" s="20">
        <v>76.5</v>
      </c>
      <c r="BB391" s="22">
        <v>12</v>
      </c>
      <c r="BC391" s="20">
        <v>0.81</v>
      </c>
      <c r="BD391" s="20">
        <v>2.6</v>
      </c>
      <c r="BE391" s="20">
        <v>3.41</v>
      </c>
      <c r="BF391" s="20">
        <v>13.88</v>
      </c>
      <c r="BG391" s="22">
        <v>79</v>
      </c>
      <c r="BH391" s="22">
        <v>30</v>
      </c>
      <c r="BI391" s="22">
        <v>5</v>
      </c>
      <c r="BJ391" s="22">
        <v>4</v>
      </c>
      <c r="BK391" s="22">
        <v>83</v>
      </c>
      <c r="BL391" s="22">
        <v>51</v>
      </c>
      <c r="BM391" s="22">
        <v>24</v>
      </c>
      <c r="BN391" s="22">
        <v>17</v>
      </c>
      <c r="BO391" s="22">
        <v>2</v>
      </c>
      <c r="BP391" s="20"/>
      <c r="BQ391" s="22">
        <v>2</v>
      </c>
      <c r="BR391" s="20"/>
      <c r="BS391" s="20"/>
      <c r="BT391" s="20"/>
      <c r="BU391" s="22">
        <v>7.0000000000000007E-2</v>
      </c>
      <c r="BV391" s="22">
        <v>0</v>
      </c>
      <c r="BW391" s="22">
        <v>0.22</v>
      </c>
      <c r="BX391" s="22">
        <v>0.28999999999999998</v>
      </c>
      <c r="BY391" s="22">
        <v>1.18</v>
      </c>
      <c r="BZ391" s="22">
        <v>0.77</v>
      </c>
      <c r="CA391" s="22">
        <v>29</v>
      </c>
      <c r="CB391" s="22">
        <v>17</v>
      </c>
      <c r="CC391" s="22">
        <v>20</v>
      </c>
      <c r="CD391" s="22">
        <v>11</v>
      </c>
      <c r="CE391" s="22">
        <v>54</v>
      </c>
      <c r="CF391" s="22">
        <v>29</v>
      </c>
      <c r="CG391" s="22">
        <v>66</v>
      </c>
      <c r="CH391" s="22">
        <v>21</v>
      </c>
      <c r="CI391" s="22">
        <v>1.02</v>
      </c>
      <c r="CJ391" s="22">
        <v>0.43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0</v>
      </c>
      <c r="B392" s="22">
        <v>0</v>
      </c>
      <c r="C392" s="22">
        <v>61558</v>
      </c>
      <c r="D392" s="22">
        <v>0</v>
      </c>
      <c r="E392" s="22">
        <v>0</v>
      </c>
      <c r="F392" s="22">
        <v>-2</v>
      </c>
      <c r="G392" s="22">
        <v>2</v>
      </c>
      <c r="H392" s="22">
        <v>0</v>
      </c>
      <c r="I392" s="22">
        <v>3</v>
      </c>
      <c r="J392" s="20">
        <v>0</v>
      </c>
      <c r="K392" s="20">
        <v>0</v>
      </c>
      <c r="L392" s="22">
        <v>0</v>
      </c>
      <c r="M392" s="20" t="s">
        <v>605</v>
      </c>
      <c r="N392" s="20">
        <v>0</v>
      </c>
      <c r="O392" s="22">
        <v>310</v>
      </c>
      <c r="P392" s="23" t="b">
        <v>0</v>
      </c>
      <c r="Q392" s="20" t="s">
        <v>3512</v>
      </c>
      <c r="R392" s="20" t="s">
        <v>2891</v>
      </c>
      <c r="S392" s="22">
        <v>48</v>
      </c>
      <c r="T392" s="20" t="s">
        <v>1340</v>
      </c>
      <c r="U392" s="20">
        <v>0</v>
      </c>
      <c r="V392" s="20" t="s">
        <v>1341</v>
      </c>
      <c r="W392" s="20">
        <v>0.1</v>
      </c>
      <c r="X392" s="23" t="b">
        <v>0</v>
      </c>
      <c r="Y392" s="20"/>
      <c r="Z392" s="20" t="s">
        <v>899</v>
      </c>
      <c r="AA392" s="22">
        <v>11</v>
      </c>
      <c r="AB392" s="22">
        <v>14</v>
      </c>
      <c r="AC392" s="22">
        <v>0</v>
      </c>
      <c r="AD392" s="22">
        <v>2019</v>
      </c>
      <c r="AE392" s="22">
        <v>31</v>
      </c>
      <c r="AF392" s="22">
        <v>19182</v>
      </c>
      <c r="AG392" s="22">
        <v>136</v>
      </c>
      <c r="AH392" s="20">
        <v>0</v>
      </c>
      <c r="AI392" s="20">
        <v>0</v>
      </c>
      <c r="AJ392" s="20" t="s">
        <v>605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0</v>
      </c>
      <c r="AX392" s="20">
        <v>0</v>
      </c>
      <c r="AY392" s="20">
        <v>0</v>
      </c>
      <c r="AZ392" s="20">
        <v>0</v>
      </c>
      <c r="BA392" s="20">
        <v>0</v>
      </c>
      <c r="BB392" s="22">
        <v>0</v>
      </c>
      <c r="BC392" s="20">
        <v>0</v>
      </c>
      <c r="BD392" s="20">
        <v>0</v>
      </c>
      <c r="BE392" s="20">
        <v>0</v>
      </c>
      <c r="BF392" s="20">
        <v>0</v>
      </c>
      <c r="BG392" s="22">
        <v>689</v>
      </c>
      <c r="BH392" s="22">
        <v>287</v>
      </c>
      <c r="BI392" s="22">
        <v>687</v>
      </c>
      <c r="BJ392" s="22">
        <v>288</v>
      </c>
      <c r="BK392" s="22">
        <v>680</v>
      </c>
      <c r="BL392" s="22">
        <v>283</v>
      </c>
      <c r="BM392" s="22">
        <v>692</v>
      </c>
      <c r="BN392" s="22">
        <v>289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</v>
      </c>
      <c r="BZ392" s="22">
        <v>0</v>
      </c>
      <c r="CA392" s="22">
        <v>280</v>
      </c>
      <c r="CB392" s="22">
        <v>180</v>
      </c>
      <c r="CC392" s="22">
        <v>651</v>
      </c>
      <c r="CD392" s="22">
        <v>264</v>
      </c>
      <c r="CE392" s="22">
        <v>694</v>
      </c>
      <c r="CF392" s="22">
        <v>290</v>
      </c>
      <c r="CG392" s="22">
        <v>410</v>
      </c>
      <c r="CH392" s="22">
        <v>131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214285</v>
      </c>
      <c r="D393" s="22">
        <v>1</v>
      </c>
      <c r="E393" s="22">
        <v>-1</v>
      </c>
      <c r="F393" s="22">
        <v>2</v>
      </c>
      <c r="G393" s="22">
        <v>-2</v>
      </c>
      <c r="H393" s="22">
        <v>1</v>
      </c>
      <c r="I393" s="22">
        <v>2</v>
      </c>
      <c r="J393" s="20">
        <v>6.8</v>
      </c>
      <c r="K393" s="20">
        <v>7.8</v>
      </c>
      <c r="L393" s="22">
        <v>15</v>
      </c>
      <c r="M393" s="20" t="s">
        <v>1362</v>
      </c>
      <c r="N393" s="20">
        <v>7.3</v>
      </c>
      <c r="O393" s="22">
        <v>311</v>
      </c>
      <c r="P393" s="23" t="b">
        <v>0</v>
      </c>
      <c r="Q393" s="20"/>
      <c r="R393" s="20"/>
      <c r="S393" s="22">
        <v>47</v>
      </c>
      <c r="T393" s="20" t="s">
        <v>1363</v>
      </c>
      <c r="U393" s="20">
        <v>5.8</v>
      </c>
      <c r="V393" s="20" t="s">
        <v>533</v>
      </c>
      <c r="W393" s="20">
        <v>11.7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29</v>
      </c>
      <c r="AD393" s="22">
        <v>1301326</v>
      </c>
      <c r="AE393" s="22">
        <v>135669</v>
      </c>
      <c r="AF393" s="22">
        <v>122110</v>
      </c>
      <c r="AG393" s="22">
        <v>13254</v>
      </c>
      <c r="AH393" s="20">
        <v>1.6</v>
      </c>
      <c r="AI393" s="20">
        <v>6.2</v>
      </c>
      <c r="AJ393" s="20" t="s">
        <v>533</v>
      </c>
      <c r="AK393" s="22">
        <v>268</v>
      </c>
      <c r="AL393" s="22">
        <v>0</v>
      </c>
      <c r="AM393" s="22">
        <v>2</v>
      </c>
      <c r="AN393" s="22">
        <v>3</v>
      </c>
      <c r="AO393" s="22">
        <v>1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3</v>
      </c>
      <c r="AW393" s="22">
        <v>98</v>
      </c>
      <c r="AX393" s="20">
        <v>67.8</v>
      </c>
      <c r="AY393" s="20">
        <v>115</v>
      </c>
      <c r="AZ393" s="20">
        <v>15</v>
      </c>
      <c r="BA393" s="20">
        <v>19.899999999999999</v>
      </c>
      <c r="BB393" s="22">
        <v>3</v>
      </c>
      <c r="BC393" s="20">
        <v>0.02</v>
      </c>
      <c r="BD393" s="20">
        <v>0.79</v>
      </c>
      <c r="BE393" s="20">
        <v>0.81</v>
      </c>
      <c r="BF393" s="20">
        <v>2.85</v>
      </c>
      <c r="BG393" s="22">
        <v>275</v>
      </c>
      <c r="BH393" s="22">
        <v>111</v>
      </c>
      <c r="BI393" s="22">
        <v>110</v>
      </c>
      <c r="BJ393" s="22">
        <v>20</v>
      </c>
      <c r="BK393" s="22">
        <v>320</v>
      </c>
      <c r="BL393" s="22">
        <v>109</v>
      </c>
      <c r="BM393" s="22">
        <v>249</v>
      </c>
      <c r="BN393" s="22">
        <v>81</v>
      </c>
      <c r="BO393" s="22">
        <v>4</v>
      </c>
      <c r="BP393" s="20"/>
      <c r="BQ393" s="20"/>
      <c r="BR393" s="20"/>
      <c r="BS393" s="20"/>
      <c r="BT393" s="20"/>
      <c r="BU393" s="22">
        <v>0.01</v>
      </c>
      <c r="BV393" s="22">
        <v>0</v>
      </c>
      <c r="BW393" s="22">
        <v>0.27</v>
      </c>
      <c r="BX393" s="22">
        <v>0.28000000000000003</v>
      </c>
      <c r="BY393" s="22">
        <v>0.96</v>
      </c>
      <c r="BZ393" s="22">
        <v>0.34</v>
      </c>
      <c r="CA393" s="22">
        <v>321</v>
      </c>
      <c r="CB393" s="22">
        <v>39</v>
      </c>
      <c r="CC393" s="22">
        <v>7</v>
      </c>
      <c r="CD393" s="22">
        <v>2</v>
      </c>
      <c r="CE393" s="22">
        <v>9</v>
      </c>
      <c r="CF393" s="22">
        <v>2</v>
      </c>
      <c r="CG393" s="22">
        <v>32</v>
      </c>
      <c r="CH393" s="22">
        <v>10</v>
      </c>
      <c r="CI393" s="22">
        <v>1.01</v>
      </c>
      <c r="CJ393" s="22">
        <v>1.01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0</v>
      </c>
      <c r="B394" s="22">
        <v>0</v>
      </c>
      <c r="C394" s="22">
        <v>444765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0</v>
      </c>
      <c r="K394" s="20">
        <v>0</v>
      </c>
      <c r="L394" s="22">
        <v>0</v>
      </c>
      <c r="M394" s="20" t="s">
        <v>1373</v>
      </c>
      <c r="N394" s="20">
        <v>0</v>
      </c>
      <c r="O394" s="22">
        <v>312</v>
      </c>
      <c r="P394" s="23" t="b">
        <v>0</v>
      </c>
      <c r="Q394" s="20" t="s">
        <v>2112</v>
      </c>
      <c r="R394" s="20" t="s">
        <v>2113</v>
      </c>
      <c r="S394" s="22">
        <v>40</v>
      </c>
      <c r="T394" s="20" t="s">
        <v>1374</v>
      </c>
      <c r="U394" s="20">
        <v>0</v>
      </c>
      <c r="V394" s="20" t="s">
        <v>1375</v>
      </c>
      <c r="W394" s="20">
        <v>0</v>
      </c>
      <c r="X394" s="23" t="b">
        <v>0</v>
      </c>
      <c r="Y394" s="20"/>
      <c r="Z394" s="20" t="s">
        <v>872</v>
      </c>
      <c r="AA394" s="22">
        <v>11</v>
      </c>
      <c r="AB394" s="22">
        <v>14</v>
      </c>
      <c r="AC394" s="22">
        <v>0</v>
      </c>
      <c r="AD394" s="22">
        <v>0</v>
      </c>
      <c r="AE394" s="22">
        <v>0</v>
      </c>
      <c r="AF394" s="22">
        <v>2185</v>
      </c>
      <c r="AG394" s="22">
        <v>43</v>
      </c>
      <c r="AH394" s="20">
        <v>0</v>
      </c>
      <c r="AI394" s="20">
        <v>0</v>
      </c>
      <c r="AJ394" s="20" t="s">
        <v>684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523</v>
      </c>
      <c r="BH394" s="22">
        <v>194</v>
      </c>
      <c r="BI394" s="22">
        <v>508</v>
      </c>
      <c r="BJ394" s="22">
        <v>192</v>
      </c>
      <c r="BK394" s="22">
        <v>485</v>
      </c>
      <c r="BL394" s="22">
        <v>184</v>
      </c>
      <c r="BM394" s="22">
        <v>530</v>
      </c>
      <c r="BN394" s="22">
        <v>194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669</v>
      </c>
      <c r="CB394" s="22">
        <v>198</v>
      </c>
      <c r="CC394" s="22">
        <v>438</v>
      </c>
      <c r="CD394" s="22">
        <v>157</v>
      </c>
      <c r="CE394" s="22">
        <v>535</v>
      </c>
      <c r="CF394" s="22">
        <v>191</v>
      </c>
      <c r="CG394" s="22">
        <v>614</v>
      </c>
      <c r="CH394" s="22">
        <v>214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100</v>
      </c>
      <c r="B395" s="22">
        <v>75</v>
      </c>
      <c r="C395" s="22">
        <v>97032</v>
      </c>
      <c r="D395" s="22">
        <v>0</v>
      </c>
      <c r="E395" s="22">
        <v>0</v>
      </c>
      <c r="F395" s="22">
        <v>1</v>
      </c>
      <c r="G395" s="22">
        <v>-1</v>
      </c>
      <c r="H395" s="22">
        <v>0</v>
      </c>
      <c r="I395" s="22">
        <v>2</v>
      </c>
      <c r="J395" s="20">
        <v>4.8</v>
      </c>
      <c r="K395" s="20">
        <v>4.3</v>
      </c>
      <c r="L395" s="22">
        <v>6</v>
      </c>
      <c r="M395" s="20" t="s">
        <v>1342</v>
      </c>
      <c r="N395" s="20">
        <v>5.3</v>
      </c>
      <c r="O395" s="22">
        <v>313</v>
      </c>
      <c r="P395" s="23" t="b">
        <v>0</v>
      </c>
      <c r="Q395" s="20"/>
      <c r="R395" s="20" t="s">
        <v>3650</v>
      </c>
      <c r="S395" s="22">
        <v>61</v>
      </c>
      <c r="T395" s="20" t="s">
        <v>1343</v>
      </c>
      <c r="U395" s="20">
        <v>3.6</v>
      </c>
      <c r="V395" s="20" t="s">
        <v>1344</v>
      </c>
      <c r="W395" s="20">
        <v>8.1999999999999993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36</v>
      </c>
      <c r="AD395" s="22">
        <v>479037</v>
      </c>
      <c r="AE395" s="22">
        <v>28319</v>
      </c>
      <c r="AF395" s="22">
        <v>693996</v>
      </c>
      <c r="AG395" s="22">
        <v>21423</v>
      </c>
      <c r="AH395" s="20">
        <v>0.9</v>
      </c>
      <c r="AI395" s="20">
        <v>5.9</v>
      </c>
      <c r="AJ395" s="20" t="s">
        <v>1342</v>
      </c>
      <c r="AK395" s="22">
        <v>837</v>
      </c>
      <c r="AL395" s="22">
        <v>0</v>
      </c>
      <c r="AM395" s="22">
        <v>2</v>
      </c>
      <c r="AN395" s="22">
        <v>3</v>
      </c>
      <c r="AO395" s="22">
        <v>9</v>
      </c>
      <c r="AP395" s="22">
        <v>0</v>
      </c>
      <c r="AQ395" s="22">
        <v>0</v>
      </c>
      <c r="AR395" s="22">
        <v>0</v>
      </c>
      <c r="AS395" s="22">
        <v>1</v>
      </c>
      <c r="AT395" s="22">
        <v>1</v>
      </c>
      <c r="AU395" s="22">
        <v>0</v>
      </c>
      <c r="AV395" s="22">
        <v>5</v>
      </c>
      <c r="AW395" s="22">
        <v>192</v>
      </c>
      <c r="AX395" s="20">
        <v>290.39999999999998</v>
      </c>
      <c r="AY395" s="20">
        <v>75.3</v>
      </c>
      <c r="AZ395" s="20">
        <v>82</v>
      </c>
      <c r="BA395" s="20">
        <v>44.9</v>
      </c>
      <c r="BB395" s="22">
        <v>10</v>
      </c>
      <c r="BC395" s="20">
        <v>0.71</v>
      </c>
      <c r="BD395" s="20">
        <v>0.35</v>
      </c>
      <c r="BE395" s="20">
        <v>1.06</v>
      </c>
      <c r="BF395" s="20">
        <v>14.51</v>
      </c>
      <c r="BG395" s="22">
        <v>29</v>
      </c>
      <c r="BH395" s="22">
        <v>6</v>
      </c>
      <c r="BI395" s="22">
        <v>167</v>
      </c>
      <c r="BJ395" s="22">
        <v>42</v>
      </c>
      <c r="BK395" s="22">
        <v>143</v>
      </c>
      <c r="BL395" s="22">
        <v>18</v>
      </c>
      <c r="BM395" s="22">
        <v>85</v>
      </c>
      <c r="BN395" s="22">
        <v>16</v>
      </c>
      <c r="BO395" s="20"/>
      <c r="BP395" s="20"/>
      <c r="BQ395" s="22">
        <v>3</v>
      </c>
      <c r="BR395" s="20"/>
      <c r="BS395" s="20"/>
      <c r="BT395" s="20"/>
      <c r="BU395" s="22">
        <v>0.08</v>
      </c>
      <c r="BV395" s="22">
        <v>0</v>
      </c>
      <c r="BW395" s="22">
        <v>0.04</v>
      </c>
      <c r="BX395" s="22">
        <v>0.12</v>
      </c>
      <c r="BY395" s="22">
        <v>1.56</v>
      </c>
      <c r="BZ395" s="22">
        <v>0.97</v>
      </c>
      <c r="CA395" s="22">
        <v>59</v>
      </c>
      <c r="CB395" s="22">
        <v>4</v>
      </c>
      <c r="CC395" s="22">
        <v>31</v>
      </c>
      <c r="CD395" s="22">
        <v>11</v>
      </c>
      <c r="CE395" s="22">
        <v>94</v>
      </c>
      <c r="CF395" s="22">
        <v>26</v>
      </c>
      <c r="CG395" s="22">
        <v>47</v>
      </c>
      <c r="CH395" s="22">
        <v>14</v>
      </c>
      <c r="CI395" s="22">
        <v>1.08</v>
      </c>
      <c r="CJ395" s="22">
        <v>0.32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441428</v>
      </c>
      <c r="D396" s="22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2</v>
      </c>
      <c r="J396" s="20">
        <v>-0.2</v>
      </c>
      <c r="K396" s="20">
        <v>0.8</v>
      </c>
      <c r="L396" s="22">
        <v>1</v>
      </c>
      <c r="M396" s="20" t="s">
        <v>2549</v>
      </c>
      <c r="N396" s="20">
        <v>0.3</v>
      </c>
      <c r="O396" s="22">
        <v>626</v>
      </c>
      <c r="P396" s="23" t="b">
        <v>0</v>
      </c>
      <c r="Q396" s="20"/>
      <c r="R396" s="20"/>
      <c r="S396" s="22">
        <v>40</v>
      </c>
      <c r="T396" s="20" t="s">
        <v>2550</v>
      </c>
      <c r="U396" s="20">
        <v>1.2</v>
      </c>
      <c r="V396" s="20" t="s">
        <v>2551</v>
      </c>
      <c r="W396" s="20">
        <v>0.1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5</v>
      </c>
      <c r="AD396" s="22">
        <v>12601</v>
      </c>
      <c r="AE396" s="22">
        <v>470</v>
      </c>
      <c r="AF396" s="22">
        <v>8813</v>
      </c>
      <c r="AG396" s="22">
        <v>485</v>
      </c>
      <c r="AH396" s="20">
        <v>0.1</v>
      </c>
      <c r="AI396" s="20">
        <v>1.2</v>
      </c>
      <c r="AJ396" s="20" t="s">
        <v>2551</v>
      </c>
      <c r="AK396" s="22">
        <v>115</v>
      </c>
      <c r="AL396" s="22">
        <v>0</v>
      </c>
      <c r="AM396" s="22">
        <v>0</v>
      </c>
      <c r="AN396" s="22">
        <v>0</v>
      </c>
      <c r="AO396" s="22">
        <v>1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32</v>
      </c>
      <c r="AX396" s="20">
        <v>34</v>
      </c>
      <c r="AY396" s="20">
        <v>2.4</v>
      </c>
      <c r="AZ396" s="20">
        <v>0</v>
      </c>
      <c r="BA396" s="20">
        <v>3.7</v>
      </c>
      <c r="BB396" s="22">
        <v>1</v>
      </c>
      <c r="BC396" s="20">
        <v>0</v>
      </c>
      <c r="BD396" s="20">
        <v>0.01</v>
      </c>
      <c r="BE396" s="20">
        <v>0.01</v>
      </c>
      <c r="BF396" s="20">
        <v>1</v>
      </c>
      <c r="BG396" s="22">
        <v>339</v>
      </c>
      <c r="BH396" s="22">
        <v>131</v>
      </c>
      <c r="BI396" s="22">
        <v>392</v>
      </c>
      <c r="BJ396" s="22">
        <v>144</v>
      </c>
      <c r="BK396" s="22">
        <v>483</v>
      </c>
      <c r="BL396" s="22">
        <v>182</v>
      </c>
      <c r="BM396" s="22">
        <v>390</v>
      </c>
      <c r="BN396" s="22">
        <v>139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0.01</v>
      </c>
      <c r="BX396" s="22">
        <v>0.01</v>
      </c>
      <c r="BY396" s="22">
        <v>0.78</v>
      </c>
      <c r="BZ396" s="22">
        <v>0.78</v>
      </c>
      <c r="CA396" s="22">
        <v>667</v>
      </c>
      <c r="CB396" s="22">
        <v>196</v>
      </c>
      <c r="CC396" s="22">
        <v>315</v>
      </c>
      <c r="CD396" s="22">
        <v>103</v>
      </c>
      <c r="CE396" s="22">
        <v>341</v>
      </c>
      <c r="CF396" s="22">
        <v>113</v>
      </c>
      <c r="CG396" s="22">
        <v>389</v>
      </c>
      <c r="CH396" s="22">
        <v>149</v>
      </c>
      <c r="CI396" s="22">
        <v>0.78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491970</v>
      </c>
      <c r="D397" s="22">
        <v>0</v>
      </c>
      <c r="E397" s="22">
        <v>0</v>
      </c>
      <c r="F397" s="22">
        <v>0</v>
      </c>
      <c r="G397" s="22">
        <v>0</v>
      </c>
      <c r="H397" s="22">
        <v>0</v>
      </c>
      <c r="I397" s="22">
        <v>3</v>
      </c>
      <c r="J397" s="20">
        <v>-0.5</v>
      </c>
      <c r="K397" s="20">
        <v>0.5</v>
      </c>
      <c r="L397" s="22">
        <v>0</v>
      </c>
      <c r="M397" s="20" t="s">
        <v>1290</v>
      </c>
      <c r="N397" s="20">
        <v>0</v>
      </c>
      <c r="O397" s="22">
        <v>627</v>
      </c>
      <c r="P397" s="23" t="b">
        <v>0</v>
      </c>
      <c r="Q397" s="20"/>
      <c r="R397" s="20"/>
      <c r="S397" s="22">
        <v>45</v>
      </c>
      <c r="T397" s="20" t="s">
        <v>2552</v>
      </c>
      <c r="U397" s="20">
        <v>0</v>
      </c>
      <c r="V397" s="20" t="s">
        <v>681</v>
      </c>
      <c r="W397" s="20">
        <v>0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0</v>
      </c>
      <c r="AD397" s="22">
        <v>1226</v>
      </c>
      <c r="AE397" s="22">
        <v>51</v>
      </c>
      <c r="AF397" s="22">
        <v>1643</v>
      </c>
      <c r="AG397" s="22">
        <v>65</v>
      </c>
      <c r="AH397" s="20">
        <v>0</v>
      </c>
      <c r="AI397" s="20">
        <v>0</v>
      </c>
      <c r="AJ397" s="20" t="s">
        <v>681</v>
      </c>
      <c r="AK397" s="22">
        <v>0</v>
      </c>
      <c r="AL397" s="22">
        <v>0</v>
      </c>
      <c r="AM397" s="22">
        <v>0</v>
      </c>
      <c r="AN397" s="22">
        <v>0</v>
      </c>
      <c r="AO397" s="22">
        <v>0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0</v>
      </c>
      <c r="AW397" s="22">
        <v>0</v>
      </c>
      <c r="AX397" s="20">
        <v>0</v>
      </c>
      <c r="AY397" s="20">
        <v>0</v>
      </c>
      <c r="AZ397" s="20">
        <v>0</v>
      </c>
      <c r="BA397" s="20">
        <v>0</v>
      </c>
      <c r="BB397" s="22">
        <v>0</v>
      </c>
      <c r="BC397" s="20">
        <v>0</v>
      </c>
      <c r="BD397" s="20">
        <v>0</v>
      </c>
      <c r="BE397" s="20">
        <v>0</v>
      </c>
      <c r="BF397" s="20">
        <v>0</v>
      </c>
      <c r="BG397" s="22">
        <v>660</v>
      </c>
      <c r="BH397" s="22">
        <v>266</v>
      </c>
      <c r="BI397" s="22">
        <v>655</v>
      </c>
      <c r="BJ397" s="22">
        <v>267</v>
      </c>
      <c r="BK397" s="22">
        <v>646</v>
      </c>
      <c r="BL397" s="22">
        <v>262</v>
      </c>
      <c r="BM397" s="22">
        <v>666</v>
      </c>
      <c r="BN397" s="22">
        <v>270</v>
      </c>
      <c r="BO397" s="20"/>
      <c r="BP397" s="20"/>
      <c r="BQ397" s="20"/>
      <c r="BR397" s="20"/>
      <c r="BS397" s="20"/>
      <c r="BT397" s="20"/>
      <c r="BU397" s="22">
        <v>0</v>
      </c>
      <c r="BV397" s="22">
        <v>0</v>
      </c>
      <c r="BW397" s="22">
        <v>0</v>
      </c>
      <c r="BX397" s="22">
        <v>0</v>
      </c>
      <c r="BY397" s="22">
        <v>0</v>
      </c>
      <c r="BZ397" s="22">
        <v>0</v>
      </c>
      <c r="CA397" s="22">
        <v>435</v>
      </c>
      <c r="CB397" s="22">
        <v>251</v>
      </c>
      <c r="CC397" s="22">
        <v>608</v>
      </c>
      <c r="CD397" s="22">
        <v>235</v>
      </c>
      <c r="CE397" s="22">
        <v>669</v>
      </c>
      <c r="CF397" s="22">
        <v>273</v>
      </c>
      <c r="CG397" s="22">
        <v>603</v>
      </c>
      <c r="CH397" s="22">
        <v>231</v>
      </c>
      <c r="CI397" s="22">
        <v>0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100</v>
      </c>
      <c r="B398" s="22">
        <v>100</v>
      </c>
      <c r="C398" s="22">
        <v>496208</v>
      </c>
      <c r="D398" s="22">
        <v>0</v>
      </c>
      <c r="E398" s="22">
        <v>0</v>
      </c>
      <c r="F398" s="22">
        <v>-1</v>
      </c>
      <c r="G398" s="22">
        <v>1</v>
      </c>
      <c r="H398" s="22">
        <v>0</v>
      </c>
      <c r="I398" s="22">
        <v>3</v>
      </c>
      <c r="J398" s="20">
        <v>-0.5</v>
      </c>
      <c r="K398" s="20">
        <v>0.5</v>
      </c>
      <c r="L398" s="22">
        <v>0</v>
      </c>
      <c r="M398" s="20" t="s">
        <v>999</v>
      </c>
      <c r="N398" s="20">
        <v>0</v>
      </c>
      <c r="O398" s="22">
        <v>628</v>
      </c>
      <c r="P398" s="23" t="b">
        <v>0</v>
      </c>
      <c r="Q398" s="20"/>
      <c r="R398" s="20" t="s">
        <v>3406</v>
      </c>
      <c r="S398" s="22">
        <v>44</v>
      </c>
      <c r="T398" s="20" t="s">
        <v>2553</v>
      </c>
      <c r="U398" s="20">
        <v>1</v>
      </c>
      <c r="V398" s="20" t="s">
        <v>2554</v>
      </c>
      <c r="W398" s="20">
        <v>0</v>
      </c>
      <c r="X398" s="23" t="b">
        <v>0</v>
      </c>
      <c r="Y398" s="20"/>
      <c r="Z398" s="20" t="s">
        <v>858</v>
      </c>
      <c r="AA398" s="22">
        <v>11</v>
      </c>
      <c r="AB398" s="22">
        <v>14</v>
      </c>
      <c r="AC398" s="22">
        <v>1</v>
      </c>
      <c r="AD398" s="22">
        <v>4718</v>
      </c>
      <c r="AE398" s="22">
        <v>134</v>
      </c>
      <c r="AF398" s="22">
        <v>6555</v>
      </c>
      <c r="AG398" s="22">
        <v>149</v>
      </c>
      <c r="AH398" s="20">
        <v>0</v>
      </c>
      <c r="AI398" s="20">
        <v>0.2</v>
      </c>
      <c r="AJ398" s="20" t="s">
        <v>2554</v>
      </c>
      <c r="AK398" s="22">
        <v>13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3</v>
      </c>
      <c r="AX398" s="20">
        <v>0.2</v>
      </c>
      <c r="AY398" s="20">
        <v>0.8</v>
      </c>
      <c r="AZ398" s="20">
        <v>0</v>
      </c>
      <c r="BA398" s="20">
        <v>0.1</v>
      </c>
      <c r="BB398" s="22">
        <v>0</v>
      </c>
      <c r="BC398" s="20">
        <v>0</v>
      </c>
      <c r="BD398" s="20">
        <v>0</v>
      </c>
      <c r="BE398" s="20">
        <v>0</v>
      </c>
      <c r="BF398" s="20">
        <v>0.14000000000000001</v>
      </c>
      <c r="BG398" s="22">
        <v>452</v>
      </c>
      <c r="BH398" s="22">
        <v>213</v>
      </c>
      <c r="BI398" s="22">
        <v>410</v>
      </c>
      <c r="BJ398" s="22">
        <v>205</v>
      </c>
      <c r="BK398" s="22">
        <v>590</v>
      </c>
      <c r="BL398" s="22">
        <v>236</v>
      </c>
      <c r="BM398" s="22">
        <v>457</v>
      </c>
      <c r="BN398" s="22">
        <v>217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0.97</v>
      </c>
      <c r="BZ398" s="22">
        <v>0</v>
      </c>
      <c r="CA398" s="22">
        <v>555</v>
      </c>
      <c r="CB398" s="22">
        <v>310</v>
      </c>
      <c r="CC398" s="22">
        <v>555</v>
      </c>
      <c r="CD398" s="22">
        <v>207</v>
      </c>
      <c r="CE398" s="22">
        <v>384</v>
      </c>
      <c r="CF398" s="22">
        <v>178</v>
      </c>
      <c r="CG398" s="22">
        <v>529</v>
      </c>
      <c r="CH398" s="22">
        <v>188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0"/>
      <c r="B399" s="20"/>
      <c r="C399" s="22">
        <v>491501</v>
      </c>
      <c r="D399" s="22">
        <v>0</v>
      </c>
      <c r="E399" s="22">
        <v>0</v>
      </c>
      <c r="F399" s="22">
        <v>-1</v>
      </c>
      <c r="G399" s="22">
        <v>1</v>
      </c>
      <c r="H399" s="22">
        <v>0</v>
      </c>
      <c r="I399" s="22">
        <v>3</v>
      </c>
      <c r="J399" s="20">
        <v>-0.2</v>
      </c>
      <c r="K399" s="20">
        <v>0.8</v>
      </c>
      <c r="L399" s="22">
        <v>1</v>
      </c>
      <c r="M399" s="20" t="s">
        <v>479</v>
      </c>
      <c r="N399" s="20">
        <v>0.3</v>
      </c>
      <c r="O399" s="22">
        <v>629</v>
      </c>
      <c r="P399" s="23" t="b">
        <v>0</v>
      </c>
      <c r="Q399" s="20"/>
      <c r="R399" s="20"/>
      <c r="S399" s="22">
        <v>44</v>
      </c>
      <c r="T399" s="20" t="s">
        <v>2555</v>
      </c>
      <c r="U399" s="20">
        <v>1</v>
      </c>
      <c r="V399" s="20" t="s">
        <v>2556</v>
      </c>
      <c r="W399" s="20">
        <v>0</v>
      </c>
      <c r="X399" s="23" t="b">
        <v>0</v>
      </c>
      <c r="Y399" s="20"/>
      <c r="Z399" s="20" t="s">
        <v>858</v>
      </c>
      <c r="AA399" s="22">
        <v>11</v>
      </c>
      <c r="AB399" s="22">
        <v>14</v>
      </c>
      <c r="AC399" s="22">
        <v>1</v>
      </c>
      <c r="AD399" s="22">
        <v>884</v>
      </c>
      <c r="AE399" s="22">
        <v>77</v>
      </c>
      <c r="AF399" s="22">
        <v>1285</v>
      </c>
      <c r="AG399" s="22">
        <v>57</v>
      </c>
      <c r="AH399" s="20">
        <v>0.1</v>
      </c>
      <c r="AI399" s="20">
        <v>0.2</v>
      </c>
      <c r="AJ399" s="20" t="s">
        <v>2556</v>
      </c>
      <c r="AK399" s="22">
        <v>1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3</v>
      </c>
      <c r="AX399" s="20">
        <v>1</v>
      </c>
      <c r="AY399" s="20">
        <v>0</v>
      </c>
      <c r="AZ399" s="20">
        <v>0</v>
      </c>
      <c r="BA399" s="20">
        <v>0.1</v>
      </c>
      <c r="BB399" s="22">
        <v>0</v>
      </c>
      <c r="BC399" s="20">
        <v>0</v>
      </c>
      <c r="BD399" s="20">
        <v>0</v>
      </c>
      <c r="BE399" s="20">
        <v>0</v>
      </c>
      <c r="BF399" s="20">
        <v>0.01</v>
      </c>
      <c r="BG399" s="22">
        <v>445</v>
      </c>
      <c r="BH399" s="22">
        <v>209</v>
      </c>
      <c r="BI399" s="22">
        <v>602</v>
      </c>
      <c r="BJ399" s="22">
        <v>240</v>
      </c>
      <c r="BK399" s="22">
        <v>588</v>
      </c>
      <c r="BL399" s="22">
        <v>234</v>
      </c>
      <c r="BM399" s="22">
        <v>456</v>
      </c>
      <c r="BN399" s="22">
        <v>216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0.9</v>
      </c>
      <c r="BZ399" s="22">
        <v>0</v>
      </c>
      <c r="CA399" s="22">
        <v>553</v>
      </c>
      <c r="CB399" s="22">
        <v>308</v>
      </c>
      <c r="CC399" s="22">
        <v>324</v>
      </c>
      <c r="CD399" s="22">
        <v>153</v>
      </c>
      <c r="CE399" s="22">
        <v>383</v>
      </c>
      <c r="CF399" s="22">
        <v>177</v>
      </c>
      <c r="CG399" s="22">
        <v>627</v>
      </c>
      <c r="CH399" s="22">
        <v>248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0"/>
      <c r="B400" s="20"/>
      <c r="C400" s="22">
        <v>158983</v>
      </c>
      <c r="D400" s="22">
        <v>0</v>
      </c>
      <c r="E400" s="22">
        <v>0</v>
      </c>
      <c r="F400" s="22">
        <v>-1</v>
      </c>
      <c r="G400" s="22">
        <v>1</v>
      </c>
      <c r="H400" s="22">
        <v>0</v>
      </c>
      <c r="I400" s="22">
        <v>3</v>
      </c>
      <c r="J400" s="20">
        <v>0.8</v>
      </c>
      <c r="K400" s="20">
        <v>1.8</v>
      </c>
      <c r="L400" s="22">
        <v>3</v>
      </c>
      <c r="M400" s="20" t="s">
        <v>2796</v>
      </c>
      <c r="N400" s="20">
        <v>1.3</v>
      </c>
      <c r="O400" s="22">
        <v>668</v>
      </c>
      <c r="P400" s="23" t="b">
        <v>0</v>
      </c>
      <c r="Q400" s="20"/>
      <c r="R400" s="20"/>
      <c r="S400" s="22">
        <v>54</v>
      </c>
      <c r="T400" s="20" t="s">
        <v>2797</v>
      </c>
      <c r="U400" s="20">
        <v>1.3</v>
      </c>
      <c r="V400" s="20" t="s">
        <v>2798</v>
      </c>
      <c r="W400" s="20">
        <v>0.1</v>
      </c>
      <c r="X400" s="23" t="b">
        <v>0</v>
      </c>
      <c r="Y400" s="20"/>
      <c r="Z400" s="20" t="s">
        <v>858</v>
      </c>
      <c r="AA400" s="22">
        <v>11</v>
      </c>
      <c r="AB400" s="22">
        <v>14</v>
      </c>
      <c r="AC400" s="22">
        <v>9</v>
      </c>
      <c r="AD400" s="22">
        <v>7801</v>
      </c>
      <c r="AE400" s="22">
        <v>304</v>
      </c>
      <c r="AF400" s="22">
        <v>6914</v>
      </c>
      <c r="AG400" s="22">
        <v>291</v>
      </c>
      <c r="AH400" s="20">
        <v>0.2</v>
      </c>
      <c r="AI400" s="20">
        <v>1.7</v>
      </c>
      <c r="AJ400" s="20" t="s">
        <v>2798</v>
      </c>
      <c r="AK400" s="22">
        <v>206</v>
      </c>
      <c r="AL400" s="22">
        <v>0</v>
      </c>
      <c r="AM400" s="22">
        <v>0</v>
      </c>
      <c r="AN400" s="22">
        <v>1</v>
      </c>
      <c r="AO400" s="22">
        <v>2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30</v>
      </c>
      <c r="AX400" s="20">
        <v>27.2</v>
      </c>
      <c r="AY400" s="20">
        <v>6.7</v>
      </c>
      <c r="AZ400" s="20">
        <v>0</v>
      </c>
      <c r="BA400" s="20">
        <v>3.3</v>
      </c>
      <c r="BB400" s="22">
        <v>2</v>
      </c>
      <c r="BC400" s="20">
        <v>0</v>
      </c>
      <c r="BD400" s="20">
        <v>0.04</v>
      </c>
      <c r="BE400" s="20">
        <v>0.04</v>
      </c>
      <c r="BF400" s="20">
        <v>4.91</v>
      </c>
      <c r="BG400" s="22">
        <v>360</v>
      </c>
      <c r="BH400" s="22">
        <v>159</v>
      </c>
      <c r="BI400" s="22">
        <v>374</v>
      </c>
      <c r="BJ400" s="22">
        <v>188</v>
      </c>
      <c r="BK400" s="22">
        <v>724</v>
      </c>
      <c r="BL400" s="22">
        <v>315</v>
      </c>
      <c r="BM400" s="22">
        <v>399</v>
      </c>
      <c r="BN400" s="22">
        <v>185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0.02</v>
      </c>
      <c r="BX400" s="22">
        <v>0.02</v>
      </c>
      <c r="BY400" s="22">
        <v>2.15</v>
      </c>
      <c r="BZ400" s="22">
        <v>0.87</v>
      </c>
      <c r="CA400" s="22">
        <v>115</v>
      </c>
      <c r="CB400" s="22">
        <v>72</v>
      </c>
      <c r="CC400" s="22">
        <v>232</v>
      </c>
      <c r="CD400" s="22">
        <v>108</v>
      </c>
      <c r="CE400" s="22">
        <v>339</v>
      </c>
      <c r="CF400" s="22">
        <v>160</v>
      </c>
      <c r="CG400" s="22">
        <v>478</v>
      </c>
      <c r="CH400" s="22">
        <v>160</v>
      </c>
      <c r="CI400" s="22">
        <v>0.87</v>
      </c>
      <c r="CJ400" s="22">
        <v>0.44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75</v>
      </c>
      <c r="B401" s="22">
        <v>50</v>
      </c>
      <c r="C401" s="22">
        <v>441266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3</v>
      </c>
      <c r="J401" s="20">
        <v>0.4</v>
      </c>
      <c r="K401" s="20">
        <v>0.8</v>
      </c>
      <c r="L401" s="22">
        <v>0</v>
      </c>
      <c r="M401" s="20" t="s">
        <v>983</v>
      </c>
      <c r="N401" s="20">
        <v>1</v>
      </c>
      <c r="O401" s="22">
        <v>708</v>
      </c>
      <c r="P401" s="23" t="b">
        <v>0</v>
      </c>
      <c r="Q401" s="20" t="s">
        <v>3497</v>
      </c>
      <c r="R401" s="20" t="s">
        <v>3651</v>
      </c>
      <c r="S401" s="22">
        <v>50</v>
      </c>
      <c r="T401" s="20" t="s">
        <v>3170</v>
      </c>
      <c r="U401" s="20">
        <v>1.4</v>
      </c>
      <c r="V401" s="20" t="s">
        <v>3171</v>
      </c>
      <c r="W401" s="20">
        <v>0.1</v>
      </c>
      <c r="X401" s="23" t="b">
        <v>0</v>
      </c>
      <c r="Y401" s="20"/>
      <c r="Z401" s="20" t="s">
        <v>937</v>
      </c>
      <c r="AA401" s="22">
        <v>11</v>
      </c>
      <c r="AB401" s="22">
        <v>14</v>
      </c>
      <c r="AC401" s="22">
        <v>10</v>
      </c>
      <c r="AD401" s="22">
        <v>23719</v>
      </c>
      <c r="AE401" s="22">
        <v>166</v>
      </c>
      <c r="AF401" s="22">
        <v>14627</v>
      </c>
      <c r="AG401" s="22">
        <v>2427</v>
      </c>
      <c r="AH401" s="20">
        <v>0.2</v>
      </c>
      <c r="AI401" s="20">
        <v>2</v>
      </c>
      <c r="AJ401" s="20" t="s">
        <v>3171</v>
      </c>
      <c r="AK401" s="22">
        <v>270</v>
      </c>
      <c r="AL401" s="22">
        <v>0</v>
      </c>
      <c r="AM401" s="22">
        <v>0</v>
      </c>
      <c r="AN401" s="22">
        <v>1</v>
      </c>
      <c r="AO401" s="22">
        <v>3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47</v>
      </c>
      <c r="AX401" s="20">
        <v>44.2</v>
      </c>
      <c r="AY401" s="20">
        <v>44.1</v>
      </c>
      <c r="AZ401" s="20">
        <v>69</v>
      </c>
      <c r="BA401" s="20">
        <v>15.7</v>
      </c>
      <c r="BB401" s="22">
        <v>3</v>
      </c>
      <c r="BC401" s="20">
        <v>0.87</v>
      </c>
      <c r="BD401" s="20">
        <v>0.16</v>
      </c>
      <c r="BE401" s="20">
        <v>1.03</v>
      </c>
      <c r="BF401" s="20">
        <v>2.88</v>
      </c>
      <c r="BG401" s="22">
        <v>315</v>
      </c>
      <c r="BH401" s="22">
        <v>137</v>
      </c>
      <c r="BI401" s="22">
        <v>244</v>
      </c>
      <c r="BJ401" s="22">
        <v>135</v>
      </c>
      <c r="BK401" s="22">
        <v>159</v>
      </c>
      <c r="BL401" s="22">
        <v>94</v>
      </c>
      <c r="BM401" s="22">
        <v>279</v>
      </c>
      <c r="BN401" s="22">
        <v>127</v>
      </c>
      <c r="BO401" s="20"/>
      <c r="BP401" s="20"/>
      <c r="BQ401" s="20"/>
      <c r="BR401" s="20"/>
      <c r="BS401" s="20"/>
      <c r="BT401" s="20"/>
      <c r="BU401" s="22">
        <v>0.28999999999999998</v>
      </c>
      <c r="BV401" s="22">
        <v>0</v>
      </c>
      <c r="BW401" s="22">
        <v>0.05</v>
      </c>
      <c r="BX401" s="22">
        <v>0.34</v>
      </c>
      <c r="BY401" s="22">
        <v>0.96</v>
      </c>
      <c r="BZ401" s="22">
        <v>1</v>
      </c>
      <c r="CA401" s="22">
        <v>207</v>
      </c>
      <c r="CB401" s="22">
        <v>129</v>
      </c>
      <c r="CC401" s="22">
        <v>258</v>
      </c>
      <c r="CD401" s="22">
        <v>122</v>
      </c>
      <c r="CE401" s="22">
        <v>317</v>
      </c>
      <c r="CF401" s="22">
        <v>148</v>
      </c>
      <c r="CG401" s="22">
        <v>395</v>
      </c>
      <c r="CH401" s="22">
        <v>127</v>
      </c>
      <c r="CI401" s="22">
        <v>1</v>
      </c>
      <c r="CJ401" s="22">
        <v>0.33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462491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2</v>
      </c>
      <c r="J402" s="20">
        <v>-0.5</v>
      </c>
      <c r="K402" s="20">
        <v>0.5</v>
      </c>
      <c r="L402" s="22">
        <v>0</v>
      </c>
      <c r="M402" s="20" t="s">
        <v>1235</v>
      </c>
      <c r="N402" s="20">
        <v>0</v>
      </c>
      <c r="O402" s="22">
        <v>726</v>
      </c>
      <c r="P402" s="23" t="b">
        <v>0</v>
      </c>
      <c r="Q402" s="20"/>
      <c r="R402" s="20"/>
      <c r="S402" s="22">
        <v>40</v>
      </c>
      <c r="T402" s="20" t="s">
        <v>3369</v>
      </c>
      <c r="U402" s="20">
        <v>0</v>
      </c>
      <c r="V402" s="20" t="s">
        <v>663</v>
      </c>
      <c r="W402" s="20">
        <v>0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0</v>
      </c>
      <c r="AD402" s="22">
        <v>1276</v>
      </c>
      <c r="AE402" s="22">
        <v>149</v>
      </c>
      <c r="AF402" s="22">
        <v>568</v>
      </c>
      <c r="AG402" s="22">
        <v>117</v>
      </c>
      <c r="AH402" s="20">
        <v>0</v>
      </c>
      <c r="AI402" s="20">
        <v>0</v>
      </c>
      <c r="AJ402" s="20" t="s">
        <v>663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2">
        <v>0</v>
      </c>
      <c r="BC402" s="20">
        <v>0</v>
      </c>
      <c r="BD402" s="20">
        <v>0</v>
      </c>
      <c r="BE402" s="20">
        <v>0</v>
      </c>
      <c r="BF402" s="20">
        <v>0</v>
      </c>
      <c r="BG402" s="22">
        <v>531</v>
      </c>
      <c r="BH402" s="22">
        <v>198</v>
      </c>
      <c r="BI402" s="22">
        <v>516</v>
      </c>
      <c r="BJ402" s="22">
        <v>196</v>
      </c>
      <c r="BK402" s="22">
        <v>493</v>
      </c>
      <c r="BL402" s="22">
        <v>188</v>
      </c>
      <c r="BM402" s="22">
        <v>538</v>
      </c>
      <c r="BN402" s="22">
        <v>198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</v>
      </c>
      <c r="BZ402" s="22">
        <v>0</v>
      </c>
      <c r="CA402" s="22">
        <v>677</v>
      </c>
      <c r="CB402" s="22">
        <v>202</v>
      </c>
      <c r="CC402" s="22">
        <v>446</v>
      </c>
      <c r="CD402" s="22">
        <v>161</v>
      </c>
      <c r="CE402" s="22">
        <v>543</v>
      </c>
      <c r="CF402" s="22">
        <v>195</v>
      </c>
      <c r="CG402" s="22">
        <v>630</v>
      </c>
      <c r="CH402" s="22">
        <v>217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0"/>
      <c r="B403" s="20"/>
      <c r="C403" s="22">
        <v>519328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2</v>
      </c>
      <c r="J403" s="20">
        <v>-0.5</v>
      </c>
      <c r="K403" s="20">
        <v>0.5</v>
      </c>
      <c r="L403" s="22">
        <v>0</v>
      </c>
      <c r="M403" s="20" t="s">
        <v>1165</v>
      </c>
      <c r="N403" s="20">
        <v>0</v>
      </c>
      <c r="O403" s="22">
        <v>728</v>
      </c>
      <c r="P403" s="23" t="b">
        <v>0</v>
      </c>
      <c r="Q403" s="20"/>
      <c r="R403" s="20"/>
      <c r="S403" s="22">
        <v>40</v>
      </c>
      <c r="T403" s="20" t="s">
        <v>3407</v>
      </c>
      <c r="U403" s="20">
        <v>0</v>
      </c>
      <c r="V403" s="20" t="s">
        <v>3408</v>
      </c>
      <c r="W403" s="20">
        <v>0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0</v>
      </c>
      <c r="AD403" s="22">
        <v>323</v>
      </c>
      <c r="AE403" s="22">
        <v>65</v>
      </c>
      <c r="AF403" s="22">
        <v>140</v>
      </c>
      <c r="AG403" s="22">
        <v>44</v>
      </c>
      <c r="AH403" s="20">
        <v>0</v>
      </c>
      <c r="AI403" s="20">
        <v>0</v>
      </c>
      <c r="AJ403" s="20" t="s">
        <v>3408</v>
      </c>
      <c r="AK403" s="22">
        <v>0</v>
      </c>
      <c r="AL403" s="22">
        <v>0</v>
      </c>
      <c r="AM403" s="22">
        <v>0</v>
      </c>
      <c r="AN403" s="22">
        <v>0</v>
      </c>
      <c r="AO403" s="22">
        <v>0</v>
      </c>
      <c r="AP403" s="22">
        <v>0</v>
      </c>
      <c r="AQ403" s="22">
        <v>0</v>
      </c>
      <c r="AR403" s="22">
        <v>0</v>
      </c>
      <c r="AS403" s="22">
        <v>0</v>
      </c>
      <c r="AT403" s="22">
        <v>0</v>
      </c>
      <c r="AU403" s="22">
        <v>0</v>
      </c>
      <c r="AV403" s="22">
        <v>0</v>
      </c>
      <c r="AW403" s="22">
        <v>0</v>
      </c>
      <c r="AX403" s="20">
        <v>0</v>
      </c>
      <c r="AY403" s="20">
        <v>0</v>
      </c>
      <c r="AZ403" s="20">
        <v>0</v>
      </c>
      <c r="BA403" s="20">
        <v>0</v>
      </c>
      <c r="BB403" s="22">
        <v>0</v>
      </c>
      <c r="BC403" s="20">
        <v>0</v>
      </c>
      <c r="BD403" s="20">
        <v>0</v>
      </c>
      <c r="BE403" s="20">
        <v>0</v>
      </c>
      <c r="BF403" s="20">
        <v>0</v>
      </c>
      <c r="BG403" s="22">
        <v>550</v>
      </c>
      <c r="BH403" s="22">
        <v>209</v>
      </c>
      <c r="BI403" s="22">
        <v>534</v>
      </c>
      <c r="BJ403" s="22">
        <v>206</v>
      </c>
      <c r="BK403" s="22">
        <v>512</v>
      </c>
      <c r="BL403" s="22">
        <v>199</v>
      </c>
      <c r="BM403" s="22">
        <v>556</v>
      </c>
      <c r="BN403" s="22">
        <v>208</v>
      </c>
      <c r="BO403" s="20"/>
      <c r="BP403" s="20"/>
      <c r="BQ403" s="20"/>
      <c r="BR403" s="20"/>
      <c r="BS403" s="20"/>
      <c r="BT403" s="20"/>
      <c r="BU403" s="22">
        <v>0</v>
      </c>
      <c r="BV403" s="22">
        <v>0</v>
      </c>
      <c r="BW403" s="22">
        <v>0</v>
      </c>
      <c r="BX403" s="22">
        <v>0</v>
      </c>
      <c r="BY403" s="22">
        <v>0</v>
      </c>
      <c r="BZ403" s="22">
        <v>0</v>
      </c>
      <c r="CA403" s="22">
        <v>700</v>
      </c>
      <c r="CB403" s="22">
        <v>217</v>
      </c>
      <c r="CC403" s="22">
        <v>466</v>
      </c>
      <c r="CD403" s="22">
        <v>173</v>
      </c>
      <c r="CE403" s="22">
        <v>561</v>
      </c>
      <c r="CF403" s="22">
        <v>205</v>
      </c>
      <c r="CG403" s="22">
        <v>696</v>
      </c>
      <c r="CH403" s="22">
        <v>235</v>
      </c>
      <c r="CI403" s="22">
        <v>0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0"/>
      <c r="B404" s="20"/>
      <c r="C404" s="22">
        <v>591386</v>
      </c>
      <c r="D404" s="22">
        <v>0</v>
      </c>
      <c r="E404" s="22">
        <v>0</v>
      </c>
      <c r="F404" s="22">
        <v>0</v>
      </c>
      <c r="G404" s="22">
        <v>0</v>
      </c>
      <c r="H404" s="22">
        <v>0</v>
      </c>
      <c r="I404" s="22">
        <v>3</v>
      </c>
      <c r="J404" s="20">
        <v>0.7</v>
      </c>
      <c r="K404" s="20">
        <v>1.7</v>
      </c>
      <c r="L404" s="22">
        <v>0</v>
      </c>
      <c r="M404" s="20" t="s">
        <v>3652</v>
      </c>
      <c r="N404" s="20">
        <v>0</v>
      </c>
      <c r="O404" s="22">
        <v>743</v>
      </c>
      <c r="P404" s="23" t="b">
        <v>0</v>
      </c>
      <c r="Q404" s="20"/>
      <c r="R404" s="20"/>
      <c r="S404" s="22">
        <v>45</v>
      </c>
      <c r="T404" s="20" t="s">
        <v>3653</v>
      </c>
      <c r="U404" s="20">
        <v>0</v>
      </c>
      <c r="V404" s="20" t="s">
        <v>3654</v>
      </c>
      <c r="W404" s="20">
        <v>0</v>
      </c>
      <c r="X404" s="23" t="b">
        <v>0</v>
      </c>
      <c r="Y404" s="20"/>
      <c r="Z404" s="20" t="s">
        <v>858</v>
      </c>
      <c r="AA404" s="22">
        <v>11</v>
      </c>
      <c r="AB404" s="22">
        <v>14</v>
      </c>
      <c r="AC404" s="22">
        <v>0</v>
      </c>
      <c r="AD404" s="22">
        <v>23</v>
      </c>
      <c r="AE404" s="22">
        <v>23</v>
      </c>
      <c r="AF404" s="22">
        <v>6</v>
      </c>
      <c r="AG404" s="22">
        <v>6</v>
      </c>
      <c r="AH404" s="20">
        <v>0</v>
      </c>
      <c r="AI404" s="20">
        <v>0</v>
      </c>
      <c r="AJ404" s="20" t="s">
        <v>3654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681</v>
      </c>
      <c r="BH404" s="22">
        <v>281</v>
      </c>
      <c r="BI404" s="22">
        <v>677</v>
      </c>
      <c r="BJ404" s="22">
        <v>282</v>
      </c>
      <c r="BK404" s="22">
        <v>670</v>
      </c>
      <c r="BL404" s="22">
        <v>279</v>
      </c>
      <c r="BM404" s="22">
        <v>687</v>
      </c>
      <c r="BN404" s="22">
        <v>285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466</v>
      </c>
      <c r="CB404" s="22">
        <v>273</v>
      </c>
      <c r="CC404" s="22">
        <v>634</v>
      </c>
      <c r="CD404" s="22">
        <v>254</v>
      </c>
      <c r="CE404" s="22">
        <v>688</v>
      </c>
      <c r="CF404" s="22">
        <v>286</v>
      </c>
      <c r="CG404" s="22">
        <v>743</v>
      </c>
      <c r="CH404" s="22">
        <v>321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437742</v>
      </c>
      <c r="D405" s="22">
        <v>0</v>
      </c>
      <c r="E405" s="22">
        <v>0</v>
      </c>
      <c r="F405" s="22">
        <v>-1</v>
      </c>
      <c r="G405" s="22">
        <v>1</v>
      </c>
      <c r="H405" s="22">
        <v>0</v>
      </c>
      <c r="I405" s="22">
        <v>3</v>
      </c>
      <c r="J405" s="20">
        <v>0</v>
      </c>
      <c r="K405" s="20">
        <v>0</v>
      </c>
      <c r="L405" s="22">
        <v>0</v>
      </c>
      <c r="M405" s="20" t="s">
        <v>890</v>
      </c>
      <c r="N405" s="20">
        <v>0</v>
      </c>
      <c r="O405" s="22">
        <v>21</v>
      </c>
      <c r="P405" s="23" t="b">
        <v>0</v>
      </c>
      <c r="Q405" s="20" t="s">
        <v>2395</v>
      </c>
      <c r="R405" s="20" t="s">
        <v>3311</v>
      </c>
      <c r="S405" s="22">
        <v>49</v>
      </c>
      <c r="T405" s="20" t="s">
        <v>891</v>
      </c>
      <c r="U405" s="20">
        <v>1.5</v>
      </c>
      <c r="V405" s="20" t="s">
        <v>892</v>
      </c>
      <c r="W405" s="20">
        <v>0</v>
      </c>
      <c r="X405" s="23" t="b">
        <v>0</v>
      </c>
      <c r="Y405" s="20"/>
      <c r="Z405" s="20" t="s">
        <v>899</v>
      </c>
      <c r="AA405" s="22">
        <v>12</v>
      </c>
      <c r="AB405" s="22">
        <v>102</v>
      </c>
      <c r="AC405" s="22">
        <v>3</v>
      </c>
      <c r="AD405" s="22">
        <v>1017</v>
      </c>
      <c r="AE405" s="22">
        <v>26</v>
      </c>
      <c r="AF405" s="22">
        <v>2097</v>
      </c>
      <c r="AG405" s="22">
        <v>49</v>
      </c>
      <c r="AH405" s="20">
        <v>0</v>
      </c>
      <c r="AI405" s="20">
        <v>0.6</v>
      </c>
      <c r="AJ405" s="20" t="s">
        <v>602</v>
      </c>
      <c r="AK405" s="22">
        <v>130</v>
      </c>
      <c r="AL405" s="22">
        <v>0</v>
      </c>
      <c r="AM405" s="22">
        <v>0</v>
      </c>
      <c r="AN405" s="22">
        <v>0</v>
      </c>
      <c r="AO405" s="22">
        <v>2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11</v>
      </c>
      <c r="AX405" s="20">
        <v>4.2</v>
      </c>
      <c r="AY405" s="20">
        <v>13.9</v>
      </c>
      <c r="AZ405" s="20">
        <v>11</v>
      </c>
      <c r="BA405" s="20">
        <v>2.9</v>
      </c>
      <c r="BB405" s="22">
        <v>2</v>
      </c>
      <c r="BC405" s="20">
        <v>0.06</v>
      </c>
      <c r="BD405" s="20">
        <v>0.01</v>
      </c>
      <c r="BE405" s="20">
        <v>7.0000000000000007E-2</v>
      </c>
      <c r="BF405" s="20">
        <v>1.07</v>
      </c>
      <c r="BG405" s="22">
        <v>428</v>
      </c>
      <c r="BH405" s="22">
        <v>197</v>
      </c>
      <c r="BI405" s="22">
        <v>353</v>
      </c>
      <c r="BJ405" s="22">
        <v>181</v>
      </c>
      <c r="BK405" s="22">
        <v>347</v>
      </c>
      <c r="BL405" s="22">
        <v>176</v>
      </c>
      <c r="BM405" s="22">
        <v>409</v>
      </c>
      <c r="BN405" s="22">
        <v>191</v>
      </c>
      <c r="BO405" s="20"/>
      <c r="BP405" s="20"/>
      <c r="BQ405" s="20"/>
      <c r="BR405" s="20"/>
      <c r="BS405" s="20"/>
      <c r="BT405" s="20"/>
      <c r="BU405" s="22">
        <v>0.04</v>
      </c>
      <c r="BV405" s="22">
        <v>0</v>
      </c>
      <c r="BW405" s="22">
        <v>0.01</v>
      </c>
      <c r="BX405" s="22">
        <v>0.05</v>
      </c>
      <c r="BY405" s="22">
        <v>0.74</v>
      </c>
      <c r="BZ405" s="22">
        <v>1.38</v>
      </c>
      <c r="CA405" s="22">
        <v>264</v>
      </c>
      <c r="CB405" s="22">
        <v>168</v>
      </c>
      <c r="CC405" s="22">
        <v>673</v>
      </c>
      <c r="CD405" s="22">
        <v>282</v>
      </c>
      <c r="CE405" s="22">
        <v>307</v>
      </c>
      <c r="CF405" s="22">
        <v>142</v>
      </c>
      <c r="CG405" s="22">
        <v>629</v>
      </c>
      <c r="CH405" s="22">
        <v>250</v>
      </c>
      <c r="CI405" s="22">
        <v>1.38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0"/>
      <c r="B406" s="20"/>
      <c r="C406" s="22">
        <v>184704</v>
      </c>
      <c r="D406" s="22">
        <v>0</v>
      </c>
      <c r="E406" s="22">
        <v>0</v>
      </c>
      <c r="F406" s="22">
        <v>-1</v>
      </c>
      <c r="G406" s="22">
        <v>1</v>
      </c>
      <c r="H406" s="22">
        <v>0</v>
      </c>
      <c r="I406" s="22">
        <v>3</v>
      </c>
      <c r="J406" s="20">
        <v>1.2</v>
      </c>
      <c r="K406" s="20">
        <v>0.7</v>
      </c>
      <c r="L406" s="22">
        <v>2</v>
      </c>
      <c r="M406" s="20" t="s">
        <v>944</v>
      </c>
      <c r="N406" s="20">
        <v>1.7</v>
      </c>
      <c r="O406" s="22">
        <v>52</v>
      </c>
      <c r="P406" s="23" t="b">
        <v>0</v>
      </c>
      <c r="Q406" s="20"/>
      <c r="R406" s="20"/>
      <c r="S406" s="22">
        <v>44</v>
      </c>
      <c r="T406" s="20" t="s">
        <v>945</v>
      </c>
      <c r="U406" s="20">
        <v>1.7</v>
      </c>
      <c r="V406" s="20" t="s">
        <v>667</v>
      </c>
      <c r="W406" s="20">
        <v>1.5</v>
      </c>
      <c r="X406" s="23" t="b">
        <v>0</v>
      </c>
      <c r="Y406" s="20"/>
      <c r="Z406" s="20" t="s">
        <v>858</v>
      </c>
      <c r="AA406" s="22">
        <v>12</v>
      </c>
      <c r="AB406" s="22">
        <v>102</v>
      </c>
      <c r="AC406" s="22">
        <v>20</v>
      </c>
      <c r="AD406" s="22">
        <v>170355</v>
      </c>
      <c r="AE406" s="22">
        <v>7243</v>
      </c>
      <c r="AF406" s="22">
        <v>150901</v>
      </c>
      <c r="AG406" s="22">
        <v>5985</v>
      </c>
      <c r="AH406" s="20">
        <v>0.4</v>
      </c>
      <c r="AI406" s="20">
        <v>4.5</v>
      </c>
      <c r="AJ406" s="20" t="s">
        <v>667</v>
      </c>
      <c r="AK406" s="22">
        <v>1060</v>
      </c>
      <c r="AL406" s="22">
        <v>0</v>
      </c>
      <c r="AM406" s="22">
        <v>0</v>
      </c>
      <c r="AN406" s="22">
        <v>0</v>
      </c>
      <c r="AO406" s="22">
        <v>22</v>
      </c>
      <c r="AP406" s="22">
        <v>0</v>
      </c>
      <c r="AQ406" s="22">
        <v>0</v>
      </c>
      <c r="AR406" s="22">
        <v>0</v>
      </c>
      <c r="AS406" s="22">
        <v>4</v>
      </c>
      <c r="AT406" s="22">
        <v>0</v>
      </c>
      <c r="AU406" s="22">
        <v>0</v>
      </c>
      <c r="AV406" s="22">
        <v>0</v>
      </c>
      <c r="AW406" s="22">
        <v>123</v>
      </c>
      <c r="AX406" s="20">
        <v>127.8</v>
      </c>
      <c r="AY406" s="20">
        <v>101.2</v>
      </c>
      <c r="AZ406" s="20">
        <v>14</v>
      </c>
      <c r="BA406" s="20">
        <v>24.5</v>
      </c>
      <c r="BB406" s="22">
        <v>12</v>
      </c>
      <c r="BC406" s="20">
        <v>0.18</v>
      </c>
      <c r="BD406" s="20">
        <v>0.48</v>
      </c>
      <c r="BE406" s="20">
        <v>0.66</v>
      </c>
      <c r="BF406" s="20">
        <v>24.74</v>
      </c>
      <c r="BG406" s="22">
        <v>175</v>
      </c>
      <c r="BH406" s="22">
        <v>68</v>
      </c>
      <c r="BI406" s="22">
        <v>127</v>
      </c>
      <c r="BJ406" s="22">
        <v>89</v>
      </c>
      <c r="BK406" s="22">
        <v>326</v>
      </c>
      <c r="BL406" s="22">
        <v>164</v>
      </c>
      <c r="BM406" s="22">
        <v>208</v>
      </c>
      <c r="BN406" s="22">
        <v>102</v>
      </c>
      <c r="BO406" s="20"/>
      <c r="BP406" s="20"/>
      <c r="BQ406" s="20"/>
      <c r="BR406" s="20"/>
      <c r="BS406" s="20"/>
      <c r="BT406" s="20"/>
      <c r="BU406" s="22">
        <v>0.02</v>
      </c>
      <c r="BV406" s="22">
        <v>0</v>
      </c>
      <c r="BW406" s="22">
        <v>0.04</v>
      </c>
      <c r="BX406" s="22">
        <v>0.06</v>
      </c>
      <c r="BY406" s="22">
        <v>2.1</v>
      </c>
      <c r="BZ406" s="22">
        <v>1.87</v>
      </c>
      <c r="CA406" s="22">
        <v>500</v>
      </c>
      <c r="CB406" s="22">
        <v>284</v>
      </c>
      <c r="CC406" s="22">
        <v>178</v>
      </c>
      <c r="CD406" s="22">
        <v>81</v>
      </c>
      <c r="CE406" s="22">
        <v>280</v>
      </c>
      <c r="CF406" s="22">
        <v>125</v>
      </c>
      <c r="CG406" s="22">
        <v>149</v>
      </c>
      <c r="CH406" s="22">
        <v>47</v>
      </c>
      <c r="CI406" s="22">
        <v>1.02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0"/>
      <c r="B407" s="20"/>
      <c r="C407" s="22">
        <v>174310</v>
      </c>
      <c r="D407" s="22">
        <v>0</v>
      </c>
      <c r="E407" s="22">
        <v>0</v>
      </c>
      <c r="F407" s="22">
        <v>-2</v>
      </c>
      <c r="G407" s="22">
        <v>2</v>
      </c>
      <c r="H407" s="22">
        <v>0</v>
      </c>
      <c r="I407" s="22">
        <v>4</v>
      </c>
      <c r="J407" s="20">
        <v>0.5</v>
      </c>
      <c r="K407" s="20">
        <v>0</v>
      </c>
      <c r="L407" s="22">
        <v>1</v>
      </c>
      <c r="M407" s="20" t="s">
        <v>2114</v>
      </c>
      <c r="N407" s="20">
        <v>1</v>
      </c>
      <c r="O407" s="22">
        <v>314</v>
      </c>
      <c r="P407" s="23" t="b">
        <v>0</v>
      </c>
      <c r="Q407" s="20"/>
      <c r="R407" s="20"/>
      <c r="S407" s="22">
        <v>48</v>
      </c>
      <c r="T407" s="20" t="s">
        <v>2115</v>
      </c>
      <c r="U407" s="20">
        <v>2.2000000000000002</v>
      </c>
      <c r="V407" s="20" t="s">
        <v>2116</v>
      </c>
      <c r="W407" s="20">
        <v>0.7</v>
      </c>
      <c r="X407" s="23" t="b">
        <v>0</v>
      </c>
      <c r="Y407" s="20"/>
      <c r="Z407" s="20" t="s">
        <v>858</v>
      </c>
      <c r="AA407" s="22">
        <v>12</v>
      </c>
      <c r="AB407" s="22">
        <v>102</v>
      </c>
      <c r="AC407" s="22">
        <v>26</v>
      </c>
      <c r="AD407" s="22">
        <v>50280</v>
      </c>
      <c r="AE407" s="22">
        <v>1803</v>
      </c>
      <c r="AF407" s="22">
        <v>92335</v>
      </c>
      <c r="AG407" s="22">
        <v>3047</v>
      </c>
      <c r="AH407" s="20">
        <v>0.2</v>
      </c>
      <c r="AI407" s="20">
        <v>5.4</v>
      </c>
      <c r="AJ407" s="20" t="s">
        <v>2116</v>
      </c>
      <c r="AK407" s="22">
        <v>378</v>
      </c>
      <c r="AL407" s="22">
        <v>2</v>
      </c>
      <c r="AM407" s="22">
        <v>0</v>
      </c>
      <c r="AN407" s="22">
        <v>0</v>
      </c>
      <c r="AO407" s="22">
        <v>8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2</v>
      </c>
      <c r="AW407" s="22">
        <v>70</v>
      </c>
      <c r="AX407" s="20">
        <v>85.2</v>
      </c>
      <c r="AY407" s="20">
        <v>68</v>
      </c>
      <c r="AZ407" s="20">
        <v>100</v>
      </c>
      <c r="BA407" s="20">
        <v>25.4</v>
      </c>
      <c r="BB407" s="22">
        <v>4</v>
      </c>
      <c r="BC407" s="20">
        <v>1.25</v>
      </c>
      <c r="BD407" s="20">
        <v>0.21</v>
      </c>
      <c r="BE407" s="20">
        <v>1.46</v>
      </c>
      <c r="BF407" s="20">
        <v>7.08</v>
      </c>
      <c r="BG407" s="22">
        <v>245</v>
      </c>
      <c r="BH407" s="22">
        <v>29</v>
      </c>
      <c r="BI407" s="22">
        <v>181</v>
      </c>
      <c r="BJ407" s="22">
        <v>25</v>
      </c>
      <c r="BK407" s="22">
        <v>116</v>
      </c>
      <c r="BL407" s="22">
        <v>32</v>
      </c>
      <c r="BM407" s="22">
        <v>205</v>
      </c>
      <c r="BN407" s="22">
        <v>31</v>
      </c>
      <c r="BO407" s="20"/>
      <c r="BP407" s="20"/>
      <c r="BQ407" s="20"/>
      <c r="BR407" s="20"/>
      <c r="BS407" s="22">
        <v>2</v>
      </c>
      <c r="BT407" s="20"/>
      <c r="BU407" s="22">
        <v>0.3</v>
      </c>
      <c r="BV407" s="22">
        <v>0</v>
      </c>
      <c r="BW407" s="22">
        <v>0.05</v>
      </c>
      <c r="BX407" s="22">
        <v>0.35</v>
      </c>
      <c r="BY407" s="22">
        <v>1.69</v>
      </c>
      <c r="BZ407" s="22">
        <v>1.9</v>
      </c>
      <c r="CA407" s="22">
        <v>293</v>
      </c>
      <c r="CB407" s="22">
        <v>59</v>
      </c>
      <c r="CC407" s="22">
        <v>249</v>
      </c>
      <c r="CD407" s="22">
        <v>29</v>
      </c>
      <c r="CE407" s="22">
        <v>217</v>
      </c>
      <c r="CF407" s="22">
        <v>31</v>
      </c>
      <c r="CG407" s="22">
        <v>206</v>
      </c>
      <c r="CH407" s="22">
        <v>32</v>
      </c>
      <c r="CI407" s="22">
        <v>0.95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208904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2</v>
      </c>
      <c r="J408" s="20">
        <v>0</v>
      </c>
      <c r="K408" s="20">
        <v>0</v>
      </c>
      <c r="L408" s="22">
        <v>0</v>
      </c>
      <c r="M408" s="20" t="s">
        <v>2117</v>
      </c>
      <c r="N408" s="20">
        <v>0</v>
      </c>
      <c r="O408" s="22">
        <v>315</v>
      </c>
      <c r="P408" s="23" t="b">
        <v>0</v>
      </c>
      <c r="Q408" s="20" t="s">
        <v>2395</v>
      </c>
      <c r="R408" s="20" t="s">
        <v>3370</v>
      </c>
      <c r="S408" s="22">
        <v>40</v>
      </c>
      <c r="T408" s="20" t="s">
        <v>2118</v>
      </c>
      <c r="U408" s="20">
        <v>2.2000000000000002</v>
      </c>
      <c r="V408" s="20" t="s">
        <v>540</v>
      </c>
      <c r="W408" s="20">
        <v>1</v>
      </c>
      <c r="X408" s="23" t="b">
        <v>0</v>
      </c>
      <c r="Y408" s="20"/>
      <c r="Z408" s="20" t="s">
        <v>899</v>
      </c>
      <c r="AA408" s="22">
        <v>12</v>
      </c>
      <c r="AB408" s="22">
        <v>102</v>
      </c>
      <c r="AC408" s="22">
        <v>13</v>
      </c>
      <c r="AD408" s="22">
        <v>198528</v>
      </c>
      <c r="AE408" s="22">
        <v>123</v>
      </c>
      <c r="AF408" s="22">
        <v>178196</v>
      </c>
      <c r="AG408" s="22">
        <v>5677</v>
      </c>
      <c r="AH408" s="20">
        <v>0</v>
      </c>
      <c r="AI408" s="20">
        <v>3.2</v>
      </c>
      <c r="AJ408" s="20" t="s">
        <v>540</v>
      </c>
      <c r="AK408" s="22">
        <v>371</v>
      </c>
      <c r="AL408" s="22">
        <v>1</v>
      </c>
      <c r="AM408" s="22">
        <v>0</v>
      </c>
      <c r="AN408" s="22">
        <v>0</v>
      </c>
      <c r="AO408" s="22">
        <v>6</v>
      </c>
      <c r="AP408" s="22">
        <v>0</v>
      </c>
      <c r="AQ408" s="22">
        <v>0</v>
      </c>
      <c r="AR408" s="22">
        <v>0</v>
      </c>
      <c r="AS408" s="22">
        <v>1</v>
      </c>
      <c r="AT408" s="22">
        <v>0</v>
      </c>
      <c r="AU408" s="22">
        <v>0</v>
      </c>
      <c r="AV408" s="22">
        <v>1</v>
      </c>
      <c r="AW408" s="22">
        <v>68</v>
      </c>
      <c r="AX408" s="20">
        <v>113.2</v>
      </c>
      <c r="AY408" s="20">
        <v>1.8</v>
      </c>
      <c r="AZ408" s="20">
        <v>27</v>
      </c>
      <c r="BA408" s="20">
        <v>14.3</v>
      </c>
      <c r="BB408" s="22">
        <v>4</v>
      </c>
      <c r="BC408" s="20">
        <v>0.26</v>
      </c>
      <c r="BD408" s="20">
        <v>0</v>
      </c>
      <c r="BE408" s="20">
        <v>0.26</v>
      </c>
      <c r="BF408" s="20">
        <v>7.07</v>
      </c>
      <c r="BG408" s="22">
        <v>202</v>
      </c>
      <c r="BH408" s="22">
        <v>82</v>
      </c>
      <c r="BI408" s="22">
        <v>398</v>
      </c>
      <c r="BJ408" s="22">
        <v>146</v>
      </c>
      <c r="BK408" s="22">
        <v>262</v>
      </c>
      <c r="BL408" s="22">
        <v>79</v>
      </c>
      <c r="BM408" s="22">
        <v>291</v>
      </c>
      <c r="BN408" s="22">
        <v>102</v>
      </c>
      <c r="BO408" s="20"/>
      <c r="BP408" s="20"/>
      <c r="BQ408" s="20"/>
      <c r="BR408" s="20"/>
      <c r="BS408" s="20"/>
      <c r="BT408" s="20"/>
      <c r="BU408" s="22">
        <v>0.06</v>
      </c>
      <c r="BV408" s="22">
        <v>0</v>
      </c>
      <c r="BW408" s="22">
        <v>0</v>
      </c>
      <c r="BX408" s="22">
        <v>0.06</v>
      </c>
      <c r="BY408" s="22">
        <v>1.72</v>
      </c>
      <c r="BZ408" s="22">
        <v>1.46</v>
      </c>
      <c r="CA408" s="22">
        <v>644</v>
      </c>
      <c r="CB408" s="22">
        <v>179</v>
      </c>
      <c r="CC408" s="22">
        <v>416</v>
      </c>
      <c r="CD408" s="22">
        <v>141</v>
      </c>
      <c r="CE408" s="22">
        <v>211</v>
      </c>
      <c r="CF408" s="22">
        <v>71</v>
      </c>
      <c r="CG408" s="22">
        <v>182</v>
      </c>
      <c r="CH408" s="22">
        <v>71</v>
      </c>
      <c r="CI408" s="22">
        <v>0.97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50</v>
      </c>
      <c r="B409" s="22">
        <v>0</v>
      </c>
      <c r="C409" s="22">
        <v>165183</v>
      </c>
      <c r="D409" s="22">
        <v>0</v>
      </c>
      <c r="E409" s="22">
        <v>0</v>
      </c>
      <c r="F409" s="22">
        <v>-1</v>
      </c>
      <c r="G409" s="22">
        <v>1</v>
      </c>
      <c r="H409" s="22">
        <v>0</v>
      </c>
      <c r="I409" s="22">
        <v>2</v>
      </c>
      <c r="J409" s="20">
        <v>-0.2</v>
      </c>
      <c r="K409" s="20">
        <v>0</v>
      </c>
      <c r="L409" s="22">
        <v>0</v>
      </c>
      <c r="M409" s="20" t="s">
        <v>2119</v>
      </c>
      <c r="N409" s="20">
        <v>0</v>
      </c>
      <c r="O409" s="22">
        <v>316</v>
      </c>
      <c r="P409" s="23" t="b">
        <v>0</v>
      </c>
      <c r="Q409" s="20" t="s">
        <v>3615</v>
      </c>
      <c r="R409" s="20" t="s">
        <v>3346</v>
      </c>
      <c r="S409" s="22">
        <v>39</v>
      </c>
      <c r="T409" s="20" t="s">
        <v>2120</v>
      </c>
      <c r="U409" s="20">
        <v>1.3</v>
      </c>
      <c r="V409" s="20" t="s">
        <v>2121</v>
      </c>
      <c r="W409" s="20">
        <v>3.1</v>
      </c>
      <c r="X409" s="23" t="b">
        <v>0</v>
      </c>
      <c r="Y409" s="20"/>
      <c r="Z409" s="20" t="s">
        <v>937</v>
      </c>
      <c r="AA409" s="22">
        <v>12</v>
      </c>
      <c r="AB409" s="22">
        <v>102</v>
      </c>
      <c r="AC409" s="22">
        <v>9</v>
      </c>
      <c r="AD409" s="22">
        <v>104486</v>
      </c>
      <c r="AE409" s="22">
        <v>474</v>
      </c>
      <c r="AF409" s="22">
        <v>587018</v>
      </c>
      <c r="AG409" s="22">
        <v>9916</v>
      </c>
      <c r="AH409" s="20">
        <v>0</v>
      </c>
      <c r="AI409" s="20">
        <v>2.2999999999999998</v>
      </c>
      <c r="AJ409" s="20" t="s">
        <v>2121</v>
      </c>
      <c r="AK409" s="22">
        <v>560</v>
      </c>
      <c r="AL409" s="22">
        <v>0</v>
      </c>
      <c r="AM409" s="22">
        <v>0</v>
      </c>
      <c r="AN409" s="22">
        <v>0</v>
      </c>
      <c r="AO409" s="22">
        <v>12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68</v>
      </c>
      <c r="AX409" s="20">
        <v>104.4</v>
      </c>
      <c r="AY409" s="20">
        <v>16.8</v>
      </c>
      <c r="AZ409" s="20">
        <v>33</v>
      </c>
      <c r="BA409" s="20">
        <v>15.3</v>
      </c>
      <c r="BB409" s="22">
        <v>7</v>
      </c>
      <c r="BC409" s="20">
        <v>0.37</v>
      </c>
      <c r="BD409" s="20">
        <v>7.0000000000000007E-2</v>
      </c>
      <c r="BE409" s="20">
        <v>0.44</v>
      </c>
      <c r="BF409" s="20">
        <v>11.75</v>
      </c>
      <c r="BG409" s="22">
        <v>217</v>
      </c>
      <c r="BH409" s="22">
        <v>91</v>
      </c>
      <c r="BI409" s="22">
        <v>336</v>
      </c>
      <c r="BJ409" s="22">
        <v>117</v>
      </c>
      <c r="BK409" s="22">
        <v>246</v>
      </c>
      <c r="BL409" s="22">
        <v>72</v>
      </c>
      <c r="BM409" s="22">
        <v>284</v>
      </c>
      <c r="BN409" s="22">
        <v>99</v>
      </c>
      <c r="BO409" s="20"/>
      <c r="BP409" s="20"/>
      <c r="BQ409" s="20"/>
      <c r="BR409" s="20"/>
      <c r="BS409" s="20"/>
      <c r="BT409" s="20"/>
      <c r="BU409" s="22">
        <v>0.06</v>
      </c>
      <c r="BV409" s="22">
        <v>0</v>
      </c>
      <c r="BW409" s="22">
        <v>0.01</v>
      </c>
      <c r="BX409" s="22">
        <v>7.0000000000000007E-2</v>
      </c>
      <c r="BY409" s="22">
        <v>1.89</v>
      </c>
      <c r="BZ409" s="22">
        <v>1.93</v>
      </c>
      <c r="CA409" s="22">
        <v>724</v>
      </c>
      <c r="CB409" s="22">
        <v>230</v>
      </c>
      <c r="CC409" s="22">
        <v>371</v>
      </c>
      <c r="CD409" s="22">
        <v>118</v>
      </c>
      <c r="CE409" s="22">
        <v>321</v>
      </c>
      <c r="CF409" s="22">
        <v>105</v>
      </c>
      <c r="CG409" s="22">
        <v>102</v>
      </c>
      <c r="CH409" s="22">
        <v>43</v>
      </c>
      <c r="CI409" s="22">
        <v>1.1200000000000001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100</v>
      </c>
      <c r="B410" s="22">
        <v>0</v>
      </c>
      <c r="C410" s="22">
        <v>82738</v>
      </c>
      <c r="D410" s="22">
        <v>0</v>
      </c>
      <c r="E410" s="22">
        <v>0</v>
      </c>
      <c r="F410" s="22">
        <v>-3</v>
      </c>
      <c r="G410" s="22">
        <v>3</v>
      </c>
      <c r="H410" s="22">
        <v>0</v>
      </c>
      <c r="I410" s="22">
        <v>3</v>
      </c>
      <c r="J410" s="20">
        <v>-0.5</v>
      </c>
      <c r="K410" s="20">
        <v>0</v>
      </c>
      <c r="L410" s="22">
        <v>0</v>
      </c>
      <c r="M410" s="20" t="s">
        <v>1235</v>
      </c>
      <c r="N410" s="20">
        <v>0</v>
      </c>
      <c r="O410" s="22">
        <v>317</v>
      </c>
      <c r="P410" s="23" t="b">
        <v>0</v>
      </c>
      <c r="Q410" s="20"/>
      <c r="R410" s="20" t="s">
        <v>3513</v>
      </c>
      <c r="S410" s="22">
        <v>47</v>
      </c>
      <c r="T410" s="20" t="s">
        <v>2122</v>
      </c>
      <c r="U410" s="20">
        <v>1</v>
      </c>
      <c r="V410" s="20" t="s">
        <v>2123</v>
      </c>
      <c r="W410" s="20">
        <v>0</v>
      </c>
      <c r="X410" s="23" t="b">
        <v>0</v>
      </c>
      <c r="Y410" s="20"/>
      <c r="Z410" s="20" t="s">
        <v>858</v>
      </c>
      <c r="AA410" s="22">
        <v>12</v>
      </c>
      <c r="AB410" s="22">
        <v>102</v>
      </c>
      <c r="AC410" s="22">
        <v>2</v>
      </c>
      <c r="AD410" s="22">
        <v>1091</v>
      </c>
      <c r="AE410" s="22">
        <v>40</v>
      </c>
      <c r="AF410" s="22">
        <v>5764</v>
      </c>
      <c r="AG410" s="22">
        <v>80</v>
      </c>
      <c r="AH410" s="20">
        <v>0</v>
      </c>
      <c r="AI410" s="20">
        <v>0.4</v>
      </c>
      <c r="AJ410" s="20" t="s">
        <v>2123</v>
      </c>
      <c r="AK410" s="22">
        <v>26</v>
      </c>
      <c r="AL410" s="22">
        <v>0</v>
      </c>
      <c r="AM410" s="22">
        <v>0</v>
      </c>
      <c r="AN410" s="22">
        <v>0</v>
      </c>
      <c r="AO410" s="22">
        <v>1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6</v>
      </c>
      <c r="AX410" s="20">
        <v>0</v>
      </c>
      <c r="AY410" s="20">
        <v>0</v>
      </c>
      <c r="AZ410" s="20">
        <v>2</v>
      </c>
      <c r="BA410" s="20">
        <v>0.2</v>
      </c>
      <c r="BB410" s="22">
        <v>0</v>
      </c>
      <c r="BC410" s="20">
        <v>0</v>
      </c>
      <c r="BD410" s="20">
        <v>0</v>
      </c>
      <c r="BE410" s="20">
        <v>0</v>
      </c>
      <c r="BF410" s="20">
        <v>1.22</v>
      </c>
      <c r="BG410" s="22">
        <v>684</v>
      </c>
      <c r="BH410" s="22">
        <v>283</v>
      </c>
      <c r="BI410" s="22">
        <v>681</v>
      </c>
      <c r="BJ410" s="22">
        <v>284</v>
      </c>
      <c r="BK410" s="22">
        <v>402</v>
      </c>
      <c r="BL410" s="22">
        <v>202</v>
      </c>
      <c r="BM410" s="22">
        <v>453</v>
      </c>
      <c r="BN410" s="22">
        <v>213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4.22</v>
      </c>
      <c r="BZ410" s="22">
        <v>3.46</v>
      </c>
      <c r="CA410" s="22">
        <v>312</v>
      </c>
      <c r="CB410" s="22">
        <v>203</v>
      </c>
      <c r="CC410" s="22">
        <v>639</v>
      </c>
      <c r="CD410" s="22">
        <v>256</v>
      </c>
      <c r="CE410" s="22">
        <v>401</v>
      </c>
      <c r="CF410" s="22">
        <v>189</v>
      </c>
      <c r="CG410" s="22">
        <v>557</v>
      </c>
      <c r="CH410" s="22">
        <v>204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0</v>
      </c>
      <c r="B411" s="22">
        <v>0</v>
      </c>
      <c r="C411" s="22">
        <v>156658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2</v>
      </c>
      <c r="J411" s="20">
        <v>0</v>
      </c>
      <c r="K411" s="20">
        <v>0</v>
      </c>
      <c r="L411" s="22">
        <v>0</v>
      </c>
      <c r="M411" s="20" t="s">
        <v>1169</v>
      </c>
      <c r="N411" s="20">
        <v>0</v>
      </c>
      <c r="O411" s="22">
        <v>318</v>
      </c>
      <c r="P411" s="23" t="b">
        <v>0</v>
      </c>
      <c r="Q411" s="20" t="s">
        <v>3417</v>
      </c>
      <c r="R411" s="20" t="s">
        <v>3409</v>
      </c>
      <c r="S411" s="22">
        <v>40</v>
      </c>
      <c r="T411" s="20" t="s">
        <v>2124</v>
      </c>
      <c r="U411" s="20">
        <v>1.6</v>
      </c>
      <c r="V411" s="20" t="s">
        <v>2125</v>
      </c>
      <c r="W411" s="20">
        <v>0.1</v>
      </c>
      <c r="X411" s="23" t="b">
        <v>0</v>
      </c>
      <c r="Y411" s="20"/>
      <c r="Z411" s="20" t="s">
        <v>899</v>
      </c>
      <c r="AA411" s="22">
        <v>12</v>
      </c>
      <c r="AB411" s="22">
        <v>102</v>
      </c>
      <c r="AC411" s="22">
        <v>13</v>
      </c>
      <c r="AD411" s="22">
        <v>24561</v>
      </c>
      <c r="AE411" s="22">
        <v>83</v>
      </c>
      <c r="AF411" s="22">
        <v>16599</v>
      </c>
      <c r="AG411" s="22">
        <v>781</v>
      </c>
      <c r="AH411" s="20">
        <v>0</v>
      </c>
      <c r="AI411" s="20">
        <v>3.2</v>
      </c>
      <c r="AJ411" s="20" t="s">
        <v>2125</v>
      </c>
      <c r="AK411" s="22">
        <v>595</v>
      </c>
      <c r="AL411" s="22">
        <v>0</v>
      </c>
      <c r="AM411" s="22">
        <v>1</v>
      </c>
      <c r="AN411" s="22">
        <v>0</v>
      </c>
      <c r="AO411" s="22">
        <v>12</v>
      </c>
      <c r="AP411" s="22">
        <v>0</v>
      </c>
      <c r="AQ411" s="22">
        <v>0</v>
      </c>
      <c r="AR411" s="22">
        <v>0</v>
      </c>
      <c r="AS411" s="22">
        <v>1</v>
      </c>
      <c r="AT411" s="22">
        <v>0</v>
      </c>
      <c r="AU411" s="22">
        <v>0</v>
      </c>
      <c r="AV411" s="22">
        <v>0</v>
      </c>
      <c r="AW411" s="22">
        <v>79</v>
      </c>
      <c r="AX411" s="20">
        <v>131.19999999999999</v>
      </c>
      <c r="AY411" s="20">
        <v>73.8</v>
      </c>
      <c r="AZ411" s="20">
        <v>51</v>
      </c>
      <c r="BA411" s="20">
        <v>25.6</v>
      </c>
      <c r="BB411" s="22">
        <v>7</v>
      </c>
      <c r="BC411" s="20">
        <v>0.37</v>
      </c>
      <c r="BD411" s="20">
        <v>0.19</v>
      </c>
      <c r="BE411" s="20">
        <v>0.56000000000000005</v>
      </c>
      <c r="BF411" s="20">
        <v>12.33</v>
      </c>
      <c r="BG411" s="22">
        <v>170</v>
      </c>
      <c r="BH411" s="22">
        <v>70</v>
      </c>
      <c r="BI411" s="22">
        <v>168</v>
      </c>
      <c r="BJ411" s="22">
        <v>43</v>
      </c>
      <c r="BK411" s="22">
        <v>193</v>
      </c>
      <c r="BL411" s="22">
        <v>42</v>
      </c>
      <c r="BM411" s="22">
        <v>202</v>
      </c>
      <c r="BN411" s="22">
        <v>59</v>
      </c>
      <c r="BO411" s="20"/>
      <c r="BP411" s="20"/>
      <c r="BQ411" s="20"/>
      <c r="BR411" s="20"/>
      <c r="BS411" s="20"/>
      <c r="BT411" s="20"/>
      <c r="BU411" s="22">
        <v>0.06</v>
      </c>
      <c r="BV411" s="22">
        <v>0</v>
      </c>
      <c r="BW411" s="22">
        <v>0.03</v>
      </c>
      <c r="BX411" s="22">
        <v>0.09</v>
      </c>
      <c r="BY411" s="22">
        <v>1.87</v>
      </c>
      <c r="BZ411" s="22">
        <v>1.82</v>
      </c>
      <c r="CA411" s="22">
        <v>634</v>
      </c>
      <c r="CB411" s="22">
        <v>171</v>
      </c>
      <c r="CC411" s="22">
        <v>406</v>
      </c>
      <c r="CD411" s="22">
        <v>133</v>
      </c>
      <c r="CE411" s="22">
        <v>290</v>
      </c>
      <c r="CF411" s="22">
        <v>94</v>
      </c>
      <c r="CG411" s="22">
        <v>363</v>
      </c>
      <c r="CH411" s="22">
        <v>136</v>
      </c>
      <c r="CI411" s="22">
        <v>1.06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193195</v>
      </c>
      <c r="D412" s="22">
        <v>0</v>
      </c>
      <c r="E412" s="22">
        <v>0</v>
      </c>
      <c r="F412" s="22">
        <v>-1</v>
      </c>
      <c r="G412" s="22">
        <v>1</v>
      </c>
      <c r="H412" s="22">
        <v>0</v>
      </c>
      <c r="I412" s="22">
        <v>3</v>
      </c>
      <c r="J412" s="20">
        <v>0</v>
      </c>
      <c r="K412" s="20">
        <v>0</v>
      </c>
      <c r="L412" s="22">
        <v>0</v>
      </c>
      <c r="M412" s="20" t="s">
        <v>365</v>
      </c>
      <c r="N412" s="20">
        <v>0</v>
      </c>
      <c r="O412" s="22">
        <v>319</v>
      </c>
      <c r="P412" s="23" t="b">
        <v>0</v>
      </c>
      <c r="Q412" s="20" t="s">
        <v>3034</v>
      </c>
      <c r="R412" s="20" t="s">
        <v>3035</v>
      </c>
      <c r="S412" s="22">
        <v>49</v>
      </c>
      <c r="T412" s="20" t="s">
        <v>2126</v>
      </c>
      <c r="U412" s="20">
        <v>0</v>
      </c>
      <c r="V412" s="20" t="s">
        <v>760</v>
      </c>
      <c r="W412" s="20">
        <v>0</v>
      </c>
      <c r="X412" s="23" t="b">
        <v>0</v>
      </c>
      <c r="Y412" s="20"/>
      <c r="Z412" s="20" t="s">
        <v>872</v>
      </c>
      <c r="AA412" s="22">
        <v>12</v>
      </c>
      <c r="AB412" s="22">
        <v>102</v>
      </c>
      <c r="AC412" s="22">
        <v>0</v>
      </c>
      <c r="AD412" s="22">
        <v>182</v>
      </c>
      <c r="AE412" s="22">
        <v>0</v>
      </c>
      <c r="AF412" s="22">
        <v>3739</v>
      </c>
      <c r="AG412" s="22">
        <v>15</v>
      </c>
      <c r="AH412" s="20">
        <v>0</v>
      </c>
      <c r="AI412" s="20">
        <v>0</v>
      </c>
      <c r="AJ412" s="20" t="s">
        <v>760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700</v>
      </c>
      <c r="BH412" s="22">
        <v>296</v>
      </c>
      <c r="BI412" s="22">
        <v>698</v>
      </c>
      <c r="BJ412" s="22">
        <v>295</v>
      </c>
      <c r="BK412" s="22">
        <v>695</v>
      </c>
      <c r="BL412" s="22">
        <v>293</v>
      </c>
      <c r="BM412" s="22">
        <v>702</v>
      </c>
      <c r="BN412" s="22">
        <v>297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241</v>
      </c>
      <c r="CB412" s="22">
        <v>154</v>
      </c>
      <c r="CC412" s="22">
        <v>666</v>
      </c>
      <c r="CD412" s="22">
        <v>276</v>
      </c>
      <c r="CE412" s="22">
        <v>703</v>
      </c>
      <c r="CF412" s="22">
        <v>297</v>
      </c>
      <c r="CG412" s="22">
        <v>633</v>
      </c>
      <c r="CH412" s="22">
        <v>252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2">
        <v>100</v>
      </c>
      <c r="B413" s="22">
        <v>100</v>
      </c>
      <c r="C413" s="22">
        <v>96784</v>
      </c>
      <c r="D413" s="22">
        <v>0</v>
      </c>
      <c r="E413" s="22">
        <v>0</v>
      </c>
      <c r="F413" s="22">
        <v>-2</v>
      </c>
      <c r="G413" s="22">
        <v>2</v>
      </c>
      <c r="H413" s="22">
        <v>0</v>
      </c>
      <c r="I413" s="22">
        <v>3</v>
      </c>
      <c r="J413" s="20">
        <v>-0.2</v>
      </c>
      <c r="K413" s="20">
        <v>-0.7</v>
      </c>
      <c r="L413" s="22">
        <v>1</v>
      </c>
      <c r="M413" s="20" t="s">
        <v>1014</v>
      </c>
      <c r="N413" s="20">
        <v>0.3</v>
      </c>
      <c r="O413" s="22">
        <v>320</v>
      </c>
      <c r="P413" s="23" t="b">
        <v>0</v>
      </c>
      <c r="Q413" s="20"/>
      <c r="R413" s="20" t="s">
        <v>2423</v>
      </c>
      <c r="S413" s="22">
        <v>48</v>
      </c>
      <c r="T413" s="20" t="s">
        <v>2127</v>
      </c>
      <c r="U413" s="20">
        <v>1</v>
      </c>
      <c r="V413" s="20" t="s">
        <v>681</v>
      </c>
      <c r="W413" s="20">
        <v>0</v>
      </c>
      <c r="X413" s="23" t="b">
        <v>0</v>
      </c>
      <c r="Y413" s="20"/>
      <c r="Z413" s="20" t="s">
        <v>858</v>
      </c>
      <c r="AA413" s="22">
        <v>12</v>
      </c>
      <c r="AB413" s="22">
        <v>102</v>
      </c>
      <c r="AC413" s="22">
        <v>1</v>
      </c>
      <c r="AD413" s="22">
        <v>528</v>
      </c>
      <c r="AE413" s="22">
        <v>19</v>
      </c>
      <c r="AF413" s="22">
        <v>1437</v>
      </c>
      <c r="AG413" s="22">
        <v>22</v>
      </c>
      <c r="AH413" s="20">
        <v>0.1</v>
      </c>
      <c r="AI413" s="20">
        <v>0.2</v>
      </c>
      <c r="AJ413" s="20" t="s">
        <v>681</v>
      </c>
      <c r="AK413" s="22">
        <v>17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4</v>
      </c>
      <c r="AX413" s="20">
        <v>5.8</v>
      </c>
      <c r="AY413" s="20">
        <v>0.3</v>
      </c>
      <c r="AZ413" s="20">
        <v>0</v>
      </c>
      <c r="BA413" s="20">
        <v>0.6</v>
      </c>
      <c r="BB413" s="22">
        <v>0</v>
      </c>
      <c r="BC413" s="20">
        <v>0</v>
      </c>
      <c r="BD413" s="20">
        <v>0</v>
      </c>
      <c r="BE413" s="20">
        <v>0</v>
      </c>
      <c r="BF413" s="20">
        <v>0.3</v>
      </c>
      <c r="BG413" s="22">
        <v>424</v>
      </c>
      <c r="BH413" s="22">
        <v>194</v>
      </c>
      <c r="BI413" s="22">
        <v>424</v>
      </c>
      <c r="BJ413" s="22">
        <v>212</v>
      </c>
      <c r="BK413" s="22">
        <v>681</v>
      </c>
      <c r="BL413" s="22">
        <v>284</v>
      </c>
      <c r="BM413" s="22">
        <v>440</v>
      </c>
      <c r="BN413" s="22">
        <v>205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1.59</v>
      </c>
      <c r="BZ413" s="22">
        <v>0</v>
      </c>
      <c r="CA413" s="22">
        <v>285</v>
      </c>
      <c r="CB413" s="22">
        <v>185</v>
      </c>
      <c r="CC413" s="22">
        <v>337</v>
      </c>
      <c r="CD413" s="22">
        <v>161</v>
      </c>
      <c r="CE413" s="22">
        <v>408</v>
      </c>
      <c r="CF413" s="22">
        <v>194</v>
      </c>
      <c r="CG413" s="22">
        <v>706</v>
      </c>
      <c r="CH413" s="22">
        <v>292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75</v>
      </c>
      <c r="B414" s="22">
        <v>100</v>
      </c>
      <c r="C414" s="22">
        <v>244262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2</v>
      </c>
      <c r="J414" s="20">
        <v>0.6</v>
      </c>
      <c r="K414" s="20">
        <v>0.3</v>
      </c>
      <c r="L414" s="22">
        <v>2</v>
      </c>
      <c r="M414" s="20" t="s">
        <v>1621</v>
      </c>
      <c r="N414" s="20">
        <v>1.3</v>
      </c>
      <c r="O414" s="22">
        <v>321</v>
      </c>
      <c r="P414" s="23" t="b">
        <v>0</v>
      </c>
      <c r="Q414" s="20" t="s">
        <v>2386</v>
      </c>
      <c r="R414" s="20" t="s">
        <v>3655</v>
      </c>
      <c r="S414" s="22">
        <v>44</v>
      </c>
      <c r="T414" s="20" t="s">
        <v>2128</v>
      </c>
      <c r="U414" s="20">
        <v>1.9</v>
      </c>
      <c r="V414" s="20" t="s">
        <v>2129</v>
      </c>
      <c r="W414" s="20">
        <v>0.2</v>
      </c>
      <c r="X414" s="23" t="b">
        <v>0</v>
      </c>
      <c r="Y414" s="20"/>
      <c r="Z414" s="20" t="s">
        <v>937</v>
      </c>
      <c r="AA414" s="22">
        <v>12</v>
      </c>
      <c r="AB414" s="22">
        <v>102</v>
      </c>
      <c r="AC414" s="22">
        <v>23</v>
      </c>
      <c r="AD414" s="22">
        <v>29594</v>
      </c>
      <c r="AE414" s="22">
        <v>408</v>
      </c>
      <c r="AF414" s="22">
        <v>25048</v>
      </c>
      <c r="AG414" s="22">
        <v>1947</v>
      </c>
      <c r="AH414" s="20">
        <v>0.3</v>
      </c>
      <c r="AI414" s="20">
        <v>5.2</v>
      </c>
      <c r="AJ414" s="20" t="s">
        <v>2129</v>
      </c>
      <c r="AK414" s="22">
        <v>802</v>
      </c>
      <c r="AL414" s="22">
        <v>0</v>
      </c>
      <c r="AM414" s="22">
        <v>1</v>
      </c>
      <c r="AN414" s="22">
        <v>0</v>
      </c>
      <c r="AO414" s="22">
        <v>17</v>
      </c>
      <c r="AP414" s="22">
        <v>0</v>
      </c>
      <c r="AQ414" s="22">
        <v>0</v>
      </c>
      <c r="AR414" s="22">
        <v>0</v>
      </c>
      <c r="AS414" s="22">
        <v>1</v>
      </c>
      <c r="AT414" s="22">
        <v>0</v>
      </c>
      <c r="AU414" s="22">
        <v>0</v>
      </c>
      <c r="AV414" s="22">
        <v>4</v>
      </c>
      <c r="AW414" s="22">
        <v>134</v>
      </c>
      <c r="AX414" s="20">
        <v>153.80000000000001</v>
      </c>
      <c r="AY414" s="20">
        <v>371.6</v>
      </c>
      <c r="AZ414" s="20">
        <v>59</v>
      </c>
      <c r="BA414" s="20">
        <v>58.4</v>
      </c>
      <c r="BB414" s="22">
        <v>9</v>
      </c>
      <c r="BC414" s="20">
        <v>0.32</v>
      </c>
      <c r="BD414" s="20">
        <v>1.55</v>
      </c>
      <c r="BE414" s="20">
        <v>1.87</v>
      </c>
      <c r="BF414" s="20">
        <v>20.37</v>
      </c>
      <c r="BG414" s="22">
        <v>143</v>
      </c>
      <c r="BH414" s="22">
        <v>53</v>
      </c>
      <c r="BI414" s="22">
        <v>9</v>
      </c>
      <c r="BJ414" s="22">
        <v>2</v>
      </c>
      <c r="BK414" s="22">
        <v>183</v>
      </c>
      <c r="BL414" s="22">
        <v>40</v>
      </c>
      <c r="BM414" s="22">
        <v>48</v>
      </c>
      <c r="BN414" s="22">
        <v>5</v>
      </c>
      <c r="BO414" s="22">
        <v>1</v>
      </c>
      <c r="BP414" s="20"/>
      <c r="BQ414" s="22">
        <v>2</v>
      </c>
      <c r="BR414" s="20"/>
      <c r="BS414" s="20"/>
      <c r="BT414" s="20"/>
      <c r="BU414" s="22">
        <v>0.04</v>
      </c>
      <c r="BV414" s="22">
        <v>0</v>
      </c>
      <c r="BW414" s="22">
        <v>0.17</v>
      </c>
      <c r="BX414" s="22">
        <v>0.21</v>
      </c>
      <c r="BY414" s="22">
        <v>2.29</v>
      </c>
      <c r="BZ414" s="22">
        <v>1.91</v>
      </c>
      <c r="CA414" s="22">
        <v>532</v>
      </c>
      <c r="CB414" s="22">
        <v>120</v>
      </c>
      <c r="CC414" s="22">
        <v>213</v>
      </c>
      <c r="CD414" s="22">
        <v>71</v>
      </c>
      <c r="CE414" s="22">
        <v>250</v>
      </c>
      <c r="CF414" s="22">
        <v>81</v>
      </c>
      <c r="CG414" s="22">
        <v>301</v>
      </c>
      <c r="CH414" s="22">
        <v>117</v>
      </c>
      <c r="CI414" s="22">
        <v>1.01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0</v>
      </c>
      <c r="B415" s="22">
        <v>0</v>
      </c>
      <c r="C415" s="22">
        <v>49083</v>
      </c>
      <c r="D415" s="22">
        <v>0</v>
      </c>
      <c r="E415" s="22">
        <v>0</v>
      </c>
      <c r="F415" s="22">
        <v>-1</v>
      </c>
      <c r="G415" s="22">
        <v>1</v>
      </c>
      <c r="H415" s="22">
        <v>0</v>
      </c>
      <c r="I415" s="22">
        <v>3</v>
      </c>
      <c r="J415" s="20">
        <v>0</v>
      </c>
      <c r="K415" s="20">
        <v>0</v>
      </c>
      <c r="L415" s="22">
        <v>0</v>
      </c>
      <c r="M415" s="20" t="s">
        <v>1235</v>
      </c>
      <c r="N415" s="20">
        <v>0</v>
      </c>
      <c r="O415" s="22">
        <v>322</v>
      </c>
      <c r="P415" s="23" t="b">
        <v>0</v>
      </c>
      <c r="Q415" s="20" t="s">
        <v>2892</v>
      </c>
      <c r="R415" s="20" t="s">
        <v>2893</v>
      </c>
      <c r="S415" s="22">
        <v>49</v>
      </c>
      <c r="T415" s="20" t="s">
        <v>2130</v>
      </c>
      <c r="U415" s="20">
        <v>0</v>
      </c>
      <c r="V415" s="20" t="s">
        <v>2131</v>
      </c>
      <c r="W415" s="20">
        <v>0</v>
      </c>
      <c r="X415" s="23" t="b">
        <v>0</v>
      </c>
      <c r="Y415" s="20"/>
      <c r="Z415" s="20" t="s">
        <v>872</v>
      </c>
      <c r="AA415" s="22">
        <v>12</v>
      </c>
      <c r="AB415" s="22">
        <v>102</v>
      </c>
      <c r="AC415" s="22">
        <v>0</v>
      </c>
      <c r="AD415" s="22">
        <v>59</v>
      </c>
      <c r="AE415" s="22">
        <v>0</v>
      </c>
      <c r="AF415" s="22">
        <v>1877</v>
      </c>
      <c r="AG415" s="22">
        <v>7</v>
      </c>
      <c r="AH415" s="20">
        <v>0</v>
      </c>
      <c r="AI415" s="20">
        <v>0</v>
      </c>
      <c r="AJ415" s="20" t="s">
        <v>2131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695</v>
      </c>
      <c r="BH415" s="22">
        <v>291</v>
      </c>
      <c r="BI415" s="22">
        <v>691</v>
      </c>
      <c r="BJ415" s="22">
        <v>290</v>
      </c>
      <c r="BK415" s="22">
        <v>687</v>
      </c>
      <c r="BL415" s="22">
        <v>287</v>
      </c>
      <c r="BM415" s="22">
        <v>697</v>
      </c>
      <c r="BN415" s="22">
        <v>292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220</v>
      </c>
      <c r="CB415" s="22">
        <v>139</v>
      </c>
      <c r="CC415" s="22">
        <v>659</v>
      </c>
      <c r="CD415" s="22">
        <v>270</v>
      </c>
      <c r="CE415" s="22">
        <v>698</v>
      </c>
      <c r="CF415" s="22">
        <v>292</v>
      </c>
      <c r="CG415" s="22">
        <v>680</v>
      </c>
      <c r="CH415" s="22">
        <v>277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113534</v>
      </c>
      <c r="D416" s="22">
        <v>0</v>
      </c>
      <c r="E416" s="22">
        <v>0</v>
      </c>
      <c r="F416" s="22">
        <v>0</v>
      </c>
      <c r="G416" s="22">
        <v>0</v>
      </c>
      <c r="H416" s="22">
        <v>0</v>
      </c>
      <c r="I416" s="22">
        <v>1</v>
      </c>
      <c r="J416" s="20">
        <v>0</v>
      </c>
      <c r="K416" s="20">
        <v>0</v>
      </c>
      <c r="L416" s="22">
        <v>0</v>
      </c>
      <c r="M416" s="20" t="s">
        <v>900</v>
      </c>
      <c r="N416" s="20">
        <v>0</v>
      </c>
      <c r="O416" s="22">
        <v>323</v>
      </c>
      <c r="P416" s="23" t="b">
        <v>0</v>
      </c>
      <c r="Q416" s="20" t="s">
        <v>3036</v>
      </c>
      <c r="R416" s="20" t="s">
        <v>3037</v>
      </c>
      <c r="S416" s="22">
        <v>40</v>
      </c>
      <c r="T416" s="20" t="s">
        <v>2132</v>
      </c>
      <c r="U416" s="20">
        <v>0</v>
      </c>
      <c r="V416" s="20" t="s">
        <v>2133</v>
      </c>
      <c r="W416" s="20">
        <v>0.3</v>
      </c>
      <c r="X416" s="23" t="b">
        <v>0</v>
      </c>
      <c r="Y416" s="20"/>
      <c r="Z416" s="20" t="s">
        <v>872</v>
      </c>
      <c r="AA416" s="22">
        <v>12</v>
      </c>
      <c r="AB416" s="22">
        <v>102</v>
      </c>
      <c r="AC416" s="22">
        <v>0</v>
      </c>
      <c r="AD416" s="22">
        <v>1324</v>
      </c>
      <c r="AE416" s="22">
        <v>0</v>
      </c>
      <c r="AF416" s="22">
        <v>37710</v>
      </c>
      <c r="AG416" s="22">
        <v>666</v>
      </c>
      <c r="AH416" s="20">
        <v>0</v>
      </c>
      <c r="AI416" s="20">
        <v>0</v>
      </c>
      <c r="AJ416" s="20" t="s">
        <v>2133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488</v>
      </c>
      <c r="BH416" s="22">
        <v>51</v>
      </c>
      <c r="BI416" s="22">
        <v>473</v>
      </c>
      <c r="BJ416" s="22">
        <v>35</v>
      </c>
      <c r="BK416" s="22">
        <v>449</v>
      </c>
      <c r="BL416" s="22">
        <v>28</v>
      </c>
      <c r="BM416" s="22">
        <v>495</v>
      </c>
      <c r="BN416" s="22">
        <v>51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626</v>
      </c>
      <c r="CB416" s="22">
        <v>42</v>
      </c>
      <c r="CC416" s="22">
        <v>398</v>
      </c>
      <c r="CD416" s="22">
        <v>50</v>
      </c>
      <c r="CE416" s="22">
        <v>499</v>
      </c>
      <c r="CF416" s="22">
        <v>51</v>
      </c>
      <c r="CG416" s="22">
        <v>291</v>
      </c>
      <c r="CH416" s="22">
        <v>41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422303</v>
      </c>
      <c r="D417" s="22">
        <v>0</v>
      </c>
      <c r="E417" s="22">
        <v>0</v>
      </c>
      <c r="F417" s="22">
        <v>0</v>
      </c>
      <c r="G417" s="22">
        <v>0</v>
      </c>
      <c r="H417" s="22">
        <v>0</v>
      </c>
      <c r="I417" s="22">
        <v>4</v>
      </c>
      <c r="J417" s="20">
        <v>0</v>
      </c>
      <c r="K417" s="20">
        <v>0</v>
      </c>
      <c r="L417" s="22">
        <v>0</v>
      </c>
      <c r="M417" s="20" t="s">
        <v>935</v>
      </c>
      <c r="N417" s="20">
        <v>0</v>
      </c>
      <c r="O417" s="22">
        <v>324</v>
      </c>
      <c r="P417" s="23" t="b">
        <v>0</v>
      </c>
      <c r="Q417" s="20" t="s">
        <v>2894</v>
      </c>
      <c r="R417" s="20" t="s">
        <v>2895</v>
      </c>
      <c r="S417" s="22">
        <v>45</v>
      </c>
      <c r="T417" s="20" t="s">
        <v>2134</v>
      </c>
      <c r="U417" s="20">
        <v>0</v>
      </c>
      <c r="V417" s="20" t="s">
        <v>752</v>
      </c>
      <c r="W417" s="20">
        <v>0.6</v>
      </c>
      <c r="X417" s="23" t="b">
        <v>0</v>
      </c>
      <c r="Y417" s="20"/>
      <c r="Z417" s="20" t="s">
        <v>872</v>
      </c>
      <c r="AA417" s="22">
        <v>12</v>
      </c>
      <c r="AB417" s="22">
        <v>102</v>
      </c>
      <c r="AC417" s="22">
        <v>0</v>
      </c>
      <c r="AD417" s="22">
        <v>7174</v>
      </c>
      <c r="AE417" s="22">
        <v>0</v>
      </c>
      <c r="AF417" s="22">
        <v>220265</v>
      </c>
      <c r="AG417" s="22">
        <v>1789</v>
      </c>
      <c r="AH417" s="20">
        <v>0</v>
      </c>
      <c r="AI417" s="20">
        <v>0</v>
      </c>
      <c r="AJ417" s="20" t="s">
        <v>752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634</v>
      </c>
      <c r="BH417" s="22">
        <v>64</v>
      </c>
      <c r="BI417" s="22">
        <v>630</v>
      </c>
      <c r="BJ417" s="22">
        <v>67</v>
      </c>
      <c r="BK417" s="22">
        <v>619</v>
      </c>
      <c r="BL417" s="22">
        <v>66</v>
      </c>
      <c r="BM417" s="22">
        <v>640</v>
      </c>
      <c r="BN417" s="22">
        <v>66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401</v>
      </c>
      <c r="CB417" s="22">
        <v>70</v>
      </c>
      <c r="CC417" s="22">
        <v>580</v>
      </c>
      <c r="CD417" s="22">
        <v>56</v>
      </c>
      <c r="CE417" s="22">
        <v>646</v>
      </c>
      <c r="CF417" s="22">
        <v>70</v>
      </c>
      <c r="CG417" s="22">
        <v>217</v>
      </c>
      <c r="CH417" s="22">
        <v>37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453537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3</v>
      </c>
      <c r="J418" s="20">
        <v>0</v>
      </c>
      <c r="K418" s="20">
        <v>0</v>
      </c>
      <c r="L418" s="22">
        <v>0</v>
      </c>
      <c r="M418" s="20" t="s">
        <v>578</v>
      </c>
      <c r="N418" s="20">
        <v>0</v>
      </c>
      <c r="O418" s="22">
        <v>325</v>
      </c>
      <c r="P418" s="23" t="b">
        <v>0</v>
      </c>
      <c r="Q418" s="20" t="s">
        <v>2135</v>
      </c>
      <c r="R418" s="20" t="s">
        <v>2136</v>
      </c>
      <c r="S418" s="22">
        <v>45</v>
      </c>
      <c r="T418" s="20" t="s">
        <v>2137</v>
      </c>
      <c r="U418" s="20">
        <v>0</v>
      </c>
      <c r="V418" s="20" t="s">
        <v>2138</v>
      </c>
      <c r="W418" s="20">
        <v>0</v>
      </c>
      <c r="X418" s="23" t="b">
        <v>0</v>
      </c>
      <c r="Y418" s="20"/>
      <c r="Z418" s="20" t="s">
        <v>872</v>
      </c>
      <c r="AA418" s="22">
        <v>12</v>
      </c>
      <c r="AB418" s="22">
        <v>102</v>
      </c>
      <c r="AC418" s="22">
        <v>0</v>
      </c>
      <c r="AD418" s="22">
        <v>0</v>
      </c>
      <c r="AE418" s="22">
        <v>0</v>
      </c>
      <c r="AF418" s="22">
        <v>1393</v>
      </c>
      <c r="AG418" s="22">
        <v>8</v>
      </c>
      <c r="AH418" s="20">
        <v>0</v>
      </c>
      <c r="AI418" s="20">
        <v>0</v>
      </c>
      <c r="AJ418" s="20" t="s">
        <v>2139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642</v>
      </c>
      <c r="BH418" s="22">
        <v>256</v>
      </c>
      <c r="BI418" s="22">
        <v>638</v>
      </c>
      <c r="BJ418" s="22">
        <v>257</v>
      </c>
      <c r="BK418" s="22">
        <v>628</v>
      </c>
      <c r="BL418" s="22">
        <v>252</v>
      </c>
      <c r="BM418" s="22">
        <v>648</v>
      </c>
      <c r="BN418" s="22">
        <v>260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414</v>
      </c>
      <c r="CB418" s="22">
        <v>239</v>
      </c>
      <c r="CC418" s="22">
        <v>588</v>
      </c>
      <c r="CD418" s="22">
        <v>223</v>
      </c>
      <c r="CE418" s="22">
        <v>654</v>
      </c>
      <c r="CF418" s="22">
        <v>264</v>
      </c>
      <c r="CG418" s="22">
        <v>685</v>
      </c>
      <c r="CH418" s="22">
        <v>281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0"/>
      <c r="B419" s="20"/>
      <c r="C419" s="22">
        <v>156700</v>
      </c>
      <c r="D419" s="22">
        <v>-1</v>
      </c>
      <c r="E419" s="22">
        <v>1</v>
      </c>
      <c r="F419" s="22">
        <v>-2</v>
      </c>
      <c r="G419" s="22">
        <v>2</v>
      </c>
      <c r="H419" s="22">
        <v>2</v>
      </c>
      <c r="I419" s="22">
        <v>4</v>
      </c>
      <c r="J419" s="20">
        <v>1.5</v>
      </c>
      <c r="K419" s="20">
        <v>1</v>
      </c>
      <c r="L419" s="22">
        <v>2</v>
      </c>
      <c r="M419" s="20" t="s">
        <v>2140</v>
      </c>
      <c r="N419" s="20">
        <v>2</v>
      </c>
      <c r="O419" s="22">
        <v>326</v>
      </c>
      <c r="P419" s="23" t="b">
        <v>0</v>
      </c>
      <c r="Q419" s="20"/>
      <c r="R419" s="20"/>
      <c r="S419" s="22">
        <v>53</v>
      </c>
      <c r="T419" s="20" t="s">
        <v>2141</v>
      </c>
      <c r="U419" s="20">
        <v>3.8</v>
      </c>
      <c r="V419" s="20" t="s">
        <v>2142</v>
      </c>
      <c r="W419" s="20">
        <v>3.5</v>
      </c>
      <c r="X419" s="23" t="b">
        <v>0</v>
      </c>
      <c r="Y419" s="20"/>
      <c r="Z419" s="20" t="s">
        <v>858</v>
      </c>
      <c r="AA419" s="22">
        <v>12</v>
      </c>
      <c r="AB419" s="22">
        <v>102</v>
      </c>
      <c r="AC419" s="22">
        <v>45</v>
      </c>
      <c r="AD419" s="22">
        <v>1029099</v>
      </c>
      <c r="AE419" s="22">
        <v>10973</v>
      </c>
      <c r="AF419" s="22">
        <v>819830</v>
      </c>
      <c r="AG419" s="22">
        <v>22119</v>
      </c>
      <c r="AH419" s="20">
        <v>0.4</v>
      </c>
      <c r="AI419" s="20">
        <v>8.5</v>
      </c>
      <c r="AJ419" s="20" t="s">
        <v>2142</v>
      </c>
      <c r="AK419" s="22">
        <v>1010</v>
      </c>
      <c r="AL419" s="22">
        <v>3</v>
      </c>
      <c r="AM419" s="22">
        <v>1</v>
      </c>
      <c r="AN419" s="22">
        <v>1</v>
      </c>
      <c r="AO419" s="22">
        <v>21</v>
      </c>
      <c r="AP419" s="22">
        <v>0</v>
      </c>
      <c r="AQ419" s="22">
        <v>0</v>
      </c>
      <c r="AR419" s="22">
        <v>0</v>
      </c>
      <c r="AS419" s="22">
        <v>1</v>
      </c>
      <c r="AT419" s="22">
        <v>0</v>
      </c>
      <c r="AU419" s="22">
        <v>0</v>
      </c>
      <c r="AV419" s="22">
        <v>7</v>
      </c>
      <c r="AW419" s="22">
        <v>119</v>
      </c>
      <c r="AX419" s="20">
        <v>153</v>
      </c>
      <c r="AY419" s="20">
        <v>108.3</v>
      </c>
      <c r="AZ419" s="20">
        <v>306</v>
      </c>
      <c r="BA419" s="20">
        <v>56.5</v>
      </c>
      <c r="BB419" s="22">
        <v>12</v>
      </c>
      <c r="BC419" s="20">
        <v>3.9</v>
      </c>
      <c r="BD419" s="20">
        <v>0.62</v>
      </c>
      <c r="BE419" s="20">
        <v>4.5199999999999996</v>
      </c>
      <c r="BF419" s="20">
        <v>24.38</v>
      </c>
      <c r="BG419" s="22">
        <v>144</v>
      </c>
      <c r="BH419" s="22">
        <v>16</v>
      </c>
      <c r="BI419" s="22">
        <v>120</v>
      </c>
      <c r="BJ419" s="22">
        <v>14</v>
      </c>
      <c r="BK419" s="22">
        <v>23</v>
      </c>
      <c r="BL419" s="22">
        <v>10</v>
      </c>
      <c r="BM419" s="22">
        <v>51</v>
      </c>
      <c r="BN419" s="22">
        <v>11</v>
      </c>
      <c r="BO419" s="20"/>
      <c r="BP419" s="20"/>
      <c r="BQ419" s="20"/>
      <c r="BR419" s="20"/>
      <c r="BS419" s="22">
        <v>1</v>
      </c>
      <c r="BT419" s="20"/>
      <c r="BU419" s="22">
        <v>0.35</v>
      </c>
      <c r="BV419" s="22">
        <v>0</v>
      </c>
      <c r="BW419" s="22">
        <v>0.06</v>
      </c>
      <c r="BX419" s="22">
        <v>0.41</v>
      </c>
      <c r="BY419" s="22">
        <v>2.17</v>
      </c>
      <c r="BZ419" s="22">
        <v>1.87</v>
      </c>
      <c r="CA419" s="22">
        <v>136</v>
      </c>
      <c r="CB419" s="22">
        <v>37</v>
      </c>
      <c r="CC419" s="22">
        <v>166</v>
      </c>
      <c r="CD419" s="22">
        <v>20</v>
      </c>
      <c r="CE419" s="22">
        <v>78</v>
      </c>
      <c r="CF419" s="22">
        <v>13</v>
      </c>
      <c r="CG419" s="22">
        <v>97</v>
      </c>
      <c r="CH419" s="22">
        <v>17</v>
      </c>
      <c r="CI419" s="22">
        <v>1.07</v>
      </c>
      <c r="CJ419" s="22">
        <v>0.09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174595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4</v>
      </c>
      <c r="J420" s="20">
        <v>0</v>
      </c>
      <c r="K420" s="20">
        <v>0</v>
      </c>
      <c r="L420" s="22">
        <v>0</v>
      </c>
      <c r="M420" s="20" t="s">
        <v>2143</v>
      </c>
      <c r="N420" s="20">
        <v>0</v>
      </c>
      <c r="O420" s="22">
        <v>327</v>
      </c>
      <c r="P420" s="23" t="b">
        <v>0</v>
      </c>
      <c r="Q420" s="20" t="s">
        <v>3038</v>
      </c>
      <c r="R420" s="20" t="s">
        <v>3039</v>
      </c>
      <c r="S420" s="22">
        <v>45</v>
      </c>
      <c r="T420" s="20" t="s">
        <v>2144</v>
      </c>
      <c r="U420" s="20">
        <v>0</v>
      </c>
      <c r="V420" s="20" t="s">
        <v>2145</v>
      </c>
      <c r="W420" s="20">
        <v>0.1</v>
      </c>
      <c r="X420" s="23" t="b">
        <v>0</v>
      </c>
      <c r="Y420" s="20"/>
      <c r="Z420" s="20" t="s">
        <v>872</v>
      </c>
      <c r="AA420" s="22">
        <v>12</v>
      </c>
      <c r="AB420" s="22">
        <v>102</v>
      </c>
      <c r="AC420" s="22">
        <v>0</v>
      </c>
      <c r="AD420" s="22">
        <v>1383</v>
      </c>
      <c r="AE420" s="22">
        <v>0</v>
      </c>
      <c r="AF420" s="22">
        <v>17223</v>
      </c>
      <c r="AG420" s="22">
        <v>169</v>
      </c>
      <c r="AH420" s="20">
        <v>0</v>
      </c>
      <c r="AI420" s="20">
        <v>0</v>
      </c>
      <c r="AJ420" s="20" t="s">
        <v>2145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619</v>
      </c>
      <c r="BH420" s="22">
        <v>59</v>
      </c>
      <c r="BI420" s="22">
        <v>615</v>
      </c>
      <c r="BJ420" s="22">
        <v>62</v>
      </c>
      <c r="BK420" s="22">
        <v>603</v>
      </c>
      <c r="BL420" s="22">
        <v>61</v>
      </c>
      <c r="BM420" s="22">
        <v>625</v>
      </c>
      <c r="BN420" s="22">
        <v>61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373</v>
      </c>
      <c r="CB420" s="22">
        <v>65</v>
      </c>
      <c r="CC420" s="22">
        <v>565</v>
      </c>
      <c r="CD420" s="22">
        <v>51</v>
      </c>
      <c r="CE420" s="22">
        <v>631</v>
      </c>
      <c r="CF420" s="22">
        <v>65</v>
      </c>
      <c r="CG420" s="22">
        <v>444</v>
      </c>
      <c r="CH420" s="22">
        <v>64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75</v>
      </c>
      <c r="B421" s="20"/>
      <c r="C421" s="22">
        <v>229164</v>
      </c>
      <c r="D421" s="22">
        <v>0</v>
      </c>
      <c r="E421" s="22">
        <v>0</v>
      </c>
      <c r="F421" s="22">
        <v>-1</v>
      </c>
      <c r="G421" s="22">
        <v>1</v>
      </c>
      <c r="H421" s="22">
        <v>0</v>
      </c>
      <c r="I421" s="22">
        <v>4</v>
      </c>
      <c r="J421" s="20">
        <v>1.1000000000000001</v>
      </c>
      <c r="K421" s="20">
        <v>1</v>
      </c>
      <c r="L421" s="22">
        <v>2</v>
      </c>
      <c r="M421" s="20" t="s">
        <v>2146</v>
      </c>
      <c r="N421" s="20">
        <v>2</v>
      </c>
      <c r="O421" s="22">
        <v>328</v>
      </c>
      <c r="P421" s="23" t="b">
        <v>0</v>
      </c>
      <c r="Q421" s="20" t="s">
        <v>3515</v>
      </c>
      <c r="R421" s="20" t="s">
        <v>3656</v>
      </c>
      <c r="S421" s="22">
        <v>49</v>
      </c>
      <c r="T421" s="20" t="s">
        <v>2147</v>
      </c>
      <c r="U421" s="20">
        <v>2.2000000000000002</v>
      </c>
      <c r="V421" s="20" t="s">
        <v>2148</v>
      </c>
      <c r="W421" s="20">
        <v>0.2</v>
      </c>
      <c r="X421" s="23" t="b">
        <v>0</v>
      </c>
      <c r="Y421" s="20"/>
      <c r="Z421" s="20" t="s">
        <v>937</v>
      </c>
      <c r="AA421" s="22">
        <v>12</v>
      </c>
      <c r="AB421" s="22">
        <v>102</v>
      </c>
      <c r="AC421" s="22">
        <v>26</v>
      </c>
      <c r="AD421" s="22">
        <v>14239</v>
      </c>
      <c r="AE421" s="22">
        <v>1589</v>
      </c>
      <c r="AF421" s="22">
        <v>14482</v>
      </c>
      <c r="AG421" s="22">
        <v>1203</v>
      </c>
      <c r="AH421" s="20">
        <v>0.4</v>
      </c>
      <c r="AI421" s="20">
        <v>5.3</v>
      </c>
      <c r="AJ421" s="20" t="s">
        <v>2148</v>
      </c>
      <c r="AK421" s="22">
        <v>759</v>
      </c>
      <c r="AL421" s="22">
        <v>1</v>
      </c>
      <c r="AM421" s="22">
        <v>0</v>
      </c>
      <c r="AN421" s="22">
        <v>1</v>
      </c>
      <c r="AO421" s="22">
        <v>14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2</v>
      </c>
      <c r="AW421" s="22">
        <v>118</v>
      </c>
      <c r="AX421" s="20">
        <v>116.8</v>
      </c>
      <c r="AY421" s="20">
        <v>128.30000000000001</v>
      </c>
      <c r="AZ421" s="20">
        <v>134</v>
      </c>
      <c r="BA421" s="20">
        <v>38</v>
      </c>
      <c r="BB421" s="22">
        <v>8</v>
      </c>
      <c r="BC421" s="20">
        <v>0.87</v>
      </c>
      <c r="BD421" s="20">
        <v>1.44</v>
      </c>
      <c r="BE421" s="20">
        <v>2.31</v>
      </c>
      <c r="BF421" s="20">
        <v>18.77</v>
      </c>
      <c r="BG421" s="22">
        <v>199</v>
      </c>
      <c r="BH421" s="22">
        <v>21</v>
      </c>
      <c r="BI421" s="22">
        <v>93</v>
      </c>
      <c r="BJ421" s="22">
        <v>7</v>
      </c>
      <c r="BK421" s="22">
        <v>82</v>
      </c>
      <c r="BL421" s="22">
        <v>29</v>
      </c>
      <c r="BM421" s="22">
        <v>108</v>
      </c>
      <c r="BN421" s="22">
        <v>18</v>
      </c>
      <c r="BO421" s="20"/>
      <c r="BP421" s="20"/>
      <c r="BQ421" s="20"/>
      <c r="BR421" s="20"/>
      <c r="BS421" s="20"/>
      <c r="BT421" s="20"/>
      <c r="BU421" s="22">
        <v>0.1</v>
      </c>
      <c r="BV421" s="22">
        <v>0</v>
      </c>
      <c r="BW421" s="22">
        <v>0.17</v>
      </c>
      <c r="BX421" s="22">
        <v>0.27</v>
      </c>
      <c r="BY421" s="22">
        <v>2.23</v>
      </c>
      <c r="BZ421" s="22">
        <v>1.66</v>
      </c>
      <c r="CA421" s="22">
        <v>254</v>
      </c>
      <c r="CB421" s="22">
        <v>53</v>
      </c>
      <c r="CC421" s="22">
        <v>157</v>
      </c>
      <c r="CD421" s="22">
        <v>19</v>
      </c>
      <c r="CE421" s="22">
        <v>218</v>
      </c>
      <c r="CF421" s="22">
        <v>32</v>
      </c>
      <c r="CG421" s="22">
        <v>337</v>
      </c>
      <c r="CH421" s="22">
        <v>53</v>
      </c>
      <c r="CI421" s="22">
        <v>0.95</v>
      </c>
      <c r="CJ421" s="22">
        <v>0.12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0</v>
      </c>
      <c r="B422" s="22">
        <v>0</v>
      </c>
      <c r="C422" s="22">
        <v>168035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3</v>
      </c>
      <c r="J422" s="20">
        <v>0</v>
      </c>
      <c r="K422" s="20">
        <v>0</v>
      </c>
      <c r="L422" s="22">
        <v>0</v>
      </c>
      <c r="M422" s="20" t="s">
        <v>183</v>
      </c>
      <c r="N422" s="20">
        <v>0</v>
      </c>
      <c r="O422" s="22">
        <v>329</v>
      </c>
      <c r="P422" s="23" t="b">
        <v>0</v>
      </c>
      <c r="Q422" s="20" t="s">
        <v>2424</v>
      </c>
      <c r="R422" s="20" t="s">
        <v>2425</v>
      </c>
      <c r="S422" s="22">
        <v>50</v>
      </c>
      <c r="T422" s="20" t="s">
        <v>2149</v>
      </c>
      <c r="U422" s="20">
        <v>0</v>
      </c>
      <c r="V422" s="20" t="s">
        <v>2150</v>
      </c>
      <c r="W422" s="20">
        <v>0</v>
      </c>
      <c r="X422" s="23" t="b">
        <v>0</v>
      </c>
      <c r="Y422" s="20"/>
      <c r="Z422" s="20" t="s">
        <v>872</v>
      </c>
      <c r="AA422" s="22">
        <v>12</v>
      </c>
      <c r="AB422" s="22">
        <v>102</v>
      </c>
      <c r="AC422" s="22">
        <v>0</v>
      </c>
      <c r="AD422" s="22">
        <v>0</v>
      </c>
      <c r="AE422" s="22">
        <v>0</v>
      </c>
      <c r="AF422" s="22">
        <v>198</v>
      </c>
      <c r="AG422" s="22">
        <v>1</v>
      </c>
      <c r="AH422" s="20">
        <v>0</v>
      </c>
      <c r="AI422" s="20">
        <v>0</v>
      </c>
      <c r="AJ422" s="20" t="s">
        <v>2150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716</v>
      </c>
      <c r="BH422" s="22">
        <v>307</v>
      </c>
      <c r="BI422" s="22">
        <v>714</v>
      </c>
      <c r="BJ422" s="22">
        <v>306</v>
      </c>
      <c r="BK422" s="22">
        <v>711</v>
      </c>
      <c r="BL422" s="22">
        <v>305</v>
      </c>
      <c r="BM422" s="22">
        <v>716</v>
      </c>
      <c r="BN422" s="22">
        <v>307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184</v>
      </c>
      <c r="CB422" s="22">
        <v>113</v>
      </c>
      <c r="CC422" s="22">
        <v>682</v>
      </c>
      <c r="CD422" s="22">
        <v>289</v>
      </c>
      <c r="CE422" s="22">
        <v>716</v>
      </c>
      <c r="CF422" s="22">
        <v>307</v>
      </c>
      <c r="CG422" s="22">
        <v>737</v>
      </c>
      <c r="CH422" s="22">
        <v>316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100</v>
      </c>
      <c r="B423" s="22">
        <v>100</v>
      </c>
      <c r="C423" s="22">
        <v>199056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2</v>
      </c>
      <c r="J423" s="20">
        <v>0.8</v>
      </c>
      <c r="K423" s="20">
        <v>0.3</v>
      </c>
      <c r="L423" s="22">
        <v>2</v>
      </c>
      <c r="M423" s="20" t="s">
        <v>412</v>
      </c>
      <c r="N423" s="20">
        <v>1.3</v>
      </c>
      <c r="O423" s="22">
        <v>330</v>
      </c>
      <c r="P423" s="23" t="b">
        <v>0</v>
      </c>
      <c r="Q423" s="20"/>
      <c r="R423" s="20" t="s">
        <v>2426</v>
      </c>
      <c r="S423" s="22">
        <v>44</v>
      </c>
      <c r="T423" s="20" t="s">
        <v>2151</v>
      </c>
      <c r="U423" s="20">
        <v>1.3</v>
      </c>
      <c r="V423" s="20" t="s">
        <v>2152</v>
      </c>
      <c r="W423" s="20">
        <v>0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4</v>
      </c>
      <c r="AD423" s="22">
        <v>1130</v>
      </c>
      <c r="AE423" s="22">
        <v>239</v>
      </c>
      <c r="AF423" s="22">
        <v>1864</v>
      </c>
      <c r="AG423" s="22">
        <v>47</v>
      </c>
      <c r="AH423" s="20">
        <v>0.3</v>
      </c>
      <c r="AI423" s="20">
        <v>0.9</v>
      </c>
      <c r="AJ423" s="20" t="s">
        <v>2152</v>
      </c>
      <c r="AK423" s="22">
        <v>236</v>
      </c>
      <c r="AL423" s="22">
        <v>0</v>
      </c>
      <c r="AM423" s="22">
        <v>0</v>
      </c>
      <c r="AN423" s="22">
        <v>0</v>
      </c>
      <c r="AO423" s="22">
        <v>4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25</v>
      </c>
      <c r="AX423" s="20">
        <v>44.6</v>
      </c>
      <c r="AY423" s="20">
        <v>1.6</v>
      </c>
      <c r="AZ423" s="20">
        <v>2</v>
      </c>
      <c r="BA423" s="20">
        <v>4.8</v>
      </c>
      <c r="BB423" s="22">
        <v>3</v>
      </c>
      <c r="BC423" s="20">
        <v>0</v>
      </c>
      <c r="BD423" s="20">
        <v>0</v>
      </c>
      <c r="BE423" s="20">
        <v>0</v>
      </c>
      <c r="BF423" s="20">
        <v>7.13</v>
      </c>
      <c r="BG423" s="22">
        <v>313</v>
      </c>
      <c r="BH423" s="22">
        <v>119</v>
      </c>
      <c r="BI423" s="22">
        <v>402</v>
      </c>
      <c r="BJ423" s="22">
        <v>148</v>
      </c>
      <c r="BK423" s="22">
        <v>396</v>
      </c>
      <c r="BL423" s="22">
        <v>145</v>
      </c>
      <c r="BM423" s="22">
        <v>379</v>
      </c>
      <c r="BN423" s="22">
        <v>136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2.72</v>
      </c>
      <c r="BZ423" s="22">
        <v>1.53</v>
      </c>
      <c r="CA423" s="22">
        <v>503</v>
      </c>
      <c r="CB423" s="22">
        <v>105</v>
      </c>
      <c r="CC423" s="22">
        <v>211</v>
      </c>
      <c r="CD423" s="22">
        <v>70</v>
      </c>
      <c r="CE423" s="22">
        <v>325</v>
      </c>
      <c r="CF423" s="22">
        <v>109</v>
      </c>
      <c r="CG423" s="22">
        <v>639</v>
      </c>
      <c r="CH423" s="22">
        <v>219</v>
      </c>
      <c r="CI423" s="22">
        <v>1.1399999999999999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0</v>
      </c>
      <c r="B424" s="22">
        <v>0</v>
      </c>
      <c r="C424" s="22">
        <v>490180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4</v>
      </c>
      <c r="J424" s="20">
        <v>0</v>
      </c>
      <c r="K424" s="20">
        <v>0</v>
      </c>
      <c r="L424" s="22">
        <v>0</v>
      </c>
      <c r="M424" s="20" t="s">
        <v>2153</v>
      </c>
      <c r="N424" s="20">
        <v>0</v>
      </c>
      <c r="O424" s="22">
        <v>331</v>
      </c>
      <c r="P424" s="23" t="b">
        <v>0</v>
      </c>
      <c r="Q424" s="20" t="s">
        <v>2799</v>
      </c>
      <c r="R424" s="20" t="s">
        <v>2800</v>
      </c>
      <c r="S424" s="22">
        <v>45</v>
      </c>
      <c r="T424" s="20" t="s">
        <v>2154</v>
      </c>
      <c r="U424" s="20">
        <v>0</v>
      </c>
      <c r="V424" s="20" t="s">
        <v>2155</v>
      </c>
      <c r="W424" s="20">
        <v>0.1</v>
      </c>
      <c r="X424" s="23" t="b">
        <v>0</v>
      </c>
      <c r="Y424" s="20"/>
      <c r="Z424" s="20" t="s">
        <v>872</v>
      </c>
      <c r="AA424" s="22">
        <v>12</v>
      </c>
      <c r="AB424" s="22">
        <v>102</v>
      </c>
      <c r="AC424" s="22">
        <v>0</v>
      </c>
      <c r="AD424" s="22">
        <v>838</v>
      </c>
      <c r="AE424" s="22">
        <v>0</v>
      </c>
      <c r="AF424" s="22">
        <v>16253</v>
      </c>
      <c r="AG424" s="22">
        <v>148</v>
      </c>
      <c r="AH424" s="20">
        <v>0</v>
      </c>
      <c r="AI424" s="20">
        <v>0</v>
      </c>
      <c r="AJ424" s="20" t="s">
        <v>2155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0">
        <v>0</v>
      </c>
      <c r="AY424" s="20">
        <v>0</v>
      </c>
      <c r="AZ424" s="20">
        <v>0</v>
      </c>
      <c r="BA424" s="20">
        <v>0</v>
      </c>
      <c r="BB424" s="22">
        <v>0</v>
      </c>
      <c r="BC424" s="20">
        <v>0</v>
      </c>
      <c r="BD424" s="20">
        <v>0</v>
      </c>
      <c r="BE424" s="20">
        <v>0</v>
      </c>
      <c r="BF424" s="20">
        <v>0</v>
      </c>
      <c r="BG424" s="22">
        <v>658</v>
      </c>
      <c r="BH424" s="22">
        <v>72</v>
      </c>
      <c r="BI424" s="22">
        <v>653</v>
      </c>
      <c r="BJ424" s="22">
        <v>74</v>
      </c>
      <c r="BK424" s="22">
        <v>644</v>
      </c>
      <c r="BL424" s="22">
        <v>74</v>
      </c>
      <c r="BM424" s="22">
        <v>664</v>
      </c>
      <c r="BN424" s="22">
        <v>74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</v>
      </c>
      <c r="BZ424" s="22">
        <v>0</v>
      </c>
      <c r="CA424" s="22">
        <v>433</v>
      </c>
      <c r="CB424" s="22">
        <v>79</v>
      </c>
      <c r="CC424" s="22">
        <v>606</v>
      </c>
      <c r="CD424" s="22">
        <v>64</v>
      </c>
      <c r="CE424" s="22">
        <v>667</v>
      </c>
      <c r="CF424" s="22">
        <v>76</v>
      </c>
      <c r="CG424" s="22">
        <v>458</v>
      </c>
      <c r="CH424" s="22">
        <v>68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0</v>
      </c>
      <c r="B425" s="22">
        <v>0</v>
      </c>
      <c r="C425" s="22">
        <v>243532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3</v>
      </c>
      <c r="J425" s="20">
        <v>0</v>
      </c>
      <c r="K425" s="20">
        <v>0</v>
      </c>
      <c r="L425" s="22">
        <v>0</v>
      </c>
      <c r="M425" s="20" t="s">
        <v>2156</v>
      </c>
      <c r="N425" s="20">
        <v>0</v>
      </c>
      <c r="O425" s="22">
        <v>332</v>
      </c>
      <c r="P425" s="23" t="b">
        <v>0</v>
      </c>
      <c r="Q425" s="20" t="s">
        <v>3040</v>
      </c>
      <c r="R425" s="20" t="s">
        <v>3041</v>
      </c>
      <c r="S425" s="22">
        <v>44</v>
      </c>
      <c r="T425" s="20" t="s">
        <v>2157</v>
      </c>
      <c r="U425" s="20">
        <v>0</v>
      </c>
      <c r="V425" s="20" t="s">
        <v>2158</v>
      </c>
      <c r="W425" s="20">
        <v>0.1</v>
      </c>
      <c r="X425" s="23" t="b">
        <v>0</v>
      </c>
      <c r="Y425" s="20"/>
      <c r="Z425" s="20" t="s">
        <v>872</v>
      </c>
      <c r="AA425" s="22">
        <v>12</v>
      </c>
      <c r="AB425" s="22">
        <v>102</v>
      </c>
      <c r="AC425" s="22">
        <v>0</v>
      </c>
      <c r="AD425" s="22">
        <v>1744</v>
      </c>
      <c r="AE425" s="22">
        <v>0</v>
      </c>
      <c r="AF425" s="22">
        <v>16468</v>
      </c>
      <c r="AG425" s="22">
        <v>163</v>
      </c>
      <c r="AH425" s="20">
        <v>0</v>
      </c>
      <c r="AI425" s="20">
        <v>0</v>
      </c>
      <c r="AJ425" s="20" t="s">
        <v>2158</v>
      </c>
      <c r="AK425" s="22">
        <v>0</v>
      </c>
      <c r="AL425" s="22">
        <v>0</v>
      </c>
      <c r="AM425" s="22">
        <v>0</v>
      </c>
      <c r="AN425" s="22">
        <v>0</v>
      </c>
      <c r="AO425" s="22">
        <v>0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0</v>
      </c>
      <c r="AX425" s="20">
        <v>0</v>
      </c>
      <c r="AY425" s="20">
        <v>0</v>
      </c>
      <c r="AZ425" s="20">
        <v>0</v>
      </c>
      <c r="BA425" s="20">
        <v>0</v>
      </c>
      <c r="BB425" s="22">
        <v>0</v>
      </c>
      <c r="BC425" s="20">
        <v>0</v>
      </c>
      <c r="BD425" s="20">
        <v>0</v>
      </c>
      <c r="BE425" s="20">
        <v>0</v>
      </c>
      <c r="BF425" s="20">
        <v>0</v>
      </c>
      <c r="BG425" s="22">
        <v>598</v>
      </c>
      <c r="BH425" s="22">
        <v>229</v>
      </c>
      <c r="BI425" s="22">
        <v>589</v>
      </c>
      <c r="BJ425" s="22">
        <v>230</v>
      </c>
      <c r="BK425" s="22">
        <v>575</v>
      </c>
      <c r="BL425" s="22">
        <v>224</v>
      </c>
      <c r="BM425" s="22">
        <v>605</v>
      </c>
      <c r="BN425" s="22">
        <v>234</v>
      </c>
      <c r="BO425" s="20"/>
      <c r="BP425" s="20"/>
      <c r="BQ425" s="20"/>
      <c r="BR425" s="20"/>
      <c r="BS425" s="20"/>
      <c r="BT425" s="20"/>
      <c r="BU425" s="22">
        <v>0</v>
      </c>
      <c r="BV425" s="22">
        <v>0</v>
      </c>
      <c r="BW425" s="22">
        <v>0</v>
      </c>
      <c r="BX425" s="22">
        <v>0</v>
      </c>
      <c r="BY425" s="22">
        <v>0</v>
      </c>
      <c r="BZ425" s="22">
        <v>0</v>
      </c>
      <c r="CA425" s="22">
        <v>529</v>
      </c>
      <c r="CB425" s="22">
        <v>293</v>
      </c>
      <c r="CC425" s="22">
        <v>540</v>
      </c>
      <c r="CD425" s="22">
        <v>195</v>
      </c>
      <c r="CE425" s="22">
        <v>611</v>
      </c>
      <c r="CF425" s="22">
        <v>238</v>
      </c>
      <c r="CG425" s="22">
        <v>488</v>
      </c>
      <c r="CH425" s="22">
        <v>165</v>
      </c>
      <c r="CI425" s="22">
        <v>0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0</v>
      </c>
      <c r="B426" s="22">
        <v>0</v>
      </c>
      <c r="C426" s="22">
        <v>108411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2</v>
      </c>
      <c r="J426" s="20">
        <v>0</v>
      </c>
      <c r="K426" s="20">
        <v>0</v>
      </c>
      <c r="L426" s="22">
        <v>0</v>
      </c>
      <c r="M426" s="20" t="s">
        <v>1481</v>
      </c>
      <c r="N426" s="20">
        <v>0</v>
      </c>
      <c r="O426" s="22">
        <v>333</v>
      </c>
      <c r="P426" s="23" t="b">
        <v>0</v>
      </c>
      <c r="Q426" s="20" t="s">
        <v>3172</v>
      </c>
      <c r="R426" s="20" t="s">
        <v>2427</v>
      </c>
      <c r="S426" s="22">
        <v>39</v>
      </c>
      <c r="T426" s="20" t="s">
        <v>2159</v>
      </c>
      <c r="U426" s="20">
        <v>0</v>
      </c>
      <c r="V426" s="20" t="s">
        <v>2160</v>
      </c>
      <c r="W426" s="20">
        <v>0.1</v>
      </c>
      <c r="X426" s="23" t="b">
        <v>0</v>
      </c>
      <c r="Y426" s="20"/>
      <c r="Z426" s="20" t="s">
        <v>899</v>
      </c>
      <c r="AA426" s="22">
        <v>12</v>
      </c>
      <c r="AB426" s="22">
        <v>102</v>
      </c>
      <c r="AC426" s="22">
        <v>0</v>
      </c>
      <c r="AD426" s="22">
        <v>4484</v>
      </c>
      <c r="AE426" s="22">
        <v>341</v>
      </c>
      <c r="AF426" s="22">
        <v>7238</v>
      </c>
      <c r="AG426" s="22">
        <v>261</v>
      </c>
      <c r="AH426" s="20">
        <v>0</v>
      </c>
      <c r="AI426" s="20">
        <v>0</v>
      </c>
      <c r="AJ426" s="20" t="s">
        <v>2160</v>
      </c>
      <c r="AK426" s="22">
        <v>0</v>
      </c>
      <c r="AL426" s="22">
        <v>0</v>
      </c>
      <c r="AM426" s="22">
        <v>0</v>
      </c>
      <c r="AN426" s="22">
        <v>0</v>
      </c>
      <c r="AO426" s="22">
        <v>0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0</v>
      </c>
      <c r="AX426" s="20">
        <v>0</v>
      </c>
      <c r="AY426" s="20">
        <v>0</v>
      </c>
      <c r="AZ426" s="20">
        <v>0</v>
      </c>
      <c r="BA426" s="20">
        <v>0</v>
      </c>
      <c r="BB426" s="22">
        <v>0</v>
      </c>
      <c r="BC426" s="20">
        <v>0</v>
      </c>
      <c r="BD426" s="20">
        <v>0</v>
      </c>
      <c r="BE426" s="20">
        <v>0</v>
      </c>
      <c r="BF426" s="20">
        <v>0</v>
      </c>
      <c r="BG426" s="22">
        <v>463</v>
      </c>
      <c r="BH426" s="22">
        <v>163</v>
      </c>
      <c r="BI426" s="22">
        <v>445</v>
      </c>
      <c r="BJ426" s="22">
        <v>160</v>
      </c>
      <c r="BK426" s="22">
        <v>420</v>
      </c>
      <c r="BL426" s="22">
        <v>150</v>
      </c>
      <c r="BM426" s="22">
        <v>469</v>
      </c>
      <c r="BN426" s="22">
        <v>162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0</v>
      </c>
      <c r="BZ426" s="22">
        <v>0</v>
      </c>
      <c r="CA426" s="22">
        <v>720</v>
      </c>
      <c r="CB426" s="22">
        <v>229</v>
      </c>
      <c r="CC426" s="22">
        <v>368</v>
      </c>
      <c r="CD426" s="22">
        <v>117</v>
      </c>
      <c r="CE426" s="22">
        <v>474</v>
      </c>
      <c r="CF426" s="22">
        <v>159</v>
      </c>
      <c r="CG426" s="22">
        <v>465</v>
      </c>
      <c r="CH426" s="22">
        <v>181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0</v>
      </c>
      <c r="B427" s="22">
        <v>0</v>
      </c>
      <c r="C427" s="22">
        <v>165152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3</v>
      </c>
      <c r="J427" s="20">
        <v>0</v>
      </c>
      <c r="K427" s="20">
        <v>0</v>
      </c>
      <c r="L427" s="22">
        <v>0</v>
      </c>
      <c r="M427" s="20" t="s">
        <v>2161</v>
      </c>
      <c r="N427" s="20">
        <v>0</v>
      </c>
      <c r="O427" s="22">
        <v>334</v>
      </c>
      <c r="P427" s="23" t="b">
        <v>0</v>
      </c>
      <c r="Q427" s="20" t="s">
        <v>3036</v>
      </c>
      <c r="R427" s="20" t="s">
        <v>3042</v>
      </c>
      <c r="S427" s="22">
        <v>44</v>
      </c>
      <c r="T427" s="20" t="s">
        <v>2162</v>
      </c>
      <c r="U427" s="20">
        <v>0</v>
      </c>
      <c r="V427" s="20" t="s">
        <v>2163</v>
      </c>
      <c r="W427" s="20">
        <v>0</v>
      </c>
      <c r="X427" s="23" t="b">
        <v>0</v>
      </c>
      <c r="Y427" s="20"/>
      <c r="Z427" s="20" t="s">
        <v>872</v>
      </c>
      <c r="AA427" s="22">
        <v>12</v>
      </c>
      <c r="AB427" s="22">
        <v>102</v>
      </c>
      <c r="AC427" s="22">
        <v>0</v>
      </c>
      <c r="AD427" s="22">
        <v>883</v>
      </c>
      <c r="AE427" s="22">
        <v>0</v>
      </c>
      <c r="AF427" s="22">
        <v>4908</v>
      </c>
      <c r="AG427" s="22">
        <v>61</v>
      </c>
      <c r="AH427" s="20">
        <v>0</v>
      </c>
      <c r="AI427" s="20">
        <v>0</v>
      </c>
      <c r="AJ427" s="20" t="s">
        <v>2163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0</v>
      </c>
      <c r="AX427" s="20">
        <v>0</v>
      </c>
      <c r="AY427" s="20">
        <v>0</v>
      </c>
      <c r="AZ427" s="20">
        <v>0</v>
      </c>
      <c r="BA427" s="20">
        <v>0</v>
      </c>
      <c r="BB427" s="22">
        <v>0</v>
      </c>
      <c r="BC427" s="20">
        <v>0</v>
      </c>
      <c r="BD427" s="20">
        <v>0</v>
      </c>
      <c r="BE427" s="20">
        <v>0</v>
      </c>
      <c r="BF427" s="20">
        <v>0</v>
      </c>
      <c r="BG427" s="22">
        <v>582</v>
      </c>
      <c r="BH427" s="22">
        <v>222</v>
      </c>
      <c r="BI427" s="22">
        <v>572</v>
      </c>
      <c r="BJ427" s="22">
        <v>223</v>
      </c>
      <c r="BK427" s="22">
        <v>558</v>
      </c>
      <c r="BL427" s="22">
        <v>217</v>
      </c>
      <c r="BM427" s="22">
        <v>589</v>
      </c>
      <c r="BN427" s="22">
        <v>227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</v>
      </c>
      <c r="BX427" s="22">
        <v>0</v>
      </c>
      <c r="BY427" s="22">
        <v>0</v>
      </c>
      <c r="BZ427" s="22">
        <v>0</v>
      </c>
      <c r="CA427" s="22">
        <v>492</v>
      </c>
      <c r="CB427" s="22">
        <v>282</v>
      </c>
      <c r="CC427" s="22">
        <v>517</v>
      </c>
      <c r="CD427" s="22">
        <v>187</v>
      </c>
      <c r="CE427" s="22">
        <v>594</v>
      </c>
      <c r="CF427" s="22">
        <v>231</v>
      </c>
      <c r="CG427" s="22">
        <v>580</v>
      </c>
      <c r="CH427" s="22">
        <v>217</v>
      </c>
      <c r="CI427" s="22">
        <v>0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0"/>
      <c r="B428" s="20"/>
      <c r="C428" s="22">
        <v>77818</v>
      </c>
      <c r="D428" s="22">
        <v>0</v>
      </c>
      <c r="E428" s="22">
        <v>0</v>
      </c>
      <c r="F428" s="22">
        <v>-2</v>
      </c>
      <c r="G428" s="22">
        <v>2</v>
      </c>
      <c r="H428" s="22">
        <v>0</v>
      </c>
      <c r="I428" s="22">
        <v>1</v>
      </c>
      <c r="J428" s="20">
        <v>-0.5</v>
      </c>
      <c r="K428" s="20">
        <v>-1</v>
      </c>
      <c r="L428" s="22">
        <v>0</v>
      </c>
      <c r="M428" s="20" t="s">
        <v>479</v>
      </c>
      <c r="N428" s="20">
        <v>0</v>
      </c>
      <c r="O428" s="22">
        <v>335</v>
      </c>
      <c r="P428" s="23" t="b">
        <v>0</v>
      </c>
      <c r="Q428" s="20"/>
      <c r="R428" s="20"/>
      <c r="S428" s="22">
        <v>43</v>
      </c>
      <c r="T428" s="20" t="s">
        <v>2164</v>
      </c>
      <c r="U428" s="20">
        <v>0</v>
      </c>
      <c r="V428" s="20" t="s">
        <v>1805</v>
      </c>
      <c r="W428" s="20">
        <v>0.1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0</v>
      </c>
      <c r="AD428" s="22">
        <v>1568</v>
      </c>
      <c r="AE428" s="22">
        <v>136</v>
      </c>
      <c r="AF428" s="22">
        <v>10175</v>
      </c>
      <c r="AG428" s="22">
        <v>182</v>
      </c>
      <c r="AH428" s="20">
        <v>0</v>
      </c>
      <c r="AI428" s="20">
        <v>0</v>
      </c>
      <c r="AJ428" s="20" t="s">
        <v>1805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561</v>
      </c>
      <c r="BH428" s="22">
        <v>77</v>
      </c>
      <c r="BI428" s="22">
        <v>546</v>
      </c>
      <c r="BJ428" s="22">
        <v>62</v>
      </c>
      <c r="BK428" s="22">
        <v>527</v>
      </c>
      <c r="BL428" s="22">
        <v>56</v>
      </c>
      <c r="BM428" s="22">
        <v>567</v>
      </c>
      <c r="BN428" s="22">
        <v>77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565</v>
      </c>
      <c r="CB428" s="22">
        <v>29</v>
      </c>
      <c r="CC428" s="22">
        <v>480</v>
      </c>
      <c r="CD428" s="22">
        <v>76</v>
      </c>
      <c r="CE428" s="22">
        <v>574</v>
      </c>
      <c r="CF428" s="22">
        <v>77</v>
      </c>
      <c r="CG428" s="22">
        <v>375</v>
      </c>
      <c r="CH428" s="22">
        <v>55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0</v>
      </c>
      <c r="B429" s="22">
        <v>0</v>
      </c>
      <c r="C429" s="22">
        <v>242500</v>
      </c>
      <c r="D429" s="22">
        <v>0</v>
      </c>
      <c r="E429" s="22">
        <v>0</v>
      </c>
      <c r="F429" s="22">
        <v>0</v>
      </c>
      <c r="G429" s="22">
        <v>0</v>
      </c>
      <c r="H429" s="22">
        <v>0</v>
      </c>
      <c r="I429" s="22">
        <v>4</v>
      </c>
      <c r="J429" s="20">
        <v>0</v>
      </c>
      <c r="K429" s="20">
        <v>0</v>
      </c>
      <c r="L429" s="22">
        <v>0</v>
      </c>
      <c r="M429" s="20" t="s">
        <v>1016</v>
      </c>
      <c r="N429" s="20">
        <v>0</v>
      </c>
      <c r="O429" s="22">
        <v>336</v>
      </c>
      <c r="P429" s="23" t="b">
        <v>0</v>
      </c>
      <c r="Q429" s="20" t="s">
        <v>3043</v>
      </c>
      <c r="R429" s="20" t="s">
        <v>2557</v>
      </c>
      <c r="S429" s="22">
        <v>45</v>
      </c>
      <c r="T429" s="20" t="s">
        <v>2165</v>
      </c>
      <c r="U429" s="20">
        <v>0</v>
      </c>
      <c r="V429" s="20" t="s">
        <v>718</v>
      </c>
      <c r="W429" s="20">
        <v>0.1</v>
      </c>
      <c r="X429" s="23" t="b">
        <v>0</v>
      </c>
      <c r="Y429" s="20"/>
      <c r="Z429" s="20" t="s">
        <v>872</v>
      </c>
      <c r="AA429" s="22">
        <v>12</v>
      </c>
      <c r="AB429" s="22">
        <v>102</v>
      </c>
      <c r="AC429" s="22">
        <v>0</v>
      </c>
      <c r="AD429" s="22">
        <v>0</v>
      </c>
      <c r="AE429" s="22">
        <v>0</v>
      </c>
      <c r="AF429" s="22">
        <v>23373</v>
      </c>
      <c r="AG429" s="22">
        <v>202</v>
      </c>
      <c r="AH429" s="20">
        <v>0</v>
      </c>
      <c r="AI429" s="20">
        <v>0</v>
      </c>
      <c r="AJ429" s="20" t="s">
        <v>718</v>
      </c>
      <c r="AK429" s="22">
        <v>0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0</v>
      </c>
      <c r="AX429" s="20">
        <v>0</v>
      </c>
      <c r="AY429" s="20">
        <v>0</v>
      </c>
      <c r="AZ429" s="20">
        <v>0</v>
      </c>
      <c r="BA429" s="20">
        <v>0</v>
      </c>
      <c r="BB429" s="22">
        <v>0</v>
      </c>
      <c r="BC429" s="20">
        <v>0</v>
      </c>
      <c r="BD429" s="20">
        <v>0</v>
      </c>
      <c r="BE429" s="20">
        <v>0</v>
      </c>
      <c r="BF429" s="20">
        <v>0</v>
      </c>
      <c r="BG429" s="22">
        <v>629</v>
      </c>
      <c r="BH429" s="22">
        <v>63</v>
      </c>
      <c r="BI429" s="22">
        <v>625</v>
      </c>
      <c r="BJ429" s="22">
        <v>66</v>
      </c>
      <c r="BK429" s="22">
        <v>614</v>
      </c>
      <c r="BL429" s="22">
        <v>65</v>
      </c>
      <c r="BM429" s="22">
        <v>635</v>
      </c>
      <c r="BN429" s="22">
        <v>65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</v>
      </c>
      <c r="BX429" s="22">
        <v>0</v>
      </c>
      <c r="BY429" s="22">
        <v>0</v>
      </c>
      <c r="BZ429" s="22">
        <v>0</v>
      </c>
      <c r="CA429" s="22">
        <v>396</v>
      </c>
      <c r="CB429" s="22">
        <v>69</v>
      </c>
      <c r="CC429" s="22">
        <v>575</v>
      </c>
      <c r="CD429" s="22">
        <v>55</v>
      </c>
      <c r="CE429" s="22">
        <v>641</v>
      </c>
      <c r="CF429" s="22">
        <v>69</v>
      </c>
      <c r="CG429" s="22">
        <v>420</v>
      </c>
      <c r="CH429" s="22">
        <v>62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27.75" thickBot="1">
      <c r="A430" s="22">
        <v>0</v>
      </c>
      <c r="B430" s="22">
        <v>0</v>
      </c>
      <c r="C430" s="22">
        <v>232477</v>
      </c>
      <c r="D430" s="22">
        <v>0</v>
      </c>
      <c r="E430" s="22">
        <v>0</v>
      </c>
      <c r="F430" s="22">
        <v>0</v>
      </c>
      <c r="G430" s="22">
        <v>0</v>
      </c>
      <c r="H430" s="22">
        <v>0</v>
      </c>
      <c r="I430" s="22">
        <v>3</v>
      </c>
      <c r="J430" s="20">
        <v>0</v>
      </c>
      <c r="K430" s="20">
        <v>0</v>
      </c>
      <c r="L430" s="22">
        <v>0</v>
      </c>
      <c r="M430" s="20" t="s">
        <v>1517</v>
      </c>
      <c r="N430" s="20">
        <v>0</v>
      </c>
      <c r="O430" s="22">
        <v>337</v>
      </c>
      <c r="P430" s="23" t="b">
        <v>0</v>
      </c>
      <c r="Q430" s="20" t="s">
        <v>3044</v>
      </c>
      <c r="R430" s="20" t="s">
        <v>2166</v>
      </c>
      <c r="S430" s="22">
        <v>45</v>
      </c>
      <c r="T430" s="20" t="s">
        <v>2167</v>
      </c>
      <c r="U430" s="20">
        <v>0</v>
      </c>
      <c r="V430" s="20" t="s">
        <v>2168</v>
      </c>
      <c r="W430" s="20">
        <v>0</v>
      </c>
      <c r="X430" s="23" t="b">
        <v>0</v>
      </c>
      <c r="Y430" s="20"/>
      <c r="Z430" s="20" t="s">
        <v>872</v>
      </c>
      <c r="AA430" s="22">
        <v>12</v>
      </c>
      <c r="AB430" s="22">
        <v>102</v>
      </c>
      <c r="AC430" s="22">
        <v>0</v>
      </c>
      <c r="AD430" s="22">
        <v>14</v>
      </c>
      <c r="AE430" s="22">
        <v>0</v>
      </c>
      <c r="AF430" s="22">
        <v>566</v>
      </c>
      <c r="AG430" s="22">
        <v>7</v>
      </c>
      <c r="AH430" s="20">
        <v>0</v>
      </c>
      <c r="AI430" s="20">
        <v>0</v>
      </c>
      <c r="AJ430" s="20" t="s">
        <v>2168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627</v>
      </c>
      <c r="BH430" s="22">
        <v>246</v>
      </c>
      <c r="BI430" s="22">
        <v>623</v>
      </c>
      <c r="BJ430" s="22">
        <v>247</v>
      </c>
      <c r="BK430" s="22">
        <v>612</v>
      </c>
      <c r="BL430" s="22">
        <v>242</v>
      </c>
      <c r="BM430" s="22">
        <v>633</v>
      </c>
      <c r="BN430" s="22">
        <v>250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391</v>
      </c>
      <c r="CB430" s="22">
        <v>228</v>
      </c>
      <c r="CC430" s="22">
        <v>573</v>
      </c>
      <c r="CD430" s="22">
        <v>213</v>
      </c>
      <c r="CE430" s="22">
        <v>639</v>
      </c>
      <c r="CF430" s="22">
        <v>254</v>
      </c>
      <c r="CG430" s="22">
        <v>712</v>
      </c>
      <c r="CH430" s="22">
        <v>297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27.75" thickBot="1">
      <c r="A431" s="22">
        <v>0</v>
      </c>
      <c r="B431" s="22">
        <v>0</v>
      </c>
      <c r="C431" s="22">
        <v>207722</v>
      </c>
      <c r="D431" s="22">
        <v>0</v>
      </c>
      <c r="E431" s="22">
        <v>0</v>
      </c>
      <c r="F431" s="22">
        <v>0</v>
      </c>
      <c r="G431" s="22">
        <v>0</v>
      </c>
      <c r="H431" s="22">
        <v>0</v>
      </c>
      <c r="I431" s="22">
        <v>1</v>
      </c>
      <c r="J431" s="20">
        <v>0</v>
      </c>
      <c r="K431" s="20">
        <v>0</v>
      </c>
      <c r="L431" s="22">
        <v>0</v>
      </c>
      <c r="M431" s="20" t="s">
        <v>995</v>
      </c>
      <c r="N431" s="20">
        <v>0</v>
      </c>
      <c r="O431" s="22">
        <v>338</v>
      </c>
      <c r="P431" s="23" t="b">
        <v>0</v>
      </c>
      <c r="Q431" s="20" t="s">
        <v>2169</v>
      </c>
      <c r="R431" s="20" t="s">
        <v>2170</v>
      </c>
      <c r="S431" s="22">
        <v>40</v>
      </c>
      <c r="T431" s="20" t="s">
        <v>2171</v>
      </c>
      <c r="U431" s="20">
        <v>0</v>
      </c>
      <c r="V431" s="20" t="s">
        <v>2172</v>
      </c>
      <c r="W431" s="20">
        <v>0</v>
      </c>
      <c r="X431" s="23" t="b">
        <v>0</v>
      </c>
      <c r="Y431" s="20"/>
      <c r="Z431" s="20" t="s">
        <v>872</v>
      </c>
      <c r="AA431" s="22">
        <v>12</v>
      </c>
      <c r="AB431" s="22">
        <v>102</v>
      </c>
      <c r="AC431" s="22">
        <v>0</v>
      </c>
      <c r="AD431" s="22">
        <v>0</v>
      </c>
      <c r="AE431" s="22">
        <v>0</v>
      </c>
      <c r="AF431" s="22">
        <v>693</v>
      </c>
      <c r="AG431" s="22">
        <v>11</v>
      </c>
      <c r="AH431" s="20">
        <v>0</v>
      </c>
      <c r="AI431" s="20">
        <v>0</v>
      </c>
      <c r="AJ431" s="20" t="s">
        <v>2172</v>
      </c>
      <c r="AK431" s="22">
        <v>0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0</v>
      </c>
      <c r="AX431" s="20">
        <v>0</v>
      </c>
      <c r="AY431" s="20">
        <v>0</v>
      </c>
      <c r="AZ431" s="20">
        <v>0</v>
      </c>
      <c r="BA431" s="20">
        <v>0</v>
      </c>
      <c r="BB431" s="22">
        <v>0</v>
      </c>
      <c r="BC431" s="20">
        <v>0</v>
      </c>
      <c r="BD431" s="20">
        <v>0</v>
      </c>
      <c r="BE431" s="20">
        <v>0</v>
      </c>
      <c r="BF431" s="20">
        <v>0</v>
      </c>
      <c r="BG431" s="22">
        <v>504</v>
      </c>
      <c r="BH431" s="22">
        <v>57</v>
      </c>
      <c r="BI431" s="22">
        <v>489</v>
      </c>
      <c r="BJ431" s="22">
        <v>41</v>
      </c>
      <c r="BK431" s="22">
        <v>465</v>
      </c>
      <c r="BL431" s="22">
        <v>34</v>
      </c>
      <c r="BM431" s="22">
        <v>511</v>
      </c>
      <c r="BN431" s="22">
        <v>57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0</v>
      </c>
      <c r="BZ431" s="22">
        <v>0</v>
      </c>
      <c r="CA431" s="22">
        <v>643</v>
      </c>
      <c r="CB431" s="22">
        <v>48</v>
      </c>
      <c r="CC431" s="22">
        <v>415</v>
      </c>
      <c r="CD431" s="22">
        <v>56</v>
      </c>
      <c r="CE431" s="22">
        <v>515</v>
      </c>
      <c r="CF431" s="22">
        <v>57</v>
      </c>
      <c r="CG431" s="22">
        <v>674</v>
      </c>
      <c r="CH431" s="22">
        <v>81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0</v>
      </c>
      <c r="B432" s="22">
        <v>0</v>
      </c>
      <c r="C432" s="22">
        <v>223333</v>
      </c>
      <c r="D432" s="22">
        <v>0</v>
      </c>
      <c r="E432" s="22">
        <v>0</v>
      </c>
      <c r="F432" s="22">
        <v>-1</v>
      </c>
      <c r="G432" s="22">
        <v>1</v>
      </c>
      <c r="H432" s="22">
        <v>0</v>
      </c>
      <c r="I432" s="22">
        <v>3</v>
      </c>
      <c r="J432" s="20">
        <v>0</v>
      </c>
      <c r="K432" s="20">
        <v>0</v>
      </c>
      <c r="L432" s="22">
        <v>0</v>
      </c>
      <c r="M432" s="20" t="s">
        <v>2173</v>
      </c>
      <c r="N432" s="20">
        <v>0</v>
      </c>
      <c r="O432" s="22">
        <v>339</v>
      </c>
      <c r="P432" s="23" t="b">
        <v>0</v>
      </c>
      <c r="Q432" s="20" t="s">
        <v>3045</v>
      </c>
      <c r="R432" s="20" t="s">
        <v>3046</v>
      </c>
      <c r="S432" s="22">
        <v>44</v>
      </c>
      <c r="T432" s="20" t="s">
        <v>2174</v>
      </c>
      <c r="U432" s="20">
        <v>0</v>
      </c>
      <c r="V432" s="20" t="s">
        <v>2175</v>
      </c>
      <c r="W432" s="20">
        <v>0.1</v>
      </c>
      <c r="X432" s="23" t="b">
        <v>0</v>
      </c>
      <c r="Y432" s="20"/>
      <c r="Z432" s="20" t="s">
        <v>872</v>
      </c>
      <c r="AA432" s="22">
        <v>12</v>
      </c>
      <c r="AB432" s="22">
        <v>102</v>
      </c>
      <c r="AC432" s="22">
        <v>0</v>
      </c>
      <c r="AD432" s="22">
        <v>3951</v>
      </c>
      <c r="AE432" s="22">
        <v>0</v>
      </c>
      <c r="AF432" s="22">
        <v>26534</v>
      </c>
      <c r="AG432" s="22">
        <v>348</v>
      </c>
      <c r="AH432" s="20">
        <v>0</v>
      </c>
      <c r="AI432" s="20">
        <v>0</v>
      </c>
      <c r="AJ432" s="20" t="s">
        <v>2175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591</v>
      </c>
      <c r="BH432" s="22">
        <v>224</v>
      </c>
      <c r="BI432" s="22">
        <v>582</v>
      </c>
      <c r="BJ432" s="22">
        <v>225</v>
      </c>
      <c r="BK432" s="22">
        <v>568</v>
      </c>
      <c r="BL432" s="22">
        <v>219</v>
      </c>
      <c r="BM432" s="22">
        <v>598</v>
      </c>
      <c r="BN432" s="22">
        <v>229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518</v>
      </c>
      <c r="CB432" s="22">
        <v>288</v>
      </c>
      <c r="CC432" s="22">
        <v>533</v>
      </c>
      <c r="CD432" s="22">
        <v>190</v>
      </c>
      <c r="CE432" s="22">
        <v>604</v>
      </c>
      <c r="CF432" s="22">
        <v>233</v>
      </c>
      <c r="CG432" s="22">
        <v>355</v>
      </c>
      <c r="CH432" s="22">
        <v>111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91046</v>
      </c>
      <c r="D433" s="22">
        <v>0</v>
      </c>
      <c r="E433" s="22">
        <v>0</v>
      </c>
      <c r="F433" s="22">
        <v>-1</v>
      </c>
      <c r="G433" s="22">
        <v>1</v>
      </c>
      <c r="H433" s="22">
        <v>0</v>
      </c>
      <c r="I433" s="22">
        <v>4</v>
      </c>
      <c r="J433" s="20">
        <v>0</v>
      </c>
      <c r="K433" s="20">
        <v>0</v>
      </c>
      <c r="L433" s="22">
        <v>0</v>
      </c>
      <c r="M433" s="20" t="s">
        <v>2176</v>
      </c>
      <c r="N433" s="20">
        <v>0</v>
      </c>
      <c r="O433" s="22">
        <v>340</v>
      </c>
      <c r="P433" s="23" t="b">
        <v>0</v>
      </c>
      <c r="Q433" s="20" t="s">
        <v>3657</v>
      </c>
      <c r="R433" s="20" t="s">
        <v>3658</v>
      </c>
      <c r="S433" s="22">
        <v>44</v>
      </c>
      <c r="T433" s="20" t="s">
        <v>2177</v>
      </c>
      <c r="U433" s="20">
        <v>1</v>
      </c>
      <c r="V433" s="20" t="s">
        <v>2178</v>
      </c>
      <c r="W433" s="20">
        <v>1</v>
      </c>
      <c r="X433" s="23" t="b">
        <v>0</v>
      </c>
      <c r="Y433" s="20"/>
      <c r="Z433" s="20" t="s">
        <v>899</v>
      </c>
      <c r="AA433" s="22">
        <v>12</v>
      </c>
      <c r="AB433" s="22">
        <v>102</v>
      </c>
      <c r="AC433" s="22">
        <v>7</v>
      </c>
      <c r="AD433" s="22">
        <v>121632</v>
      </c>
      <c r="AE433" s="22">
        <v>682</v>
      </c>
      <c r="AF433" s="22">
        <v>104229</v>
      </c>
      <c r="AG433" s="22">
        <v>7209</v>
      </c>
      <c r="AH433" s="20">
        <v>0</v>
      </c>
      <c r="AI433" s="20">
        <v>1.6</v>
      </c>
      <c r="AJ433" s="20" t="s">
        <v>2178</v>
      </c>
      <c r="AK433" s="22">
        <v>74</v>
      </c>
      <c r="AL433" s="22">
        <v>0</v>
      </c>
      <c r="AM433" s="22">
        <v>0</v>
      </c>
      <c r="AN433" s="22">
        <v>0</v>
      </c>
      <c r="AO433" s="22">
        <v>2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29</v>
      </c>
      <c r="AX433" s="20">
        <v>26</v>
      </c>
      <c r="AY433" s="20">
        <v>49.3</v>
      </c>
      <c r="AZ433" s="20">
        <v>32</v>
      </c>
      <c r="BA433" s="20">
        <v>10.6</v>
      </c>
      <c r="BB433" s="22">
        <v>0</v>
      </c>
      <c r="BC433" s="20">
        <v>0.61</v>
      </c>
      <c r="BD433" s="20">
        <v>0.44</v>
      </c>
      <c r="BE433" s="20">
        <v>1.05</v>
      </c>
      <c r="BF433" s="20">
        <v>1.6</v>
      </c>
      <c r="BG433" s="22">
        <v>362</v>
      </c>
      <c r="BH433" s="22">
        <v>39</v>
      </c>
      <c r="BI433" s="22">
        <v>229</v>
      </c>
      <c r="BJ433" s="22">
        <v>37</v>
      </c>
      <c r="BK433" s="22">
        <v>249</v>
      </c>
      <c r="BL433" s="22">
        <v>45</v>
      </c>
      <c r="BM433" s="22">
        <v>324</v>
      </c>
      <c r="BN433" s="22">
        <v>42</v>
      </c>
      <c r="BO433" s="20"/>
      <c r="BP433" s="20"/>
      <c r="BQ433" s="20"/>
      <c r="BR433" s="20"/>
      <c r="BS433" s="22">
        <v>3</v>
      </c>
      <c r="BT433" s="20"/>
      <c r="BU433" s="22">
        <v>0.74</v>
      </c>
      <c r="BV433" s="22">
        <v>0</v>
      </c>
      <c r="BW433" s="22">
        <v>0.54</v>
      </c>
      <c r="BX433" s="22">
        <v>1.28</v>
      </c>
      <c r="BY433" s="22">
        <v>1.95</v>
      </c>
      <c r="BZ433" s="22">
        <v>2.4300000000000002</v>
      </c>
      <c r="CA433" s="22">
        <v>482</v>
      </c>
      <c r="CB433" s="22">
        <v>89</v>
      </c>
      <c r="CC433" s="22">
        <v>512</v>
      </c>
      <c r="CD433" s="22">
        <v>46</v>
      </c>
      <c r="CE433" s="22">
        <v>377</v>
      </c>
      <c r="CF433" s="22">
        <v>44</v>
      </c>
      <c r="CG433" s="22">
        <v>184</v>
      </c>
      <c r="CH433" s="22">
        <v>29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0"/>
      <c r="B434" s="20"/>
      <c r="C434" s="22">
        <v>244856</v>
      </c>
      <c r="D434" s="22">
        <v>0</v>
      </c>
      <c r="E434" s="22">
        <v>0</v>
      </c>
      <c r="F434" s="22">
        <v>-1</v>
      </c>
      <c r="G434" s="22">
        <v>1</v>
      </c>
      <c r="H434" s="22">
        <v>0</v>
      </c>
      <c r="I434" s="22">
        <v>2</v>
      </c>
      <c r="J434" s="20">
        <v>1.2</v>
      </c>
      <c r="K434" s="20">
        <v>0.7</v>
      </c>
      <c r="L434" s="22">
        <v>2</v>
      </c>
      <c r="M434" s="20" t="s">
        <v>2212</v>
      </c>
      <c r="N434" s="20">
        <v>1.7</v>
      </c>
      <c r="O434" s="22">
        <v>393</v>
      </c>
      <c r="P434" s="23" t="b">
        <v>0</v>
      </c>
      <c r="Q434" s="20"/>
      <c r="R434" s="20"/>
      <c r="S434" s="22">
        <v>39</v>
      </c>
      <c r="T434" s="20" t="s">
        <v>2213</v>
      </c>
      <c r="U434" s="20">
        <v>1.3</v>
      </c>
      <c r="V434" s="20" t="s">
        <v>2214</v>
      </c>
      <c r="W434" s="20">
        <v>1.1000000000000001</v>
      </c>
      <c r="X434" s="23" t="b">
        <v>0</v>
      </c>
      <c r="Y434" s="20"/>
      <c r="Z434" s="20" t="s">
        <v>858</v>
      </c>
      <c r="AA434" s="22">
        <v>12</v>
      </c>
      <c r="AB434" s="22">
        <v>102</v>
      </c>
      <c r="AC434" s="22">
        <v>9</v>
      </c>
      <c r="AD434" s="22">
        <v>127015</v>
      </c>
      <c r="AE434" s="22">
        <v>11013</v>
      </c>
      <c r="AF434" s="22">
        <v>42423</v>
      </c>
      <c r="AG434" s="22">
        <v>3060</v>
      </c>
      <c r="AH434" s="20">
        <v>0.4</v>
      </c>
      <c r="AI434" s="20">
        <v>2.2999999999999998</v>
      </c>
      <c r="AJ434" s="20" t="s">
        <v>2214</v>
      </c>
      <c r="AK434" s="22">
        <v>515</v>
      </c>
      <c r="AL434" s="22">
        <v>0</v>
      </c>
      <c r="AM434" s="22">
        <v>0</v>
      </c>
      <c r="AN434" s="22">
        <v>0</v>
      </c>
      <c r="AO434" s="22">
        <v>9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65</v>
      </c>
      <c r="AX434" s="20">
        <v>108.4</v>
      </c>
      <c r="AY434" s="20">
        <v>3.4</v>
      </c>
      <c r="AZ434" s="20">
        <v>18</v>
      </c>
      <c r="BA434" s="20">
        <v>13.1</v>
      </c>
      <c r="BB434" s="22">
        <v>5</v>
      </c>
      <c r="BC434" s="20">
        <v>0.11</v>
      </c>
      <c r="BD434" s="20">
        <v>0.03</v>
      </c>
      <c r="BE434" s="20">
        <v>0.14000000000000001</v>
      </c>
      <c r="BF434" s="20">
        <v>12.19</v>
      </c>
      <c r="BG434" s="22">
        <v>210</v>
      </c>
      <c r="BH434" s="22">
        <v>86</v>
      </c>
      <c r="BI434" s="22">
        <v>386</v>
      </c>
      <c r="BJ434" s="22">
        <v>141</v>
      </c>
      <c r="BK434" s="22">
        <v>298</v>
      </c>
      <c r="BL434" s="22">
        <v>96</v>
      </c>
      <c r="BM434" s="22">
        <v>300</v>
      </c>
      <c r="BN434" s="22">
        <v>105</v>
      </c>
      <c r="BO434" s="20"/>
      <c r="BP434" s="20"/>
      <c r="BQ434" s="20"/>
      <c r="BR434" s="20"/>
      <c r="BS434" s="20"/>
      <c r="BT434" s="20"/>
      <c r="BU434" s="22">
        <v>0.02</v>
      </c>
      <c r="BV434" s="22">
        <v>0</v>
      </c>
      <c r="BW434" s="22">
        <v>0.01</v>
      </c>
      <c r="BX434" s="22">
        <v>0.03</v>
      </c>
      <c r="BY434" s="22">
        <v>2.13</v>
      </c>
      <c r="BZ434" s="22">
        <v>1.57</v>
      </c>
      <c r="CA434" s="22">
        <v>733</v>
      </c>
      <c r="CB434" s="22">
        <v>233</v>
      </c>
      <c r="CC434" s="22">
        <v>174</v>
      </c>
      <c r="CD434" s="22">
        <v>57</v>
      </c>
      <c r="CE434" s="22">
        <v>322</v>
      </c>
      <c r="CF434" s="22">
        <v>106</v>
      </c>
      <c r="CG434" s="22">
        <v>167</v>
      </c>
      <c r="CH434" s="22">
        <v>66</v>
      </c>
      <c r="CI434" s="22">
        <v>0.87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232351</v>
      </c>
      <c r="D435" s="22">
        <v>0</v>
      </c>
      <c r="E435" s="22">
        <v>0</v>
      </c>
      <c r="F435" s="22">
        <v>-2</v>
      </c>
      <c r="G435" s="22">
        <v>2</v>
      </c>
      <c r="H435" s="22">
        <v>0</v>
      </c>
      <c r="I435" s="22">
        <v>2</v>
      </c>
      <c r="J435" s="20">
        <v>0.2</v>
      </c>
      <c r="K435" s="20">
        <v>-0.3</v>
      </c>
      <c r="L435" s="22">
        <v>1</v>
      </c>
      <c r="M435" s="20" t="s">
        <v>983</v>
      </c>
      <c r="N435" s="20">
        <v>0.7</v>
      </c>
      <c r="O435" s="22">
        <v>553</v>
      </c>
      <c r="P435" s="23" t="b">
        <v>0</v>
      </c>
      <c r="Q435" s="20"/>
      <c r="R435" s="20"/>
      <c r="S435" s="22">
        <v>43</v>
      </c>
      <c r="T435" s="20" t="s">
        <v>2332</v>
      </c>
      <c r="U435" s="20">
        <v>1</v>
      </c>
      <c r="V435" s="20" t="s">
        <v>2333</v>
      </c>
      <c r="W435" s="20">
        <v>0.1</v>
      </c>
      <c r="X435" s="23" t="b">
        <v>0</v>
      </c>
      <c r="Y435" s="20"/>
      <c r="Z435" s="20" t="s">
        <v>858</v>
      </c>
      <c r="AA435" s="22">
        <v>12</v>
      </c>
      <c r="AB435" s="22">
        <v>102</v>
      </c>
      <c r="AC435" s="22">
        <v>6</v>
      </c>
      <c r="AD435" s="22">
        <v>8722</v>
      </c>
      <c r="AE435" s="22">
        <v>95</v>
      </c>
      <c r="AF435" s="22">
        <v>16043</v>
      </c>
      <c r="AG435" s="22">
        <v>218</v>
      </c>
      <c r="AH435" s="20">
        <v>0.2</v>
      </c>
      <c r="AI435" s="20">
        <v>1.4</v>
      </c>
      <c r="AJ435" s="20" t="s">
        <v>2333</v>
      </c>
      <c r="AK435" s="22">
        <v>283</v>
      </c>
      <c r="AL435" s="22">
        <v>0</v>
      </c>
      <c r="AM435" s="22">
        <v>0</v>
      </c>
      <c r="AN435" s="22">
        <v>0</v>
      </c>
      <c r="AO435" s="22">
        <v>8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48</v>
      </c>
      <c r="AX435" s="20">
        <v>43.4</v>
      </c>
      <c r="AY435" s="20">
        <v>89.8</v>
      </c>
      <c r="AZ435" s="20">
        <v>17</v>
      </c>
      <c r="BA435" s="20">
        <v>15.1</v>
      </c>
      <c r="BB435" s="22">
        <v>3</v>
      </c>
      <c r="BC435" s="20">
        <v>0.06</v>
      </c>
      <c r="BD435" s="20">
        <v>0.35</v>
      </c>
      <c r="BE435" s="20">
        <v>0.41</v>
      </c>
      <c r="BF435" s="20">
        <v>7.44</v>
      </c>
      <c r="BG435" s="22">
        <v>319</v>
      </c>
      <c r="BH435" s="22">
        <v>122</v>
      </c>
      <c r="BI435" s="22">
        <v>146</v>
      </c>
      <c r="BJ435" s="22">
        <v>34</v>
      </c>
      <c r="BK435" s="22">
        <v>305</v>
      </c>
      <c r="BL435" s="22">
        <v>100</v>
      </c>
      <c r="BM435" s="22">
        <v>286</v>
      </c>
      <c r="BN435" s="22">
        <v>100</v>
      </c>
      <c r="BO435" s="22">
        <v>2</v>
      </c>
      <c r="BP435" s="20"/>
      <c r="BQ435" s="20"/>
      <c r="BR435" s="20"/>
      <c r="BS435" s="20"/>
      <c r="BT435" s="20"/>
      <c r="BU435" s="22">
        <v>0.02</v>
      </c>
      <c r="BV435" s="22">
        <v>0</v>
      </c>
      <c r="BW435" s="22">
        <v>0.11</v>
      </c>
      <c r="BX435" s="22">
        <v>0.13</v>
      </c>
      <c r="BY435" s="22">
        <v>2.37</v>
      </c>
      <c r="BZ435" s="22">
        <v>2.54</v>
      </c>
      <c r="CA435" s="22">
        <v>592</v>
      </c>
      <c r="CB435" s="22">
        <v>150</v>
      </c>
      <c r="CC435" s="22">
        <v>272</v>
      </c>
      <c r="CD435" s="22">
        <v>92</v>
      </c>
      <c r="CE435" s="22">
        <v>370</v>
      </c>
      <c r="CF435" s="22">
        <v>129</v>
      </c>
      <c r="CG435" s="22">
        <v>400</v>
      </c>
      <c r="CH435" s="22">
        <v>156</v>
      </c>
      <c r="CI435" s="22">
        <v>0.95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100</v>
      </c>
      <c r="B436" s="22">
        <v>100</v>
      </c>
      <c r="C436" s="22">
        <v>108796</v>
      </c>
      <c r="D436" s="22">
        <v>0</v>
      </c>
      <c r="E436" s="22">
        <v>0</v>
      </c>
      <c r="F436" s="22">
        <v>-2</v>
      </c>
      <c r="G436" s="22">
        <v>2</v>
      </c>
      <c r="H436" s="22">
        <v>0</v>
      </c>
      <c r="I436" s="22">
        <v>2</v>
      </c>
      <c r="J436" s="20">
        <v>0.2</v>
      </c>
      <c r="K436" s="20">
        <v>-0.3</v>
      </c>
      <c r="L436" s="22">
        <v>1</v>
      </c>
      <c r="M436" s="20" t="s">
        <v>1260</v>
      </c>
      <c r="N436" s="20">
        <v>0.7</v>
      </c>
      <c r="O436" s="22">
        <v>575</v>
      </c>
      <c r="P436" s="23" t="b">
        <v>0</v>
      </c>
      <c r="Q436" s="20"/>
      <c r="R436" s="20" t="s">
        <v>3312</v>
      </c>
      <c r="S436" s="22">
        <v>43</v>
      </c>
      <c r="T436" s="20" t="s">
        <v>2179</v>
      </c>
      <c r="U436" s="20">
        <v>1.8</v>
      </c>
      <c r="V436" s="20" t="s">
        <v>2180</v>
      </c>
      <c r="W436" s="20">
        <v>0.3</v>
      </c>
      <c r="X436" s="23" t="b">
        <v>0</v>
      </c>
      <c r="Y436" s="20"/>
      <c r="Z436" s="20" t="s">
        <v>858</v>
      </c>
      <c r="AA436" s="22">
        <v>12</v>
      </c>
      <c r="AB436" s="22">
        <v>102</v>
      </c>
      <c r="AC436" s="22">
        <v>20</v>
      </c>
      <c r="AD436" s="22">
        <v>27171</v>
      </c>
      <c r="AE436" s="22">
        <v>1485</v>
      </c>
      <c r="AF436" s="22">
        <v>21305</v>
      </c>
      <c r="AG436" s="22">
        <v>955</v>
      </c>
      <c r="AH436" s="20">
        <v>0.2</v>
      </c>
      <c r="AI436" s="20">
        <v>4.7</v>
      </c>
      <c r="AJ436" s="20" t="s">
        <v>2180</v>
      </c>
      <c r="AK436" s="22">
        <v>945</v>
      </c>
      <c r="AL436" s="22">
        <v>1</v>
      </c>
      <c r="AM436" s="22">
        <v>1</v>
      </c>
      <c r="AN436" s="22">
        <v>0</v>
      </c>
      <c r="AO436" s="22">
        <v>20</v>
      </c>
      <c r="AP436" s="22">
        <v>1</v>
      </c>
      <c r="AQ436" s="22">
        <v>0</v>
      </c>
      <c r="AR436" s="22">
        <v>0</v>
      </c>
      <c r="AS436" s="22">
        <v>3</v>
      </c>
      <c r="AT436" s="22">
        <v>0</v>
      </c>
      <c r="AU436" s="22">
        <v>0</v>
      </c>
      <c r="AV436" s="22">
        <v>1</v>
      </c>
      <c r="AW436" s="22">
        <v>135</v>
      </c>
      <c r="AX436" s="20">
        <v>222</v>
      </c>
      <c r="AY436" s="20">
        <v>35.700000000000003</v>
      </c>
      <c r="AZ436" s="20">
        <v>70</v>
      </c>
      <c r="BA436" s="20">
        <v>32.799999999999997</v>
      </c>
      <c r="BB436" s="22">
        <v>11</v>
      </c>
      <c r="BC436" s="20">
        <v>0.83</v>
      </c>
      <c r="BD436" s="20">
        <v>0.21</v>
      </c>
      <c r="BE436" s="20">
        <v>1.04</v>
      </c>
      <c r="BF436" s="20">
        <v>23.61</v>
      </c>
      <c r="BG436" s="22">
        <v>77</v>
      </c>
      <c r="BH436" s="22">
        <v>25</v>
      </c>
      <c r="BI436" s="22">
        <v>272</v>
      </c>
      <c r="BJ436" s="22">
        <v>85</v>
      </c>
      <c r="BK436" s="22">
        <v>156</v>
      </c>
      <c r="BL436" s="22">
        <v>27</v>
      </c>
      <c r="BM436" s="22">
        <v>147</v>
      </c>
      <c r="BN436" s="22">
        <v>39</v>
      </c>
      <c r="BO436" s="20"/>
      <c r="BP436" s="20"/>
      <c r="BQ436" s="20"/>
      <c r="BR436" s="20"/>
      <c r="BS436" s="20"/>
      <c r="BT436" s="20"/>
      <c r="BU436" s="22">
        <v>0.08</v>
      </c>
      <c r="BV436" s="22">
        <v>0</v>
      </c>
      <c r="BW436" s="22">
        <v>0.02</v>
      </c>
      <c r="BX436" s="22">
        <v>0.1</v>
      </c>
      <c r="BY436" s="22">
        <v>2.25</v>
      </c>
      <c r="BZ436" s="22">
        <v>1.9</v>
      </c>
      <c r="CA436" s="22">
        <v>571</v>
      </c>
      <c r="CB436" s="22">
        <v>132</v>
      </c>
      <c r="CC436" s="22">
        <v>267</v>
      </c>
      <c r="CD436" s="22">
        <v>87</v>
      </c>
      <c r="CE436" s="22">
        <v>265</v>
      </c>
      <c r="CF436" s="22">
        <v>86</v>
      </c>
      <c r="CG436" s="22">
        <v>293</v>
      </c>
      <c r="CH436" s="22">
        <v>114</v>
      </c>
      <c r="CI436" s="22">
        <v>1.05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0"/>
      <c r="B437" s="20"/>
      <c r="C437" s="22">
        <v>104047</v>
      </c>
      <c r="D437" s="22">
        <v>-1</v>
      </c>
      <c r="E437" s="22">
        <v>1</v>
      </c>
      <c r="F437" s="22">
        <v>-3</v>
      </c>
      <c r="G437" s="22">
        <v>3</v>
      </c>
      <c r="H437" s="22">
        <v>0</v>
      </c>
      <c r="I437" s="22">
        <v>3</v>
      </c>
      <c r="J437" s="20">
        <v>0.2</v>
      </c>
      <c r="K437" s="20">
        <v>-0.3</v>
      </c>
      <c r="L437" s="22">
        <v>1</v>
      </c>
      <c r="M437" s="20" t="s">
        <v>2181</v>
      </c>
      <c r="N437" s="20">
        <v>0.7</v>
      </c>
      <c r="O437" s="22">
        <v>582</v>
      </c>
      <c r="P437" s="23" t="b">
        <v>0</v>
      </c>
      <c r="Q437" s="20"/>
      <c r="R437" s="20"/>
      <c r="S437" s="22">
        <v>47</v>
      </c>
      <c r="T437" s="20" t="s">
        <v>2182</v>
      </c>
      <c r="U437" s="20">
        <v>1.5</v>
      </c>
      <c r="V437" s="20" t="s">
        <v>2183</v>
      </c>
      <c r="W437" s="20">
        <v>0</v>
      </c>
      <c r="X437" s="23" t="b">
        <v>0</v>
      </c>
      <c r="Y437" s="20"/>
      <c r="Z437" s="20" t="s">
        <v>858</v>
      </c>
      <c r="AA437" s="22">
        <v>12</v>
      </c>
      <c r="AB437" s="22">
        <v>102</v>
      </c>
      <c r="AC437" s="22">
        <v>16</v>
      </c>
      <c r="AD437" s="22">
        <v>2594</v>
      </c>
      <c r="AE437" s="22">
        <v>59</v>
      </c>
      <c r="AF437" s="22">
        <v>5584</v>
      </c>
      <c r="AG437" s="22">
        <v>100</v>
      </c>
      <c r="AH437" s="20">
        <v>0.1</v>
      </c>
      <c r="AI437" s="20">
        <v>3.4</v>
      </c>
      <c r="AJ437" s="20" t="s">
        <v>2183</v>
      </c>
      <c r="AK437" s="22">
        <v>502</v>
      </c>
      <c r="AL437" s="22">
        <v>0</v>
      </c>
      <c r="AM437" s="22">
        <v>0</v>
      </c>
      <c r="AN437" s="22">
        <v>0</v>
      </c>
      <c r="AO437" s="22">
        <v>9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48</v>
      </c>
      <c r="AX437" s="20">
        <v>42.4</v>
      </c>
      <c r="AY437" s="20">
        <v>61.3</v>
      </c>
      <c r="AZ437" s="20">
        <v>38</v>
      </c>
      <c r="BA437" s="20">
        <v>14.1</v>
      </c>
      <c r="BB437" s="22">
        <v>5</v>
      </c>
      <c r="BC437" s="20">
        <v>0.44</v>
      </c>
      <c r="BD437" s="20">
        <v>1.31</v>
      </c>
      <c r="BE437" s="20">
        <v>1.75</v>
      </c>
      <c r="BF437" s="20">
        <v>12.99</v>
      </c>
      <c r="BG437" s="22">
        <v>324</v>
      </c>
      <c r="BH437" s="22">
        <v>140</v>
      </c>
      <c r="BI437" s="22">
        <v>200</v>
      </c>
      <c r="BJ437" s="22">
        <v>116</v>
      </c>
      <c r="BK437" s="22">
        <v>234</v>
      </c>
      <c r="BL437" s="22">
        <v>123</v>
      </c>
      <c r="BM437" s="22">
        <v>293</v>
      </c>
      <c r="BN437" s="22">
        <v>133</v>
      </c>
      <c r="BO437" s="20"/>
      <c r="BP437" s="20"/>
      <c r="BQ437" s="20"/>
      <c r="BR437" s="20"/>
      <c r="BS437" s="20"/>
      <c r="BT437" s="20"/>
      <c r="BU437" s="22">
        <v>0.08</v>
      </c>
      <c r="BV437" s="22">
        <v>0</v>
      </c>
      <c r="BW437" s="22">
        <v>0.23</v>
      </c>
      <c r="BX437" s="22">
        <v>0.31</v>
      </c>
      <c r="BY437" s="22">
        <v>2.33</v>
      </c>
      <c r="BZ437" s="22">
        <v>1.61</v>
      </c>
      <c r="CA437" s="22">
        <v>315</v>
      </c>
      <c r="CB437" s="22">
        <v>205</v>
      </c>
      <c r="CC437" s="22">
        <v>288</v>
      </c>
      <c r="CD437" s="22">
        <v>135</v>
      </c>
      <c r="CE437" s="22">
        <v>303</v>
      </c>
      <c r="CF437" s="22">
        <v>138</v>
      </c>
      <c r="CG437" s="22">
        <v>543</v>
      </c>
      <c r="CH437" s="22">
        <v>195</v>
      </c>
      <c r="CI437" s="22">
        <v>0.9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222677</v>
      </c>
      <c r="D438" s="22">
        <v>0</v>
      </c>
      <c r="E438" s="22">
        <v>0</v>
      </c>
      <c r="F438" s="22">
        <v>-2</v>
      </c>
      <c r="G438" s="22">
        <v>2</v>
      </c>
      <c r="H438" s="22">
        <v>0</v>
      </c>
      <c r="I438" s="22">
        <v>3</v>
      </c>
      <c r="J438" s="20">
        <v>2.2000000000000002</v>
      </c>
      <c r="K438" s="20">
        <v>1.7</v>
      </c>
      <c r="L438" s="22">
        <v>1</v>
      </c>
      <c r="M438" s="20" t="s">
        <v>2184</v>
      </c>
      <c r="N438" s="20">
        <v>2.7</v>
      </c>
      <c r="O438" s="22">
        <v>586</v>
      </c>
      <c r="P438" s="23" t="b">
        <v>0</v>
      </c>
      <c r="Q438" s="20"/>
      <c r="R438" s="20"/>
      <c r="S438" s="22">
        <v>48</v>
      </c>
      <c r="T438" s="20" t="s">
        <v>2185</v>
      </c>
      <c r="U438" s="20">
        <v>1.8</v>
      </c>
      <c r="V438" s="20" t="s">
        <v>2186</v>
      </c>
      <c r="W438" s="20">
        <v>0.1</v>
      </c>
      <c r="X438" s="23" t="b">
        <v>0</v>
      </c>
      <c r="Y438" s="20"/>
      <c r="Z438" s="20" t="s">
        <v>858</v>
      </c>
      <c r="AA438" s="22">
        <v>12</v>
      </c>
      <c r="AB438" s="22">
        <v>102</v>
      </c>
      <c r="AC438" s="22">
        <v>18</v>
      </c>
      <c r="AD438" s="22">
        <v>9596</v>
      </c>
      <c r="AE438" s="22">
        <v>490</v>
      </c>
      <c r="AF438" s="22">
        <v>14859</v>
      </c>
      <c r="AG438" s="22">
        <v>340</v>
      </c>
      <c r="AH438" s="20">
        <v>0.6</v>
      </c>
      <c r="AI438" s="20">
        <v>3.8</v>
      </c>
      <c r="AJ438" s="20" t="s">
        <v>2186</v>
      </c>
      <c r="AK438" s="22">
        <v>525</v>
      </c>
      <c r="AL438" s="22">
        <v>1</v>
      </c>
      <c r="AM438" s="22">
        <v>0</v>
      </c>
      <c r="AN438" s="22">
        <v>0</v>
      </c>
      <c r="AO438" s="22">
        <v>12</v>
      </c>
      <c r="AP438" s="22">
        <v>0</v>
      </c>
      <c r="AQ438" s="22">
        <v>0</v>
      </c>
      <c r="AR438" s="22">
        <v>0</v>
      </c>
      <c r="AS438" s="22">
        <v>2</v>
      </c>
      <c r="AT438" s="22">
        <v>0</v>
      </c>
      <c r="AU438" s="22">
        <v>0</v>
      </c>
      <c r="AV438" s="22">
        <v>0</v>
      </c>
      <c r="AW438" s="22">
        <v>44</v>
      </c>
      <c r="AX438" s="20">
        <v>79.2</v>
      </c>
      <c r="AY438" s="20">
        <v>42.5</v>
      </c>
      <c r="AZ438" s="20">
        <v>91</v>
      </c>
      <c r="BA438" s="20">
        <v>20.9</v>
      </c>
      <c r="BB438" s="22">
        <v>5</v>
      </c>
      <c r="BC438" s="20">
        <v>0.84</v>
      </c>
      <c r="BD438" s="20">
        <v>0.24</v>
      </c>
      <c r="BE438" s="20">
        <v>1.08</v>
      </c>
      <c r="BF438" s="20">
        <v>12.55</v>
      </c>
      <c r="BG438" s="22">
        <v>256</v>
      </c>
      <c r="BH438" s="22">
        <v>103</v>
      </c>
      <c r="BI438" s="22">
        <v>250</v>
      </c>
      <c r="BJ438" s="22">
        <v>137</v>
      </c>
      <c r="BK438" s="22">
        <v>126</v>
      </c>
      <c r="BL438" s="22">
        <v>77</v>
      </c>
      <c r="BM438" s="22">
        <v>236</v>
      </c>
      <c r="BN438" s="22">
        <v>114</v>
      </c>
      <c r="BO438" s="20"/>
      <c r="BP438" s="20"/>
      <c r="BQ438" s="20"/>
      <c r="BR438" s="20"/>
      <c r="BS438" s="20"/>
      <c r="BT438" s="20"/>
      <c r="BU438" s="22">
        <v>0.14000000000000001</v>
      </c>
      <c r="BV438" s="22">
        <v>0</v>
      </c>
      <c r="BW438" s="22">
        <v>0.04</v>
      </c>
      <c r="BX438" s="22">
        <v>0.18</v>
      </c>
      <c r="BY438" s="22">
        <v>2.15</v>
      </c>
      <c r="BZ438" s="22">
        <v>2.06</v>
      </c>
      <c r="CA438" s="22">
        <v>301</v>
      </c>
      <c r="CB438" s="22">
        <v>198</v>
      </c>
      <c r="CC438" s="22">
        <v>122</v>
      </c>
      <c r="CD438" s="22">
        <v>55</v>
      </c>
      <c r="CE438" s="22">
        <v>272</v>
      </c>
      <c r="CF438" s="22">
        <v>120</v>
      </c>
      <c r="CG438" s="22">
        <v>434</v>
      </c>
      <c r="CH438" s="22">
        <v>141</v>
      </c>
      <c r="CI438" s="22">
        <v>0.86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75</v>
      </c>
      <c r="B439" s="20"/>
      <c r="C439" s="22">
        <v>476369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2</v>
      </c>
      <c r="J439" s="20">
        <v>1.9</v>
      </c>
      <c r="K439" s="20">
        <v>2</v>
      </c>
      <c r="L439" s="22">
        <v>1</v>
      </c>
      <c r="M439" s="20" t="s">
        <v>1315</v>
      </c>
      <c r="N439" s="20">
        <v>3</v>
      </c>
      <c r="O439" s="22">
        <v>602</v>
      </c>
      <c r="P439" s="23" t="b">
        <v>0</v>
      </c>
      <c r="Q439" s="20" t="s">
        <v>3659</v>
      </c>
      <c r="R439" s="20" t="s">
        <v>3660</v>
      </c>
      <c r="S439" s="22">
        <v>40</v>
      </c>
      <c r="T439" s="20" t="s">
        <v>2187</v>
      </c>
      <c r="U439" s="20">
        <v>2.1</v>
      </c>
      <c r="V439" s="20" t="s">
        <v>2188</v>
      </c>
      <c r="W439" s="20">
        <v>5.9</v>
      </c>
      <c r="X439" s="23" t="b">
        <v>0</v>
      </c>
      <c r="Y439" s="20"/>
      <c r="Z439" s="20" t="s">
        <v>937</v>
      </c>
      <c r="AA439" s="22">
        <v>12</v>
      </c>
      <c r="AB439" s="22">
        <v>102</v>
      </c>
      <c r="AC439" s="22">
        <v>23</v>
      </c>
      <c r="AD439" s="22">
        <v>530274</v>
      </c>
      <c r="AE439" s="22">
        <v>15584</v>
      </c>
      <c r="AF439" s="22">
        <v>508273</v>
      </c>
      <c r="AG439" s="22">
        <v>12243</v>
      </c>
      <c r="AH439" s="20">
        <v>0.8</v>
      </c>
      <c r="AI439" s="20">
        <v>5.8</v>
      </c>
      <c r="AJ439" s="20" t="s">
        <v>2188</v>
      </c>
      <c r="AK439" s="22">
        <v>777</v>
      </c>
      <c r="AL439" s="22">
        <v>0</v>
      </c>
      <c r="AM439" s="22">
        <v>2</v>
      </c>
      <c r="AN439" s="22">
        <v>0</v>
      </c>
      <c r="AO439" s="22">
        <v>14</v>
      </c>
      <c r="AP439" s="22">
        <v>0</v>
      </c>
      <c r="AQ439" s="22">
        <v>0</v>
      </c>
      <c r="AR439" s="22">
        <v>0</v>
      </c>
      <c r="AS439" s="22">
        <v>4</v>
      </c>
      <c r="AT439" s="22">
        <v>0</v>
      </c>
      <c r="AU439" s="22">
        <v>0</v>
      </c>
      <c r="AV439" s="22">
        <v>3</v>
      </c>
      <c r="AW439" s="22">
        <v>108</v>
      </c>
      <c r="AX439" s="20">
        <v>135.6</v>
      </c>
      <c r="AY439" s="20">
        <v>144.19999999999999</v>
      </c>
      <c r="AZ439" s="20">
        <v>48</v>
      </c>
      <c r="BA439" s="20">
        <v>32.700000000000003</v>
      </c>
      <c r="BB439" s="22">
        <v>9</v>
      </c>
      <c r="BC439" s="20">
        <v>0.22</v>
      </c>
      <c r="BD439" s="20">
        <v>1.19</v>
      </c>
      <c r="BE439" s="20">
        <v>1.41</v>
      </c>
      <c r="BF439" s="20">
        <v>16.649999999999999</v>
      </c>
      <c r="BG439" s="22">
        <v>166</v>
      </c>
      <c r="BH439" s="22">
        <v>67</v>
      </c>
      <c r="BI439" s="22">
        <v>78</v>
      </c>
      <c r="BJ439" s="22">
        <v>15</v>
      </c>
      <c r="BK439" s="22">
        <v>201</v>
      </c>
      <c r="BL439" s="22">
        <v>48</v>
      </c>
      <c r="BM439" s="22">
        <v>151</v>
      </c>
      <c r="BN439" s="22">
        <v>40</v>
      </c>
      <c r="BO439" s="20"/>
      <c r="BP439" s="20"/>
      <c r="BQ439" s="20"/>
      <c r="BR439" s="20"/>
      <c r="BS439" s="20"/>
      <c r="BT439" s="20"/>
      <c r="BU439" s="22">
        <v>0.03</v>
      </c>
      <c r="BV439" s="22">
        <v>0</v>
      </c>
      <c r="BW439" s="22">
        <v>0.14000000000000001</v>
      </c>
      <c r="BX439" s="22">
        <v>0.17</v>
      </c>
      <c r="BY439" s="22">
        <v>1.93</v>
      </c>
      <c r="BZ439" s="22">
        <v>1.62</v>
      </c>
      <c r="CA439" s="22">
        <v>685</v>
      </c>
      <c r="CB439" s="22">
        <v>207</v>
      </c>
      <c r="CC439" s="22">
        <v>86</v>
      </c>
      <c r="CD439" s="22">
        <v>23</v>
      </c>
      <c r="CE439" s="22">
        <v>223</v>
      </c>
      <c r="CF439" s="22">
        <v>74</v>
      </c>
      <c r="CG439" s="22">
        <v>71</v>
      </c>
      <c r="CH439" s="22">
        <v>25</v>
      </c>
      <c r="CI439" s="22">
        <v>1.04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0"/>
      <c r="B440" s="20"/>
      <c r="C440" s="22">
        <v>54738</v>
      </c>
      <c r="D440" s="22">
        <v>0</v>
      </c>
      <c r="E440" s="22">
        <v>0</v>
      </c>
      <c r="F440" s="22">
        <v>0</v>
      </c>
      <c r="G440" s="22">
        <v>0</v>
      </c>
      <c r="H440" s="22">
        <v>0</v>
      </c>
      <c r="I440" s="22">
        <v>1</v>
      </c>
      <c r="J440" s="20">
        <v>2.2000000000000002</v>
      </c>
      <c r="K440" s="20">
        <v>1.7</v>
      </c>
      <c r="L440" s="22">
        <v>3</v>
      </c>
      <c r="M440" s="20" t="s">
        <v>558</v>
      </c>
      <c r="N440" s="20">
        <v>2.7</v>
      </c>
      <c r="O440" s="22">
        <v>614</v>
      </c>
      <c r="P440" s="23" t="b">
        <v>0</v>
      </c>
      <c r="Q440" s="20"/>
      <c r="R440" s="20"/>
      <c r="S440" s="22">
        <v>45</v>
      </c>
      <c r="T440" s="20" t="s">
        <v>2428</v>
      </c>
      <c r="U440" s="20">
        <v>2.2000000000000002</v>
      </c>
      <c r="V440" s="20" t="s">
        <v>2429</v>
      </c>
      <c r="W440" s="20">
        <v>0.3</v>
      </c>
      <c r="X440" s="23" t="b">
        <v>0</v>
      </c>
      <c r="Y440" s="20"/>
      <c r="Z440" s="20" t="s">
        <v>858</v>
      </c>
      <c r="AA440" s="22">
        <v>12</v>
      </c>
      <c r="AB440" s="22">
        <v>102</v>
      </c>
      <c r="AC440" s="22">
        <v>27</v>
      </c>
      <c r="AD440" s="22">
        <v>31524</v>
      </c>
      <c r="AE440" s="22">
        <v>2058</v>
      </c>
      <c r="AF440" s="22">
        <v>25831</v>
      </c>
      <c r="AG440" s="22">
        <v>721</v>
      </c>
      <c r="AH440" s="20">
        <v>0.6</v>
      </c>
      <c r="AI440" s="20">
        <v>6</v>
      </c>
      <c r="AJ440" s="20" t="s">
        <v>2429</v>
      </c>
      <c r="AK440" s="22">
        <v>1080</v>
      </c>
      <c r="AL440" s="22">
        <v>0</v>
      </c>
      <c r="AM440" s="22">
        <v>0</v>
      </c>
      <c r="AN440" s="22">
        <v>0</v>
      </c>
      <c r="AO440" s="22">
        <v>22</v>
      </c>
      <c r="AP440" s="22">
        <v>0</v>
      </c>
      <c r="AQ440" s="22">
        <v>0</v>
      </c>
      <c r="AR440" s="22">
        <v>0</v>
      </c>
      <c r="AS440" s="22">
        <v>1</v>
      </c>
      <c r="AT440" s="22">
        <v>0</v>
      </c>
      <c r="AU440" s="22">
        <v>43</v>
      </c>
      <c r="AV440" s="22">
        <v>1</v>
      </c>
      <c r="AW440" s="22">
        <v>185</v>
      </c>
      <c r="AX440" s="20">
        <v>337</v>
      </c>
      <c r="AY440" s="20">
        <v>0</v>
      </c>
      <c r="AZ440" s="20">
        <v>0</v>
      </c>
      <c r="BA440" s="20">
        <v>33.700000000000003</v>
      </c>
      <c r="BB440" s="22">
        <v>12</v>
      </c>
      <c r="BC440" s="20">
        <v>0</v>
      </c>
      <c r="BD440" s="20">
        <v>0.02</v>
      </c>
      <c r="BE440" s="20">
        <v>0.02</v>
      </c>
      <c r="BF440" s="20">
        <v>25.27</v>
      </c>
      <c r="BG440" s="22">
        <v>15</v>
      </c>
      <c r="BH440" s="22">
        <v>6</v>
      </c>
      <c r="BI440" s="22">
        <v>606</v>
      </c>
      <c r="BJ440" s="22">
        <v>71</v>
      </c>
      <c r="BK440" s="22">
        <v>593</v>
      </c>
      <c r="BL440" s="22">
        <v>66</v>
      </c>
      <c r="BM440" s="22">
        <v>137</v>
      </c>
      <c r="BN440" s="22">
        <v>7</v>
      </c>
      <c r="BO440" s="20"/>
      <c r="BP440" s="20"/>
      <c r="BQ440" s="20"/>
      <c r="BR440" s="20"/>
      <c r="BS440" s="20"/>
      <c r="BT440" s="20"/>
      <c r="BU440" s="22">
        <v>0</v>
      </c>
      <c r="BV440" s="22">
        <v>3.58</v>
      </c>
      <c r="BW440" s="22">
        <v>0</v>
      </c>
      <c r="BX440" s="22">
        <v>0</v>
      </c>
      <c r="BY440" s="22">
        <v>2.11</v>
      </c>
      <c r="BZ440" s="22">
        <v>1.83</v>
      </c>
      <c r="CA440" s="22">
        <v>352</v>
      </c>
      <c r="CB440" s="22">
        <v>15</v>
      </c>
      <c r="CC440" s="22">
        <v>115</v>
      </c>
      <c r="CD440" s="22">
        <v>11</v>
      </c>
      <c r="CE440" s="22">
        <v>214</v>
      </c>
      <c r="CF440" s="22">
        <v>20</v>
      </c>
      <c r="CG440" s="22">
        <v>288</v>
      </c>
      <c r="CH440" s="22">
        <v>40</v>
      </c>
      <c r="CI440" s="22">
        <v>1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100</v>
      </c>
      <c r="B441" s="22">
        <v>100</v>
      </c>
      <c r="C441" s="22">
        <v>88894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3</v>
      </c>
      <c r="J441" s="20">
        <v>1.5</v>
      </c>
      <c r="K441" s="20">
        <v>1</v>
      </c>
      <c r="L441" s="22">
        <v>2</v>
      </c>
      <c r="M441" s="20" t="s">
        <v>2558</v>
      </c>
      <c r="N441" s="20">
        <v>2</v>
      </c>
      <c r="O441" s="22">
        <v>630</v>
      </c>
      <c r="P441" s="23" t="b">
        <v>0</v>
      </c>
      <c r="Q441" s="20"/>
      <c r="R441" s="20" t="s">
        <v>3173</v>
      </c>
      <c r="S441" s="22">
        <v>49</v>
      </c>
      <c r="T441" s="20" t="s">
        <v>2559</v>
      </c>
      <c r="U441" s="20">
        <v>1.7</v>
      </c>
      <c r="V441" s="20" t="s">
        <v>2560</v>
      </c>
      <c r="W441" s="20">
        <v>0.1</v>
      </c>
      <c r="X441" s="23" t="b">
        <v>0</v>
      </c>
      <c r="Y441" s="20"/>
      <c r="Z441" s="20" t="s">
        <v>858</v>
      </c>
      <c r="AA441" s="22">
        <v>12</v>
      </c>
      <c r="AB441" s="22">
        <v>102</v>
      </c>
      <c r="AC441" s="22">
        <v>12</v>
      </c>
      <c r="AD441" s="22">
        <v>6096</v>
      </c>
      <c r="AE441" s="22">
        <v>380</v>
      </c>
      <c r="AF441" s="22">
        <v>18080</v>
      </c>
      <c r="AG441" s="22">
        <v>308</v>
      </c>
      <c r="AH441" s="20">
        <v>0.4</v>
      </c>
      <c r="AI441" s="20">
        <v>2.4</v>
      </c>
      <c r="AJ441" s="20" t="s">
        <v>2560</v>
      </c>
      <c r="AK441" s="22">
        <v>443</v>
      </c>
      <c r="AL441" s="22">
        <v>0</v>
      </c>
      <c r="AM441" s="22">
        <v>0</v>
      </c>
      <c r="AN441" s="22">
        <v>0</v>
      </c>
      <c r="AO441" s="22">
        <v>10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67</v>
      </c>
      <c r="AX441" s="20">
        <v>69</v>
      </c>
      <c r="AY441" s="20">
        <v>105.9</v>
      </c>
      <c r="AZ441" s="20">
        <v>61</v>
      </c>
      <c r="BA441" s="20">
        <v>23.3</v>
      </c>
      <c r="BB441" s="22">
        <v>5</v>
      </c>
      <c r="BC441" s="20">
        <v>0.64</v>
      </c>
      <c r="BD441" s="20">
        <v>0.41</v>
      </c>
      <c r="BE441" s="20">
        <v>1.05</v>
      </c>
      <c r="BF441" s="20">
        <v>10.53</v>
      </c>
      <c r="BG441" s="22">
        <v>271</v>
      </c>
      <c r="BH441" s="22">
        <v>110</v>
      </c>
      <c r="BI441" s="22">
        <v>122</v>
      </c>
      <c r="BJ441" s="22">
        <v>87</v>
      </c>
      <c r="BK441" s="22">
        <v>177</v>
      </c>
      <c r="BL441" s="22">
        <v>102</v>
      </c>
      <c r="BM441" s="22">
        <v>215</v>
      </c>
      <c r="BN441" s="22">
        <v>106</v>
      </c>
      <c r="BO441" s="22">
        <v>4</v>
      </c>
      <c r="BP441" s="20"/>
      <c r="BQ441" s="22">
        <v>1</v>
      </c>
      <c r="BR441" s="20"/>
      <c r="BS441" s="20"/>
      <c r="BT441" s="20"/>
      <c r="BU441" s="22">
        <v>0.13</v>
      </c>
      <c r="BV441" s="22">
        <v>0</v>
      </c>
      <c r="BW441" s="22">
        <v>0.08</v>
      </c>
      <c r="BX441" s="22">
        <v>0.21</v>
      </c>
      <c r="BY441" s="22">
        <v>2.14</v>
      </c>
      <c r="BZ441" s="22">
        <v>2.0299999999999998</v>
      </c>
      <c r="CA441" s="22">
        <v>225</v>
      </c>
      <c r="CB441" s="22">
        <v>142</v>
      </c>
      <c r="CC441" s="22">
        <v>156</v>
      </c>
      <c r="CD441" s="22">
        <v>69</v>
      </c>
      <c r="CE441" s="22">
        <v>283</v>
      </c>
      <c r="CF441" s="22">
        <v>128</v>
      </c>
      <c r="CG441" s="22">
        <v>440</v>
      </c>
      <c r="CH441" s="22">
        <v>143</v>
      </c>
      <c r="CI441" s="22">
        <v>1.02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242453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4</v>
      </c>
      <c r="J442" s="20">
        <v>0.2</v>
      </c>
      <c r="K442" s="20">
        <v>-0.3</v>
      </c>
      <c r="L442" s="22">
        <v>0</v>
      </c>
      <c r="M442" s="20" t="s">
        <v>957</v>
      </c>
      <c r="N442" s="20">
        <v>0.7</v>
      </c>
      <c r="O442" s="22">
        <v>631</v>
      </c>
      <c r="P442" s="23" t="b">
        <v>0</v>
      </c>
      <c r="Q442" s="20"/>
      <c r="R442" s="20"/>
      <c r="S442" s="22">
        <v>49</v>
      </c>
      <c r="T442" s="20" t="s">
        <v>2561</v>
      </c>
      <c r="U442" s="20">
        <v>1.6</v>
      </c>
      <c r="V442" s="20" t="s">
        <v>2562</v>
      </c>
      <c r="W442" s="20">
        <v>0.1</v>
      </c>
      <c r="X442" s="23" t="b">
        <v>0</v>
      </c>
      <c r="Y442" s="20"/>
      <c r="Z442" s="20" t="s">
        <v>858</v>
      </c>
      <c r="AA442" s="22">
        <v>12</v>
      </c>
      <c r="AB442" s="22">
        <v>102</v>
      </c>
      <c r="AC442" s="22">
        <v>18</v>
      </c>
      <c r="AD442" s="22">
        <v>21113</v>
      </c>
      <c r="AE442" s="22">
        <v>467</v>
      </c>
      <c r="AF442" s="22">
        <v>19996</v>
      </c>
      <c r="AG442" s="22">
        <v>670</v>
      </c>
      <c r="AH442" s="20">
        <v>0.1</v>
      </c>
      <c r="AI442" s="20">
        <v>3.7</v>
      </c>
      <c r="AJ442" s="20" t="s">
        <v>2562</v>
      </c>
      <c r="AK442" s="22">
        <v>571</v>
      </c>
      <c r="AL442" s="22">
        <v>0</v>
      </c>
      <c r="AM442" s="22">
        <v>1</v>
      </c>
      <c r="AN442" s="22">
        <v>0</v>
      </c>
      <c r="AO442" s="22">
        <v>14</v>
      </c>
      <c r="AP442" s="22">
        <v>0</v>
      </c>
      <c r="AQ442" s="22">
        <v>0</v>
      </c>
      <c r="AR442" s="22">
        <v>0</v>
      </c>
      <c r="AS442" s="22">
        <v>2</v>
      </c>
      <c r="AT442" s="22">
        <v>0</v>
      </c>
      <c r="AU442" s="22">
        <v>0</v>
      </c>
      <c r="AV442" s="22">
        <v>0</v>
      </c>
      <c r="AW442" s="22">
        <v>33</v>
      </c>
      <c r="AX442" s="20">
        <v>44</v>
      </c>
      <c r="AY442" s="20">
        <v>73.7</v>
      </c>
      <c r="AZ442" s="20">
        <v>143</v>
      </c>
      <c r="BA442" s="20">
        <v>25.1</v>
      </c>
      <c r="BB442" s="22">
        <v>7</v>
      </c>
      <c r="BC442" s="20">
        <v>1.85</v>
      </c>
      <c r="BD442" s="20">
        <v>0.32</v>
      </c>
      <c r="BE442" s="20">
        <v>2.17</v>
      </c>
      <c r="BF442" s="20">
        <v>15.8</v>
      </c>
      <c r="BG442" s="22">
        <v>316</v>
      </c>
      <c r="BH442" s="22">
        <v>36</v>
      </c>
      <c r="BI442" s="22">
        <v>169</v>
      </c>
      <c r="BJ442" s="22">
        <v>20</v>
      </c>
      <c r="BK442" s="22">
        <v>71</v>
      </c>
      <c r="BL442" s="22">
        <v>26</v>
      </c>
      <c r="BM442" s="22">
        <v>207</v>
      </c>
      <c r="BN442" s="22">
        <v>32</v>
      </c>
      <c r="BO442" s="20"/>
      <c r="BP442" s="20"/>
      <c r="BQ442" s="20"/>
      <c r="BR442" s="20"/>
      <c r="BS442" s="20"/>
      <c r="BT442" s="20"/>
      <c r="BU442" s="22">
        <v>0.28999999999999998</v>
      </c>
      <c r="BV442" s="22">
        <v>0</v>
      </c>
      <c r="BW442" s="22">
        <v>0.05</v>
      </c>
      <c r="BX442" s="22">
        <v>0.34</v>
      </c>
      <c r="BY442" s="22">
        <v>2.4900000000000002</v>
      </c>
      <c r="BZ442" s="22">
        <v>2.21</v>
      </c>
      <c r="CA442" s="22">
        <v>258</v>
      </c>
      <c r="CB442" s="22">
        <v>55</v>
      </c>
      <c r="CC442" s="22">
        <v>302</v>
      </c>
      <c r="CD442" s="22">
        <v>35</v>
      </c>
      <c r="CE442" s="22">
        <v>297</v>
      </c>
      <c r="CF442" s="22">
        <v>38</v>
      </c>
      <c r="CG442" s="22">
        <v>362</v>
      </c>
      <c r="CH442" s="22">
        <v>58</v>
      </c>
      <c r="CI442" s="22">
        <v>1.1000000000000001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27.75" thickBot="1">
      <c r="A443" s="22">
        <v>0</v>
      </c>
      <c r="B443" s="22">
        <v>0</v>
      </c>
      <c r="C443" s="22">
        <v>552030</v>
      </c>
      <c r="D443" s="22">
        <v>0</v>
      </c>
      <c r="E443" s="22">
        <v>0</v>
      </c>
      <c r="F443" s="22">
        <v>0</v>
      </c>
      <c r="G443" s="22">
        <v>0</v>
      </c>
      <c r="H443" s="22">
        <v>0</v>
      </c>
      <c r="I443" s="22">
        <v>2</v>
      </c>
      <c r="J443" s="20">
        <v>0</v>
      </c>
      <c r="K443" s="20">
        <v>0</v>
      </c>
      <c r="L443" s="22">
        <v>0</v>
      </c>
      <c r="M443" s="20" t="s">
        <v>2563</v>
      </c>
      <c r="N443" s="20">
        <v>0</v>
      </c>
      <c r="O443" s="22">
        <v>648</v>
      </c>
      <c r="P443" s="23" t="b">
        <v>0</v>
      </c>
      <c r="Q443" s="20" t="s">
        <v>3174</v>
      </c>
      <c r="R443" s="20" t="s">
        <v>3175</v>
      </c>
      <c r="S443" s="22">
        <v>40</v>
      </c>
      <c r="T443" s="20" t="s">
        <v>2564</v>
      </c>
      <c r="U443" s="20">
        <v>0</v>
      </c>
      <c r="V443" s="20" t="s">
        <v>2565</v>
      </c>
      <c r="W443" s="20">
        <v>0</v>
      </c>
      <c r="X443" s="23" t="b">
        <v>0</v>
      </c>
      <c r="Y443" s="20"/>
      <c r="Z443" s="20" t="s">
        <v>872</v>
      </c>
      <c r="AA443" s="22">
        <v>12</v>
      </c>
      <c r="AB443" s="22">
        <v>102</v>
      </c>
      <c r="AC443" s="22">
        <v>0</v>
      </c>
      <c r="AD443" s="22">
        <v>713</v>
      </c>
      <c r="AE443" s="22">
        <v>0</v>
      </c>
      <c r="AF443" s="22">
        <v>1260</v>
      </c>
      <c r="AG443" s="22">
        <v>25</v>
      </c>
      <c r="AH443" s="20">
        <v>0</v>
      </c>
      <c r="AI443" s="20">
        <v>0</v>
      </c>
      <c r="AJ443" s="20" t="s">
        <v>2565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0">
        <v>0</v>
      </c>
      <c r="AY443" s="20">
        <v>0</v>
      </c>
      <c r="AZ443" s="20">
        <v>0</v>
      </c>
      <c r="BA443" s="20">
        <v>0</v>
      </c>
      <c r="BB443" s="22">
        <v>0</v>
      </c>
      <c r="BC443" s="20">
        <v>0</v>
      </c>
      <c r="BD443" s="20">
        <v>0</v>
      </c>
      <c r="BE443" s="20">
        <v>0</v>
      </c>
      <c r="BF443" s="20">
        <v>0</v>
      </c>
      <c r="BG443" s="22">
        <v>555</v>
      </c>
      <c r="BH443" s="22">
        <v>214</v>
      </c>
      <c r="BI443" s="22">
        <v>539</v>
      </c>
      <c r="BJ443" s="22">
        <v>211</v>
      </c>
      <c r="BK443" s="22">
        <v>517</v>
      </c>
      <c r="BL443" s="22">
        <v>204</v>
      </c>
      <c r="BM443" s="22">
        <v>561</v>
      </c>
      <c r="BN443" s="22">
        <v>213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</v>
      </c>
      <c r="BX443" s="22">
        <v>0</v>
      </c>
      <c r="BY443" s="22">
        <v>0</v>
      </c>
      <c r="BZ443" s="22">
        <v>0</v>
      </c>
      <c r="CA443" s="22">
        <v>705</v>
      </c>
      <c r="CB443" s="22">
        <v>222</v>
      </c>
      <c r="CC443" s="22">
        <v>471</v>
      </c>
      <c r="CD443" s="22">
        <v>178</v>
      </c>
      <c r="CE443" s="22">
        <v>566</v>
      </c>
      <c r="CF443" s="22">
        <v>210</v>
      </c>
      <c r="CG443" s="22">
        <v>616</v>
      </c>
      <c r="CH443" s="22">
        <v>215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0"/>
      <c r="B444" s="20"/>
      <c r="C444" s="22">
        <v>20480</v>
      </c>
      <c r="D444" s="22">
        <v>0</v>
      </c>
      <c r="E444" s="22">
        <v>0</v>
      </c>
      <c r="F444" s="22">
        <v>-1</v>
      </c>
      <c r="G444" s="22">
        <v>1</v>
      </c>
      <c r="H444" s="22">
        <v>0</v>
      </c>
      <c r="I444" s="22">
        <v>1</v>
      </c>
      <c r="J444" s="20">
        <v>-0.5</v>
      </c>
      <c r="K444" s="20">
        <v>-1</v>
      </c>
      <c r="L444" s="22">
        <v>0</v>
      </c>
      <c r="M444" s="20" t="s">
        <v>959</v>
      </c>
      <c r="N444" s="20">
        <v>0</v>
      </c>
      <c r="O444" s="22">
        <v>665</v>
      </c>
      <c r="P444" s="23" t="b">
        <v>0</v>
      </c>
      <c r="Q444" s="20"/>
      <c r="R444" s="20"/>
      <c r="S444" s="22">
        <v>44</v>
      </c>
      <c r="T444" s="20" t="s">
        <v>2801</v>
      </c>
      <c r="U444" s="20">
        <v>0</v>
      </c>
      <c r="V444" s="20" t="s">
        <v>2802</v>
      </c>
      <c r="W444" s="20">
        <v>0</v>
      </c>
      <c r="X444" s="23" t="b">
        <v>0</v>
      </c>
      <c r="Y444" s="20"/>
      <c r="Z444" s="20" t="s">
        <v>858</v>
      </c>
      <c r="AA444" s="22">
        <v>12</v>
      </c>
      <c r="AB444" s="22">
        <v>102</v>
      </c>
      <c r="AC444" s="22">
        <v>0</v>
      </c>
      <c r="AD444" s="22">
        <v>2165</v>
      </c>
      <c r="AE444" s="22">
        <v>137</v>
      </c>
      <c r="AF444" s="22">
        <v>2220</v>
      </c>
      <c r="AG444" s="22">
        <v>137</v>
      </c>
      <c r="AH444" s="20">
        <v>0</v>
      </c>
      <c r="AI444" s="20">
        <v>0</v>
      </c>
      <c r="AJ444" s="20" t="s">
        <v>2802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572</v>
      </c>
      <c r="BH444" s="22">
        <v>80</v>
      </c>
      <c r="BI444" s="22">
        <v>561</v>
      </c>
      <c r="BJ444" s="22">
        <v>66</v>
      </c>
      <c r="BK444" s="22">
        <v>545</v>
      </c>
      <c r="BL444" s="22">
        <v>60</v>
      </c>
      <c r="BM444" s="22">
        <v>578</v>
      </c>
      <c r="BN444" s="22">
        <v>80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471</v>
      </c>
      <c r="CB444" s="22">
        <v>22</v>
      </c>
      <c r="CC444" s="22">
        <v>506</v>
      </c>
      <c r="CD444" s="22">
        <v>79</v>
      </c>
      <c r="CE444" s="22">
        <v>584</v>
      </c>
      <c r="CF444" s="22">
        <v>80</v>
      </c>
      <c r="CG444" s="22">
        <v>531</v>
      </c>
      <c r="CH444" s="22">
        <v>71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0"/>
      <c r="B445" s="20"/>
      <c r="C445" s="22">
        <v>611011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2</v>
      </c>
      <c r="J445" s="20">
        <v>-0.5</v>
      </c>
      <c r="K445" s="20">
        <v>-1</v>
      </c>
      <c r="L445" s="22">
        <v>0</v>
      </c>
      <c r="M445" s="20" t="s">
        <v>2633</v>
      </c>
      <c r="N445" s="20">
        <v>0</v>
      </c>
      <c r="O445" s="22">
        <v>682</v>
      </c>
      <c r="P445" s="23" t="b">
        <v>0</v>
      </c>
      <c r="Q445" s="20"/>
      <c r="R445" s="20"/>
      <c r="S445" s="22">
        <v>40</v>
      </c>
      <c r="T445" s="20" t="s">
        <v>2896</v>
      </c>
      <c r="U445" s="20">
        <v>0</v>
      </c>
      <c r="V445" s="20" t="s">
        <v>459</v>
      </c>
      <c r="W445" s="20">
        <v>0</v>
      </c>
      <c r="X445" s="23" t="b">
        <v>0</v>
      </c>
      <c r="Y445" s="20"/>
      <c r="Z445" s="20" t="s">
        <v>858</v>
      </c>
      <c r="AA445" s="22">
        <v>12</v>
      </c>
      <c r="AB445" s="22">
        <v>102</v>
      </c>
      <c r="AC445" s="22">
        <v>0</v>
      </c>
      <c r="AD445" s="22">
        <v>3030</v>
      </c>
      <c r="AE445" s="22">
        <v>217</v>
      </c>
      <c r="AF445" s="22">
        <v>1743</v>
      </c>
      <c r="AG445" s="22">
        <v>132</v>
      </c>
      <c r="AH445" s="20">
        <v>0</v>
      </c>
      <c r="AI445" s="20">
        <v>0</v>
      </c>
      <c r="AJ445" s="20" t="s">
        <v>459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558</v>
      </c>
      <c r="BH445" s="22">
        <v>217</v>
      </c>
      <c r="BI445" s="22">
        <v>542</v>
      </c>
      <c r="BJ445" s="22">
        <v>214</v>
      </c>
      <c r="BK445" s="22">
        <v>520</v>
      </c>
      <c r="BL445" s="22">
        <v>207</v>
      </c>
      <c r="BM445" s="22">
        <v>564</v>
      </c>
      <c r="BN445" s="22">
        <v>216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708</v>
      </c>
      <c r="CB445" s="22">
        <v>225</v>
      </c>
      <c r="CC445" s="22">
        <v>474</v>
      </c>
      <c r="CD445" s="22">
        <v>181</v>
      </c>
      <c r="CE445" s="22">
        <v>569</v>
      </c>
      <c r="CF445" s="22">
        <v>213</v>
      </c>
      <c r="CG445" s="22">
        <v>537</v>
      </c>
      <c r="CH445" s="22">
        <v>200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60252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3</v>
      </c>
      <c r="J446" s="20">
        <v>1.5</v>
      </c>
      <c r="K446" s="20">
        <v>1</v>
      </c>
      <c r="L446" s="22">
        <v>2</v>
      </c>
      <c r="M446" s="20" t="s">
        <v>3410</v>
      </c>
      <c r="N446" s="20">
        <v>2</v>
      </c>
      <c r="O446" s="22">
        <v>727</v>
      </c>
      <c r="P446" s="23" t="b">
        <v>0</v>
      </c>
      <c r="Q446" s="20"/>
      <c r="R446" s="20"/>
      <c r="S446" s="22">
        <v>50</v>
      </c>
      <c r="T446" s="20" t="s">
        <v>3411</v>
      </c>
      <c r="U446" s="20">
        <v>2.5</v>
      </c>
      <c r="V446" s="20" t="s">
        <v>3412</v>
      </c>
      <c r="W446" s="20">
        <v>0</v>
      </c>
      <c r="X446" s="23" t="b">
        <v>0</v>
      </c>
      <c r="Y446" s="20"/>
      <c r="Z446" s="20" t="s">
        <v>858</v>
      </c>
      <c r="AA446" s="22">
        <v>12</v>
      </c>
      <c r="AB446" s="22">
        <v>102</v>
      </c>
      <c r="AC446" s="22">
        <v>10</v>
      </c>
      <c r="AD446" s="22">
        <v>1359</v>
      </c>
      <c r="AE446" s="22">
        <v>294</v>
      </c>
      <c r="AF446" s="22">
        <v>461</v>
      </c>
      <c r="AG446" s="22">
        <v>156</v>
      </c>
      <c r="AH446" s="20">
        <v>0.4</v>
      </c>
      <c r="AI446" s="20">
        <v>2</v>
      </c>
      <c r="AJ446" s="20" t="s">
        <v>3412</v>
      </c>
      <c r="AK446" s="22">
        <v>171</v>
      </c>
      <c r="AL446" s="22">
        <v>0</v>
      </c>
      <c r="AM446" s="22">
        <v>1</v>
      </c>
      <c r="AN446" s="22">
        <v>1</v>
      </c>
      <c r="AO446" s="22">
        <v>3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41</v>
      </c>
      <c r="AX446" s="20">
        <v>28</v>
      </c>
      <c r="AY446" s="20">
        <v>45.1</v>
      </c>
      <c r="AZ446" s="20">
        <v>15</v>
      </c>
      <c r="BA446" s="20">
        <v>8.8000000000000007</v>
      </c>
      <c r="BB446" s="22">
        <v>2</v>
      </c>
      <c r="BC446" s="20">
        <v>0.09</v>
      </c>
      <c r="BD446" s="20">
        <v>0.28000000000000003</v>
      </c>
      <c r="BE446" s="20">
        <v>0.37</v>
      </c>
      <c r="BF446" s="20">
        <v>3.16</v>
      </c>
      <c r="BG446" s="22">
        <v>357</v>
      </c>
      <c r="BH446" s="22">
        <v>156</v>
      </c>
      <c r="BI446" s="22">
        <v>242</v>
      </c>
      <c r="BJ446" s="22">
        <v>133</v>
      </c>
      <c r="BK446" s="22">
        <v>322</v>
      </c>
      <c r="BL446" s="22">
        <v>163</v>
      </c>
      <c r="BM446" s="22">
        <v>340</v>
      </c>
      <c r="BN446" s="22">
        <v>155</v>
      </c>
      <c r="BO446" s="22">
        <v>2</v>
      </c>
      <c r="BP446" s="20"/>
      <c r="BQ446" s="20"/>
      <c r="BR446" s="20"/>
      <c r="BS446" s="20"/>
      <c r="BT446" s="20"/>
      <c r="BU446" s="22">
        <v>0.05</v>
      </c>
      <c r="BV446" s="22">
        <v>0</v>
      </c>
      <c r="BW446" s="22">
        <v>0.15</v>
      </c>
      <c r="BX446" s="22">
        <v>0.2</v>
      </c>
      <c r="BY446" s="22">
        <v>1.66</v>
      </c>
      <c r="BZ446" s="22">
        <v>1.58</v>
      </c>
      <c r="CA446" s="22">
        <v>169</v>
      </c>
      <c r="CB446" s="22">
        <v>105</v>
      </c>
      <c r="CC446" s="22">
        <v>160</v>
      </c>
      <c r="CD446" s="22">
        <v>72</v>
      </c>
      <c r="CE446" s="22">
        <v>188</v>
      </c>
      <c r="CF446" s="22">
        <v>83</v>
      </c>
      <c r="CG446" s="22">
        <v>659</v>
      </c>
      <c r="CH446" s="22">
        <v>265</v>
      </c>
      <c r="CI446" s="22">
        <v>1.05</v>
      </c>
      <c r="CJ446" s="22">
        <v>0.53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0"/>
      <c r="B447" s="20"/>
      <c r="C447" s="22">
        <v>608060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3</v>
      </c>
      <c r="J447" s="20">
        <v>-0.5</v>
      </c>
      <c r="K447" s="20">
        <v>-1</v>
      </c>
      <c r="L447" s="22">
        <v>0</v>
      </c>
      <c r="M447" s="20" t="s">
        <v>2259</v>
      </c>
      <c r="N447" s="20">
        <v>0</v>
      </c>
      <c r="O447" s="22">
        <v>729</v>
      </c>
      <c r="P447" s="23" t="b">
        <v>0</v>
      </c>
      <c r="Q447" s="20"/>
      <c r="R447" s="20"/>
      <c r="S447" s="22">
        <v>45</v>
      </c>
      <c r="T447" s="20" t="s">
        <v>3413</v>
      </c>
      <c r="U447" s="20">
        <v>0</v>
      </c>
      <c r="V447" s="20" t="s">
        <v>3414</v>
      </c>
      <c r="W447" s="20">
        <v>0</v>
      </c>
      <c r="X447" s="23" t="b">
        <v>0</v>
      </c>
      <c r="Y447" s="20"/>
      <c r="Z447" s="20" t="s">
        <v>858</v>
      </c>
      <c r="AA447" s="22">
        <v>12</v>
      </c>
      <c r="AB447" s="22">
        <v>102</v>
      </c>
      <c r="AC447" s="22">
        <v>0</v>
      </c>
      <c r="AD447" s="22">
        <v>374</v>
      </c>
      <c r="AE447" s="22">
        <v>73</v>
      </c>
      <c r="AF447" s="22">
        <v>148</v>
      </c>
      <c r="AG447" s="22">
        <v>44</v>
      </c>
      <c r="AH447" s="20">
        <v>0</v>
      </c>
      <c r="AI447" s="20">
        <v>0</v>
      </c>
      <c r="AJ447" s="20" t="s">
        <v>3414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682</v>
      </c>
      <c r="BH447" s="22">
        <v>282</v>
      </c>
      <c r="BI447" s="22">
        <v>678</v>
      </c>
      <c r="BJ447" s="22">
        <v>283</v>
      </c>
      <c r="BK447" s="22">
        <v>671</v>
      </c>
      <c r="BL447" s="22">
        <v>280</v>
      </c>
      <c r="BM447" s="22">
        <v>688</v>
      </c>
      <c r="BN447" s="22">
        <v>286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467</v>
      </c>
      <c r="CB447" s="22">
        <v>274</v>
      </c>
      <c r="CC447" s="22">
        <v>635</v>
      </c>
      <c r="CD447" s="22">
        <v>255</v>
      </c>
      <c r="CE447" s="22">
        <v>689</v>
      </c>
      <c r="CF447" s="22">
        <v>287</v>
      </c>
      <c r="CG447" s="22">
        <v>722</v>
      </c>
      <c r="CH447" s="22">
        <v>303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0"/>
      <c r="B448" s="20"/>
      <c r="C448" s="22">
        <v>589114</v>
      </c>
      <c r="D448" s="22">
        <v>0</v>
      </c>
      <c r="E448" s="22">
        <v>0</v>
      </c>
      <c r="F448" s="22">
        <v>0</v>
      </c>
      <c r="G448" s="22">
        <v>0</v>
      </c>
      <c r="H448" s="22">
        <v>0</v>
      </c>
      <c r="I448" s="22">
        <v>3</v>
      </c>
      <c r="J448" s="20">
        <v>-0.5</v>
      </c>
      <c r="K448" s="20">
        <v>-1</v>
      </c>
      <c r="L448" s="22">
        <v>0</v>
      </c>
      <c r="M448" s="20" t="s">
        <v>1392</v>
      </c>
      <c r="N448" s="20">
        <v>0</v>
      </c>
      <c r="O448" s="22">
        <v>734</v>
      </c>
      <c r="P448" s="23" t="b">
        <v>0</v>
      </c>
      <c r="Q448" s="20"/>
      <c r="R448" s="20"/>
      <c r="S448" s="22">
        <v>45</v>
      </c>
      <c r="T448" s="20" t="s">
        <v>3514</v>
      </c>
      <c r="U448" s="20">
        <v>0</v>
      </c>
      <c r="V448" s="20" t="s">
        <v>731</v>
      </c>
      <c r="W448" s="20">
        <v>0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0</v>
      </c>
      <c r="AD448" s="22">
        <v>201</v>
      </c>
      <c r="AE448" s="22">
        <v>103</v>
      </c>
      <c r="AF448" s="22">
        <v>49</v>
      </c>
      <c r="AG448" s="22">
        <v>30</v>
      </c>
      <c r="AH448" s="20">
        <v>0</v>
      </c>
      <c r="AI448" s="20">
        <v>0</v>
      </c>
      <c r="AJ448" s="20" t="s">
        <v>731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679</v>
      </c>
      <c r="BH448" s="22">
        <v>279</v>
      </c>
      <c r="BI448" s="22">
        <v>675</v>
      </c>
      <c r="BJ448" s="22">
        <v>280</v>
      </c>
      <c r="BK448" s="22">
        <v>668</v>
      </c>
      <c r="BL448" s="22">
        <v>277</v>
      </c>
      <c r="BM448" s="22">
        <v>685</v>
      </c>
      <c r="BN448" s="22">
        <v>283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464</v>
      </c>
      <c r="CB448" s="22">
        <v>271</v>
      </c>
      <c r="CC448" s="22">
        <v>632</v>
      </c>
      <c r="CD448" s="22">
        <v>252</v>
      </c>
      <c r="CE448" s="22">
        <v>686</v>
      </c>
      <c r="CF448" s="22">
        <v>284</v>
      </c>
      <c r="CG448" s="22">
        <v>730</v>
      </c>
      <c r="CH448" s="22">
        <v>310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100</v>
      </c>
      <c r="B449" s="22">
        <v>100</v>
      </c>
      <c r="C449" s="22">
        <v>211975</v>
      </c>
      <c r="D449" s="22">
        <v>0</v>
      </c>
      <c r="E449" s="22">
        <v>0</v>
      </c>
      <c r="F449" s="22">
        <v>-1</v>
      </c>
      <c r="G449" s="22">
        <v>1</v>
      </c>
      <c r="H449" s="22">
        <v>0</v>
      </c>
      <c r="I449" s="22">
        <v>2</v>
      </c>
      <c r="J449" s="20">
        <v>5.2</v>
      </c>
      <c r="K449" s="20">
        <v>5.7</v>
      </c>
      <c r="L449" s="22">
        <v>6</v>
      </c>
      <c r="M449" s="20" t="s">
        <v>1418</v>
      </c>
      <c r="N449" s="20">
        <v>4.7</v>
      </c>
      <c r="O449" s="22">
        <v>341</v>
      </c>
      <c r="P449" s="23" t="b">
        <v>0</v>
      </c>
      <c r="Q449" s="20"/>
      <c r="R449" s="20" t="s">
        <v>3661</v>
      </c>
      <c r="S449" s="22">
        <v>49</v>
      </c>
      <c r="T449" s="20" t="s">
        <v>1419</v>
      </c>
      <c r="U449" s="20">
        <v>4</v>
      </c>
      <c r="V449" s="20" t="s">
        <v>1420</v>
      </c>
      <c r="W449" s="20">
        <v>5</v>
      </c>
      <c r="X449" s="23" t="b">
        <v>0</v>
      </c>
      <c r="Y449" s="20"/>
      <c r="Z449" s="20" t="s">
        <v>858</v>
      </c>
      <c r="AA449" s="22">
        <v>13</v>
      </c>
      <c r="AB449" s="22">
        <v>43</v>
      </c>
      <c r="AC449" s="22">
        <v>36</v>
      </c>
      <c r="AD449" s="22">
        <v>896611</v>
      </c>
      <c r="AE449" s="22">
        <v>38302</v>
      </c>
      <c r="AF449" s="22">
        <v>950183</v>
      </c>
      <c r="AG449" s="22">
        <v>6293</v>
      </c>
      <c r="AH449" s="20">
        <v>1</v>
      </c>
      <c r="AI449" s="20">
        <v>7.3</v>
      </c>
      <c r="AJ449" s="20" t="s">
        <v>1420</v>
      </c>
      <c r="AK449" s="22">
        <v>810</v>
      </c>
      <c r="AL449" s="22">
        <v>2</v>
      </c>
      <c r="AM449" s="22">
        <v>0</v>
      </c>
      <c r="AN449" s="22">
        <v>3</v>
      </c>
      <c r="AO449" s="22">
        <v>10</v>
      </c>
      <c r="AP449" s="22">
        <v>0</v>
      </c>
      <c r="AQ449" s="22">
        <v>0</v>
      </c>
      <c r="AR449" s="22">
        <v>0</v>
      </c>
      <c r="AS449" s="22">
        <v>1</v>
      </c>
      <c r="AT449" s="22">
        <v>1</v>
      </c>
      <c r="AU449" s="22">
        <v>0</v>
      </c>
      <c r="AV449" s="22">
        <v>1</v>
      </c>
      <c r="AW449" s="22">
        <v>181</v>
      </c>
      <c r="AX449" s="20">
        <v>225.4</v>
      </c>
      <c r="AY449" s="20">
        <v>95.5</v>
      </c>
      <c r="AZ449" s="20">
        <v>60</v>
      </c>
      <c r="BA449" s="20">
        <v>38</v>
      </c>
      <c r="BB449" s="22">
        <v>9</v>
      </c>
      <c r="BC449" s="20">
        <v>0.41</v>
      </c>
      <c r="BD449" s="20">
        <v>0.64</v>
      </c>
      <c r="BE449" s="20">
        <v>1.05</v>
      </c>
      <c r="BF449" s="20">
        <v>9.01</v>
      </c>
      <c r="BG449" s="22">
        <v>73</v>
      </c>
      <c r="BH449" s="22">
        <v>23</v>
      </c>
      <c r="BI449" s="22">
        <v>135</v>
      </c>
      <c r="BJ449" s="22">
        <v>27</v>
      </c>
      <c r="BK449" s="22">
        <v>181</v>
      </c>
      <c r="BL449" s="22">
        <v>39</v>
      </c>
      <c r="BM449" s="22">
        <v>107</v>
      </c>
      <c r="BN449" s="22">
        <v>27</v>
      </c>
      <c r="BO449" s="20"/>
      <c r="BP449" s="20"/>
      <c r="BQ449" s="20"/>
      <c r="BR449" s="20"/>
      <c r="BS449" s="20"/>
      <c r="BT449" s="20"/>
      <c r="BU449" s="22">
        <v>0.05</v>
      </c>
      <c r="BV449" s="22">
        <v>0</v>
      </c>
      <c r="BW449" s="22">
        <v>7.0000000000000007E-2</v>
      </c>
      <c r="BX449" s="22">
        <v>0.12</v>
      </c>
      <c r="BY449" s="22">
        <v>1</v>
      </c>
      <c r="BZ449" s="22">
        <v>1.1100000000000001</v>
      </c>
      <c r="CA449" s="22">
        <v>249</v>
      </c>
      <c r="CB449" s="22">
        <v>32</v>
      </c>
      <c r="CC449" s="22">
        <v>39</v>
      </c>
      <c r="CD449" s="22">
        <v>13</v>
      </c>
      <c r="CE449" s="22">
        <v>61</v>
      </c>
      <c r="CF449" s="22">
        <v>12</v>
      </c>
      <c r="CG449" s="22">
        <v>81</v>
      </c>
      <c r="CH449" s="22">
        <v>31</v>
      </c>
      <c r="CI449" s="22">
        <v>1</v>
      </c>
      <c r="CJ449" s="22">
        <v>0.33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75</v>
      </c>
      <c r="B450" s="22">
        <v>100</v>
      </c>
      <c r="C450" s="22">
        <v>126184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2</v>
      </c>
      <c r="J450" s="20">
        <v>2.6</v>
      </c>
      <c r="K450" s="20">
        <v>4</v>
      </c>
      <c r="L450" s="22">
        <v>0</v>
      </c>
      <c r="M450" s="20" t="s">
        <v>920</v>
      </c>
      <c r="N450" s="20">
        <v>3</v>
      </c>
      <c r="O450" s="22">
        <v>342</v>
      </c>
      <c r="P450" s="23" t="b">
        <v>0</v>
      </c>
      <c r="Q450" s="20" t="s">
        <v>2386</v>
      </c>
      <c r="R450" s="20" t="s">
        <v>3662</v>
      </c>
      <c r="S450" s="22">
        <v>50</v>
      </c>
      <c r="T450" s="20" t="s">
        <v>1389</v>
      </c>
      <c r="U450" s="20">
        <v>3.6</v>
      </c>
      <c r="V450" s="20" t="s">
        <v>452</v>
      </c>
      <c r="W450" s="20">
        <v>5.0999999999999996</v>
      </c>
      <c r="X450" s="23" t="b">
        <v>0</v>
      </c>
      <c r="Y450" s="20"/>
      <c r="Z450" s="20" t="s">
        <v>937</v>
      </c>
      <c r="AA450" s="22">
        <v>13</v>
      </c>
      <c r="AB450" s="22">
        <v>43</v>
      </c>
      <c r="AC450" s="22">
        <v>32</v>
      </c>
      <c r="AD450" s="22">
        <v>613356</v>
      </c>
      <c r="AE450" s="22">
        <v>4117</v>
      </c>
      <c r="AF450" s="22">
        <v>642940</v>
      </c>
      <c r="AG450" s="22">
        <v>44596</v>
      </c>
      <c r="AH450" s="20">
        <v>0.6</v>
      </c>
      <c r="AI450" s="20">
        <v>6.4</v>
      </c>
      <c r="AJ450" s="20" t="s">
        <v>452</v>
      </c>
      <c r="AK450" s="22">
        <v>552</v>
      </c>
      <c r="AL450" s="22">
        <v>2</v>
      </c>
      <c r="AM450" s="22">
        <v>0</v>
      </c>
      <c r="AN450" s="22">
        <v>1</v>
      </c>
      <c r="AO450" s="22">
        <v>6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2</v>
      </c>
      <c r="AW450" s="22">
        <v>141</v>
      </c>
      <c r="AX450" s="20">
        <v>148</v>
      </c>
      <c r="AY450" s="20">
        <v>52.4</v>
      </c>
      <c r="AZ450" s="20">
        <v>126</v>
      </c>
      <c r="BA450" s="20">
        <v>32.6</v>
      </c>
      <c r="BB450" s="22">
        <v>6</v>
      </c>
      <c r="BC450" s="20">
        <v>1.1399999999999999</v>
      </c>
      <c r="BD450" s="20">
        <v>0.28999999999999998</v>
      </c>
      <c r="BE450" s="20">
        <v>1.43</v>
      </c>
      <c r="BF450" s="20">
        <v>4.8</v>
      </c>
      <c r="BG450" s="22">
        <v>149</v>
      </c>
      <c r="BH450" s="22">
        <v>55</v>
      </c>
      <c r="BI450" s="22">
        <v>220</v>
      </c>
      <c r="BJ450" s="22">
        <v>59</v>
      </c>
      <c r="BK450" s="22">
        <v>96</v>
      </c>
      <c r="BL450" s="22">
        <v>7</v>
      </c>
      <c r="BM450" s="22">
        <v>153</v>
      </c>
      <c r="BN450" s="22">
        <v>41</v>
      </c>
      <c r="BO450" s="20"/>
      <c r="BP450" s="20"/>
      <c r="BQ450" s="20"/>
      <c r="BR450" s="20"/>
      <c r="BS450" s="20"/>
      <c r="BT450" s="20"/>
      <c r="BU450" s="22">
        <v>0.19</v>
      </c>
      <c r="BV450" s="22">
        <v>0</v>
      </c>
      <c r="BW450" s="22">
        <v>0.05</v>
      </c>
      <c r="BX450" s="22">
        <v>0.24</v>
      </c>
      <c r="BY450" s="22">
        <v>0.78</v>
      </c>
      <c r="BZ450" s="22">
        <v>0.98</v>
      </c>
      <c r="CA450" s="22">
        <v>177</v>
      </c>
      <c r="CB450" s="22">
        <v>22</v>
      </c>
      <c r="CC450" s="22">
        <v>98</v>
      </c>
      <c r="CD450" s="22">
        <v>27</v>
      </c>
      <c r="CE450" s="22">
        <v>92</v>
      </c>
      <c r="CF450" s="22">
        <v>24</v>
      </c>
      <c r="CG450" s="22">
        <v>79</v>
      </c>
      <c r="CH450" s="22">
        <v>30</v>
      </c>
      <c r="CI450" s="22">
        <v>0.98</v>
      </c>
      <c r="CJ450" s="22">
        <v>0.16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461358</v>
      </c>
      <c r="D451" s="22">
        <v>-1</v>
      </c>
      <c r="E451" s="22">
        <v>1</v>
      </c>
      <c r="F451" s="22">
        <v>6</v>
      </c>
      <c r="G451" s="22">
        <v>-6</v>
      </c>
      <c r="H451" s="22">
        <v>2</v>
      </c>
      <c r="I451" s="22">
        <v>4</v>
      </c>
      <c r="J451" s="20">
        <v>3.5</v>
      </c>
      <c r="K451" s="20">
        <v>4</v>
      </c>
      <c r="L451" s="22">
        <v>5</v>
      </c>
      <c r="M451" s="20" t="s">
        <v>1407</v>
      </c>
      <c r="N451" s="20">
        <v>3</v>
      </c>
      <c r="O451" s="22">
        <v>343</v>
      </c>
      <c r="P451" s="23" t="b">
        <v>0</v>
      </c>
      <c r="Q451" s="20"/>
      <c r="R451" s="20"/>
      <c r="S451" s="22">
        <v>71</v>
      </c>
      <c r="T451" s="20" t="s">
        <v>1408</v>
      </c>
      <c r="U451" s="20">
        <v>5.5</v>
      </c>
      <c r="V451" s="20" t="s">
        <v>411</v>
      </c>
      <c r="W451" s="20">
        <v>32.1</v>
      </c>
      <c r="X451" s="23" t="b">
        <v>0</v>
      </c>
      <c r="Y451" s="20"/>
      <c r="Z451" s="20" t="s">
        <v>858</v>
      </c>
      <c r="AA451" s="22">
        <v>13</v>
      </c>
      <c r="AB451" s="22">
        <v>43</v>
      </c>
      <c r="AC451" s="22">
        <v>66</v>
      </c>
      <c r="AD451" s="22">
        <v>4208676</v>
      </c>
      <c r="AE451" s="22">
        <v>75543</v>
      </c>
      <c r="AF451" s="22">
        <v>1658816</v>
      </c>
      <c r="AG451" s="22">
        <v>133558</v>
      </c>
      <c r="AH451" s="20">
        <v>0.4</v>
      </c>
      <c r="AI451" s="20">
        <v>9.3000000000000007</v>
      </c>
      <c r="AJ451" s="20" t="s">
        <v>2189</v>
      </c>
      <c r="AK451" s="22">
        <v>986</v>
      </c>
      <c r="AL451" s="22">
        <v>4</v>
      </c>
      <c r="AM451" s="22">
        <v>6</v>
      </c>
      <c r="AN451" s="22">
        <v>5</v>
      </c>
      <c r="AO451" s="22">
        <v>9</v>
      </c>
      <c r="AP451" s="22">
        <v>0</v>
      </c>
      <c r="AQ451" s="22">
        <v>0</v>
      </c>
      <c r="AR451" s="22">
        <v>0</v>
      </c>
      <c r="AS451" s="22">
        <v>2</v>
      </c>
      <c r="AT451" s="22">
        <v>0</v>
      </c>
      <c r="AU451" s="22">
        <v>0</v>
      </c>
      <c r="AV451" s="22">
        <v>11</v>
      </c>
      <c r="AW451" s="22">
        <v>274</v>
      </c>
      <c r="AX451" s="20">
        <v>273.39999999999998</v>
      </c>
      <c r="AY451" s="20">
        <v>399.3</v>
      </c>
      <c r="AZ451" s="20">
        <v>287</v>
      </c>
      <c r="BA451" s="20">
        <v>96</v>
      </c>
      <c r="BB451" s="22">
        <v>12</v>
      </c>
      <c r="BC451" s="20">
        <v>3.44</v>
      </c>
      <c r="BD451" s="20">
        <v>2.39</v>
      </c>
      <c r="BE451" s="20">
        <v>5.83</v>
      </c>
      <c r="BF451" s="20">
        <v>9.07</v>
      </c>
      <c r="BG451" s="22">
        <v>34</v>
      </c>
      <c r="BH451" s="22">
        <v>4</v>
      </c>
      <c r="BI451" s="22">
        <v>7</v>
      </c>
      <c r="BJ451" s="22">
        <v>1</v>
      </c>
      <c r="BK451" s="22">
        <v>25</v>
      </c>
      <c r="BL451" s="22">
        <v>11</v>
      </c>
      <c r="BM451" s="22">
        <v>10</v>
      </c>
      <c r="BN451" s="22">
        <v>3</v>
      </c>
      <c r="BO451" s="22">
        <v>2</v>
      </c>
      <c r="BP451" s="20"/>
      <c r="BQ451" s="22">
        <v>2</v>
      </c>
      <c r="BR451" s="20"/>
      <c r="BS451" s="22">
        <v>3</v>
      </c>
      <c r="BT451" s="20"/>
      <c r="BU451" s="22">
        <v>0.31</v>
      </c>
      <c r="BV451" s="22">
        <v>0</v>
      </c>
      <c r="BW451" s="22">
        <v>0.22</v>
      </c>
      <c r="BX451" s="22">
        <v>0.53</v>
      </c>
      <c r="BY451" s="22">
        <v>0.83</v>
      </c>
      <c r="BZ451" s="22">
        <v>0.82</v>
      </c>
      <c r="CA451" s="22">
        <v>30</v>
      </c>
      <c r="CB451" s="22">
        <v>12</v>
      </c>
      <c r="CC451" s="22">
        <v>107</v>
      </c>
      <c r="CD451" s="22">
        <v>17</v>
      </c>
      <c r="CE451" s="22">
        <v>13</v>
      </c>
      <c r="CF451" s="22">
        <v>3</v>
      </c>
      <c r="CG451" s="22">
        <v>10</v>
      </c>
      <c r="CH451" s="22">
        <v>3</v>
      </c>
      <c r="CI451" s="22">
        <v>1.1000000000000001</v>
      </c>
      <c r="CJ451" s="22">
        <v>0.46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100</v>
      </c>
      <c r="B452" s="22">
        <v>100</v>
      </c>
      <c r="C452" s="22">
        <v>165809</v>
      </c>
      <c r="D452" s="22">
        <v>0</v>
      </c>
      <c r="E452" s="22">
        <v>0</v>
      </c>
      <c r="F452" s="22">
        <v>-2</v>
      </c>
      <c r="G452" s="22">
        <v>2</v>
      </c>
      <c r="H452" s="22">
        <v>2</v>
      </c>
      <c r="I452" s="22">
        <v>3</v>
      </c>
      <c r="J452" s="20">
        <v>9.8000000000000007</v>
      </c>
      <c r="K452" s="20">
        <v>10.3</v>
      </c>
      <c r="L452" s="22">
        <v>7</v>
      </c>
      <c r="M452" s="20" t="s">
        <v>506</v>
      </c>
      <c r="N452" s="20">
        <v>9.3000000000000007</v>
      </c>
      <c r="O452" s="22">
        <v>344</v>
      </c>
      <c r="P452" s="23" t="b">
        <v>0</v>
      </c>
      <c r="Q452" s="20"/>
      <c r="R452" s="20" t="s">
        <v>3265</v>
      </c>
      <c r="S452" s="22">
        <v>63</v>
      </c>
      <c r="T452" s="20" t="s">
        <v>1394</v>
      </c>
      <c r="U452" s="20">
        <v>5.4</v>
      </c>
      <c r="V452" s="20" t="s">
        <v>1395</v>
      </c>
      <c r="W452" s="20">
        <v>2.6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49</v>
      </c>
      <c r="AD452" s="22">
        <v>238688</v>
      </c>
      <c r="AE452" s="22">
        <v>56039</v>
      </c>
      <c r="AF452" s="22">
        <v>457898</v>
      </c>
      <c r="AG452" s="22">
        <v>7523</v>
      </c>
      <c r="AH452" s="20">
        <v>1.5</v>
      </c>
      <c r="AI452" s="20">
        <v>7.8</v>
      </c>
      <c r="AJ452" s="20" t="s">
        <v>506</v>
      </c>
      <c r="AK452" s="22">
        <v>728</v>
      </c>
      <c r="AL452" s="22">
        <v>3</v>
      </c>
      <c r="AM452" s="22">
        <v>3</v>
      </c>
      <c r="AN452" s="22">
        <v>2</v>
      </c>
      <c r="AO452" s="22">
        <v>9</v>
      </c>
      <c r="AP452" s="22">
        <v>0</v>
      </c>
      <c r="AQ452" s="22">
        <v>0</v>
      </c>
      <c r="AR452" s="22">
        <v>0</v>
      </c>
      <c r="AS452" s="22">
        <v>2</v>
      </c>
      <c r="AT452" s="22">
        <v>0</v>
      </c>
      <c r="AU452" s="22">
        <v>0</v>
      </c>
      <c r="AV452" s="22">
        <v>8</v>
      </c>
      <c r="AW452" s="22">
        <v>218</v>
      </c>
      <c r="AX452" s="20">
        <v>252.2</v>
      </c>
      <c r="AY452" s="20">
        <v>268.89999999999998</v>
      </c>
      <c r="AZ452" s="20">
        <v>142</v>
      </c>
      <c r="BA452" s="20">
        <v>66.400000000000006</v>
      </c>
      <c r="BB452" s="22">
        <v>8</v>
      </c>
      <c r="BC452" s="20">
        <v>0.84</v>
      </c>
      <c r="BD452" s="20">
        <v>2.77</v>
      </c>
      <c r="BE452" s="20">
        <v>3.61</v>
      </c>
      <c r="BF452" s="20">
        <v>7.97</v>
      </c>
      <c r="BG452" s="22">
        <v>47</v>
      </c>
      <c r="BH452" s="22">
        <v>16</v>
      </c>
      <c r="BI452" s="22">
        <v>25</v>
      </c>
      <c r="BJ452" s="22">
        <v>19</v>
      </c>
      <c r="BK452" s="22">
        <v>72</v>
      </c>
      <c r="BL452" s="22">
        <v>44</v>
      </c>
      <c r="BM452" s="22">
        <v>34</v>
      </c>
      <c r="BN452" s="22">
        <v>24</v>
      </c>
      <c r="BO452" s="20"/>
      <c r="BP452" s="20"/>
      <c r="BQ452" s="20"/>
      <c r="BR452" s="20"/>
      <c r="BS452" s="20"/>
      <c r="BT452" s="20"/>
      <c r="BU452" s="22">
        <v>0.1</v>
      </c>
      <c r="BV452" s="22">
        <v>0</v>
      </c>
      <c r="BW452" s="22">
        <v>0.34</v>
      </c>
      <c r="BX452" s="22">
        <v>0.44</v>
      </c>
      <c r="BY452" s="22">
        <v>0.99</v>
      </c>
      <c r="BZ452" s="22">
        <v>1.1100000000000001</v>
      </c>
      <c r="CA452" s="22">
        <v>54</v>
      </c>
      <c r="CB452" s="22">
        <v>32</v>
      </c>
      <c r="CC452" s="22">
        <v>3</v>
      </c>
      <c r="CD452" s="22">
        <v>1</v>
      </c>
      <c r="CE452" s="22">
        <v>15</v>
      </c>
      <c r="CF452" s="22">
        <v>8</v>
      </c>
      <c r="CG452" s="22">
        <v>118</v>
      </c>
      <c r="CH452" s="22">
        <v>34</v>
      </c>
      <c r="CI452" s="22">
        <v>0.99</v>
      </c>
      <c r="CJ452" s="22">
        <v>0.25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477555</v>
      </c>
      <c r="D453" s="22">
        <v>0</v>
      </c>
      <c r="E453" s="22">
        <v>0</v>
      </c>
      <c r="F453" s="22">
        <v>-1</v>
      </c>
      <c r="G453" s="22">
        <v>1</v>
      </c>
      <c r="H453" s="22">
        <v>0</v>
      </c>
      <c r="I453" s="22">
        <v>3</v>
      </c>
      <c r="J453" s="20">
        <v>1.8</v>
      </c>
      <c r="K453" s="20">
        <v>2.2999999999999998</v>
      </c>
      <c r="L453" s="22">
        <v>0</v>
      </c>
      <c r="M453" s="20" t="s">
        <v>2190</v>
      </c>
      <c r="N453" s="20">
        <v>1.3</v>
      </c>
      <c r="O453" s="22">
        <v>345</v>
      </c>
      <c r="P453" s="23" t="b">
        <v>0</v>
      </c>
      <c r="Q453" s="20"/>
      <c r="R453" s="20"/>
      <c r="S453" s="22">
        <v>44</v>
      </c>
      <c r="T453" s="20" t="s">
        <v>2191</v>
      </c>
      <c r="U453" s="20">
        <v>2.5</v>
      </c>
      <c r="V453" s="20" t="s">
        <v>2192</v>
      </c>
      <c r="W453" s="20">
        <v>0.1</v>
      </c>
      <c r="X453" s="23" t="b">
        <v>0</v>
      </c>
      <c r="Y453" s="20"/>
      <c r="Z453" s="20" t="s">
        <v>858</v>
      </c>
      <c r="AA453" s="22">
        <v>13</v>
      </c>
      <c r="AB453" s="22">
        <v>43</v>
      </c>
      <c r="AC453" s="22">
        <v>10</v>
      </c>
      <c r="AD453" s="22">
        <v>7267</v>
      </c>
      <c r="AE453" s="22">
        <v>440</v>
      </c>
      <c r="AF453" s="22">
        <v>5665</v>
      </c>
      <c r="AG453" s="22">
        <v>409</v>
      </c>
      <c r="AH453" s="20">
        <v>0.3</v>
      </c>
      <c r="AI453" s="20">
        <v>2.2999999999999998</v>
      </c>
      <c r="AJ453" s="20" t="s">
        <v>2192</v>
      </c>
      <c r="AK453" s="22">
        <v>52</v>
      </c>
      <c r="AL453" s="22">
        <v>0</v>
      </c>
      <c r="AM453" s="22">
        <v>2</v>
      </c>
      <c r="AN453" s="22">
        <v>0</v>
      </c>
      <c r="AO453" s="22">
        <v>1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39</v>
      </c>
      <c r="AX453" s="20">
        <v>29</v>
      </c>
      <c r="AY453" s="20">
        <v>44.3</v>
      </c>
      <c r="AZ453" s="20">
        <v>8</v>
      </c>
      <c r="BA453" s="20">
        <v>8.1</v>
      </c>
      <c r="BB453" s="22">
        <v>0</v>
      </c>
      <c r="BC453" s="20">
        <v>0</v>
      </c>
      <c r="BD453" s="20">
        <v>0.62</v>
      </c>
      <c r="BE453" s="20">
        <v>0.62</v>
      </c>
      <c r="BF453" s="20">
        <v>0.36</v>
      </c>
      <c r="BG453" s="22">
        <v>354</v>
      </c>
      <c r="BH453" s="22">
        <v>155</v>
      </c>
      <c r="BI453" s="22">
        <v>243</v>
      </c>
      <c r="BJ453" s="22">
        <v>134</v>
      </c>
      <c r="BK453" s="22">
        <v>361</v>
      </c>
      <c r="BL453" s="22">
        <v>182</v>
      </c>
      <c r="BM453" s="22">
        <v>350</v>
      </c>
      <c r="BN453" s="22">
        <v>158</v>
      </c>
      <c r="BO453" s="20"/>
      <c r="BP453" s="20"/>
      <c r="BQ453" s="20"/>
      <c r="BR453" s="20"/>
      <c r="BS453" s="20"/>
      <c r="BT453" s="20"/>
      <c r="BU453" s="22">
        <v>0</v>
      </c>
      <c r="BV453" s="22">
        <v>0</v>
      </c>
      <c r="BW453" s="22">
        <v>1.07</v>
      </c>
      <c r="BX453" s="22">
        <v>1.07</v>
      </c>
      <c r="BY453" s="22">
        <v>0.62</v>
      </c>
      <c r="BZ453" s="22">
        <v>1.73</v>
      </c>
      <c r="CA453" s="22">
        <v>545</v>
      </c>
      <c r="CB453" s="22">
        <v>303</v>
      </c>
      <c r="CC453" s="22">
        <v>214</v>
      </c>
      <c r="CD453" s="22">
        <v>100</v>
      </c>
      <c r="CE453" s="22">
        <v>184</v>
      </c>
      <c r="CF453" s="22">
        <v>81</v>
      </c>
      <c r="CG453" s="22">
        <v>486</v>
      </c>
      <c r="CH453" s="22">
        <v>164</v>
      </c>
      <c r="CI453" s="22">
        <v>0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0</v>
      </c>
      <c r="B454" s="22">
        <v>0</v>
      </c>
      <c r="C454" s="22">
        <v>121145</v>
      </c>
      <c r="D454" s="22">
        <v>0</v>
      </c>
      <c r="E454" s="22">
        <v>0</v>
      </c>
      <c r="F454" s="22">
        <v>-2</v>
      </c>
      <c r="G454" s="22">
        <v>2</v>
      </c>
      <c r="H454" s="22">
        <v>0</v>
      </c>
      <c r="I454" s="22">
        <v>2</v>
      </c>
      <c r="J454" s="20">
        <v>0</v>
      </c>
      <c r="K454" s="20">
        <v>0</v>
      </c>
      <c r="L454" s="22">
        <v>0</v>
      </c>
      <c r="M454" s="20" t="s">
        <v>1194</v>
      </c>
      <c r="N454" s="20">
        <v>0</v>
      </c>
      <c r="O454" s="22">
        <v>346</v>
      </c>
      <c r="P454" s="23" t="b">
        <v>0</v>
      </c>
      <c r="Q454" s="20" t="s">
        <v>3047</v>
      </c>
      <c r="R454" s="20" t="s">
        <v>3048</v>
      </c>
      <c r="S454" s="22">
        <v>58</v>
      </c>
      <c r="T454" s="20" t="s">
        <v>1386</v>
      </c>
      <c r="U454" s="20">
        <v>0</v>
      </c>
      <c r="V454" s="20" t="s">
        <v>442</v>
      </c>
      <c r="W454" s="20">
        <v>1.1000000000000001</v>
      </c>
      <c r="X454" s="23" t="b">
        <v>0</v>
      </c>
      <c r="Y454" s="20"/>
      <c r="Z454" s="20" t="s">
        <v>872</v>
      </c>
      <c r="AA454" s="22">
        <v>13</v>
      </c>
      <c r="AB454" s="22">
        <v>43</v>
      </c>
      <c r="AC454" s="22">
        <v>0</v>
      </c>
      <c r="AD454" s="22">
        <v>23685</v>
      </c>
      <c r="AE454" s="22">
        <v>0</v>
      </c>
      <c r="AF454" s="22">
        <v>269502</v>
      </c>
      <c r="AG454" s="22">
        <v>953</v>
      </c>
      <c r="AH454" s="20">
        <v>0</v>
      </c>
      <c r="AI454" s="20">
        <v>0</v>
      </c>
      <c r="AJ454" s="20" t="s">
        <v>442</v>
      </c>
      <c r="AK454" s="22">
        <v>0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0</v>
      </c>
      <c r="AX454" s="20">
        <v>0</v>
      </c>
      <c r="AY454" s="20">
        <v>0</v>
      </c>
      <c r="AZ454" s="20">
        <v>0</v>
      </c>
      <c r="BA454" s="20">
        <v>0</v>
      </c>
      <c r="BB454" s="22">
        <v>0</v>
      </c>
      <c r="BC454" s="20">
        <v>0</v>
      </c>
      <c r="BD454" s="20">
        <v>0</v>
      </c>
      <c r="BE454" s="20">
        <v>0</v>
      </c>
      <c r="BF454" s="20">
        <v>0</v>
      </c>
      <c r="BG454" s="22">
        <v>734</v>
      </c>
      <c r="BH454" s="22">
        <v>241</v>
      </c>
      <c r="BI454" s="22">
        <v>734</v>
      </c>
      <c r="BJ454" s="22">
        <v>241</v>
      </c>
      <c r="BK454" s="22">
        <v>734</v>
      </c>
      <c r="BL454" s="22">
        <v>241</v>
      </c>
      <c r="BM454" s="22">
        <v>734</v>
      </c>
      <c r="BN454" s="22">
        <v>241</v>
      </c>
      <c r="BO454" s="20"/>
      <c r="BP454" s="20"/>
      <c r="BQ454" s="20"/>
      <c r="BR454" s="20"/>
      <c r="BS454" s="20"/>
      <c r="BT454" s="20"/>
      <c r="BU454" s="22">
        <v>0</v>
      </c>
      <c r="BV454" s="22">
        <v>0</v>
      </c>
      <c r="BW454" s="22">
        <v>0</v>
      </c>
      <c r="BX454" s="22">
        <v>0</v>
      </c>
      <c r="BY454" s="22">
        <v>0</v>
      </c>
      <c r="BZ454" s="22">
        <v>0</v>
      </c>
      <c r="CA454" s="22">
        <v>72</v>
      </c>
      <c r="CB454" s="22">
        <v>5</v>
      </c>
      <c r="CC454" s="22">
        <v>722</v>
      </c>
      <c r="CD454" s="22">
        <v>238</v>
      </c>
      <c r="CE454" s="22">
        <v>733</v>
      </c>
      <c r="CF454" s="22">
        <v>240</v>
      </c>
      <c r="CG454" s="22">
        <v>169</v>
      </c>
      <c r="CH454" s="22">
        <v>67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17601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1</v>
      </c>
      <c r="J455" s="20">
        <v>0.5</v>
      </c>
      <c r="K455" s="20">
        <v>1</v>
      </c>
      <c r="L455" s="22">
        <v>0</v>
      </c>
      <c r="M455" s="20" t="s">
        <v>1413</v>
      </c>
      <c r="N455" s="20">
        <v>0</v>
      </c>
      <c r="O455" s="22">
        <v>347</v>
      </c>
      <c r="P455" s="23" t="b">
        <v>0</v>
      </c>
      <c r="Q455" s="20"/>
      <c r="R455" s="20"/>
      <c r="S455" s="22">
        <v>39</v>
      </c>
      <c r="T455" s="20" t="s">
        <v>1414</v>
      </c>
      <c r="U455" s="20">
        <v>0</v>
      </c>
      <c r="V455" s="20" t="s">
        <v>750</v>
      </c>
      <c r="W455" s="20">
        <v>0.1</v>
      </c>
      <c r="X455" s="23" t="b">
        <v>0</v>
      </c>
      <c r="Y455" s="20"/>
      <c r="Z455" s="20" t="s">
        <v>858</v>
      </c>
      <c r="AA455" s="22">
        <v>13</v>
      </c>
      <c r="AB455" s="22">
        <v>43</v>
      </c>
      <c r="AC455" s="22">
        <v>0</v>
      </c>
      <c r="AD455" s="22">
        <v>5306</v>
      </c>
      <c r="AE455" s="22">
        <v>221</v>
      </c>
      <c r="AF455" s="22">
        <v>5294</v>
      </c>
      <c r="AG455" s="22">
        <v>179</v>
      </c>
      <c r="AH455" s="20">
        <v>0</v>
      </c>
      <c r="AI455" s="20">
        <v>0</v>
      </c>
      <c r="AJ455" s="20" t="s">
        <v>750</v>
      </c>
      <c r="AK455" s="22">
        <v>0</v>
      </c>
      <c r="AL455" s="22">
        <v>0</v>
      </c>
      <c r="AM455" s="22">
        <v>0</v>
      </c>
      <c r="AN455" s="22">
        <v>0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0</v>
      </c>
      <c r="AX455" s="20">
        <v>0</v>
      </c>
      <c r="AY455" s="20">
        <v>0</v>
      </c>
      <c r="AZ455" s="20">
        <v>0</v>
      </c>
      <c r="BA455" s="20">
        <v>0</v>
      </c>
      <c r="BB455" s="22">
        <v>0</v>
      </c>
      <c r="BC455" s="20">
        <v>0</v>
      </c>
      <c r="BD455" s="20">
        <v>0</v>
      </c>
      <c r="BE455" s="20">
        <v>0</v>
      </c>
      <c r="BF455" s="20">
        <v>0</v>
      </c>
      <c r="BG455" s="22">
        <v>454</v>
      </c>
      <c r="BH455" s="22">
        <v>29</v>
      </c>
      <c r="BI455" s="22">
        <v>435</v>
      </c>
      <c r="BJ455" s="22">
        <v>10</v>
      </c>
      <c r="BK455" s="22">
        <v>410</v>
      </c>
      <c r="BL455" s="22">
        <v>3</v>
      </c>
      <c r="BM455" s="22">
        <v>460</v>
      </c>
      <c r="BN455" s="22">
        <v>29</v>
      </c>
      <c r="BO455" s="20"/>
      <c r="BP455" s="20"/>
      <c r="BQ455" s="20"/>
      <c r="BR455" s="20"/>
      <c r="BS455" s="20"/>
      <c r="BT455" s="20"/>
      <c r="BU455" s="22">
        <v>0</v>
      </c>
      <c r="BV455" s="22">
        <v>0</v>
      </c>
      <c r="BW455" s="22">
        <v>0</v>
      </c>
      <c r="BX455" s="22">
        <v>0</v>
      </c>
      <c r="BY455" s="22">
        <v>0</v>
      </c>
      <c r="BZ455" s="22">
        <v>0</v>
      </c>
      <c r="CA455" s="22">
        <v>710</v>
      </c>
      <c r="CB455" s="22">
        <v>68</v>
      </c>
      <c r="CC455" s="22">
        <v>358</v>
      </c>
      <c r="CD455" s="22">
        <v>26</v>
      </c>
      <c r="CE455" s="22">
        <v>465</v>
      </c>
      <c r="CF455" s="22">
        <v>29</v>
      </c>
      <c r="CG455" s="22">
        <v>423</v>
      </c>
      <c r="CH455" s="22">
        <v>63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0</v>
      </c>
      <c r="B456" s="22">
        <v>0</v>
      </c>
      <c r="C456" s="22">
        <v>463210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3</v>
      </c>
      <c r="J456" s="20">
        <v>0</v>
      </c>
      <c r="K456" s="20">
        <v>0</v>
      </c>
      <c r="L456" s="22">
        <v>0</v>
      </c>
      <c r="M456" s="20" t="s">
        <v>1805</v>
      </c>
      <c r="N456" s="20">
        <v>0</v>
      </c>
      <c r="O456" s="22">
        <v>348</v>
      </c>
      <c r="P456" s="23" t="b">
        <v>0</v>
      </c>
      <c r="Q456" s="20" t="s">
        <v>2193</v>
      </c>
      <c r="R456" s="20" t="s">
        <v>2194</v>
      </c>
      <c r="S456" s="22">
        <v>45</v>
      </c>
      <c r="T456" s="20" t="s">
        <v>1806</v>
      </c>
      <c r="U456" s="20">
        <v>0</v>
      </c>
      <c r="V456" s="20" t="s">
        <v>1807</v>
      </c>
      <c r="W456" s="20">
        <v>0</v>
      </c>
      <c r="X456" s="23" t="b">
        <v>0</v>
      </c>
      <c r="Y456" s="20"/>
      <c r="Z456" s="20" t="s">
        <v>872</v>
      </c>
      <c r="AA456" s="22">
        <v>13</v>
      </c>
      <c r="AB456" s="22">
        <v>43</v>
      </c>
      <c r="AC456" s="22">
        <v>0</v>
      </c>
      <c r="AD456" s="22">
        <v>0</v>
      </c>
      <c r="AE456" s="22">
        <v>0</v>
      </c>
      <c r="AF456" s="22">
        <v>36</v>
      </c>
      <c r="AG456" s="22">
        <v>0</v>
      </c>
      <c r="AH456" s="20">
        <v>0</v>
      </c>
      <c r="AI456" s="20">
        <v>0</v>
      </c>
      <c r="AJ456" s="20" t="s">
        <v>1807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648</v>
      </c>
      <c r="BH456" s="22">
        <v>259</v>
      </c>
      <c r="BI456" s="22">
        <v>644</v>
      </c>
      <c r="BJ456" s="22">
        <v>260</v>
      </c>
      <c r="BK456" s="22">
        <v>634</v>
      </c>
      <c r="BL456" s="22">
        <v>255</v>
      </c>
      <c r="BM456" s="22">
        <v>654</v>
      </c>
      <c r="BN456" s="22">
        <v>263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421</v>
      </c>
      <c r="CB456" s="22">
        <v>243</v>
      </c>
      <c r="CC456" s="22">
        <v>595</v>
      </c>
      <c r="CD456" s="22">
        <v>227</v>
      </c>
      <c r="CE456" s="22">
        <v>658</v>
      </c>
      <c r="CF456" s="22">
        <v>266</v>
      </c>
      <c r="CG456" s="22">
        <v>741</v>
      </c>
      <c r="CH456" s="22">
        <v>319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0</v>
      </c>
      <c r="B457" s="22">
        <v>0</v>
      </c>
      <c r="C457" s="22">
        <v>61366</v>
      </c>
      <c r="D457" s="22">
        <v>0</v>
      </c>
      <c r="E457" s="22">
        <v>0</v>
      </c>
      <c r="F457" s="22">
        <v>-3</v>
      </c>
      <c r="G457" s="22">
        <v>3</v>
      </c>
      <c r="H457" s="22">
        <v>0</v>
      </c>
      <c r="I457" s="22">
        <v>3</v>
      </c>
      <c r="J457" s="20">
        <v>0</v>
      </c>
      <c r="K457" s="20">
        <v>0</v>
      </c>
      <c r="L457" s="22">
        <v>0</v>
      </c>
      <c r="M457" s="20" t="s">
        <v>1082</v>
      </c>
      <c r="N457" s="20">
        <v>0</v>
      </c>
      <c r="O457" s="22">
        <v>349</v>
      </c>
      <c r="P457" s="23" t="b">
        <v>0</v>
      </c>
      <c r="Q457" s="20" t="s">
        <v>2803</v>
      </c>
      <c r="R457" s="20" t="s">
        <v>2566</v>
      </c>
      <c r="S457" s="22">
        <v>102</v>
      </c>
      <c r="T457" s="20" t="s">
        <v>1381</v>
      </c>
      <c r="U457" s="20">
        <v>1</v>
      </c>
      <c r="V457" s="20" t="s">
        <v>405</v>
      </c>
      <c r="W457" s="20">
        <v>1.6</v>
      </c>
      <c r="X457" s="23" t="b">
        <v>0</v>
      </c>
      <c r="Y457" s="20"/>
      <c r="Z457" s="20" t="s">
        <v>899</v>
      </c>
      <c r="AA457" s="22">
        <v>13</v>
      </c>
      <c r="AB457" s="22">
        <v>43</v>
      </c>
      <c r="AC457" s="22">
        <v>1</v>
      </c>
      <c r="AD457" s="22">
        <v>11423</v>
      </c>
      <c r="AE457" s="22">
        <v>877</v>
      </c>
      <c r="AF457" s="22">
        <v>1286207</v>
      </c>
      <c r="AG457" s="22">
        <v>1725</v>
      </c>
      <c r="AH457" s="20">
        <v>0</v>
      </c>
      <c r="AI457" s="20">
        <v>0.1</v>
      </c>
      <c r="AJ457" s="20" t="s">
        <v>405</v>
      </c>
      <c r="AK457" s="22">
        <v>22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4</v>
      </c>
      <c r="AX457" s="20">
        <v>2.4</v>
      </c>
      <c r="AY457" s="20">
        <v>18.8</v>
      </c>
      <c r="AZ457" s="20">
        <v>1</v>
      </c>
      <c r="BA457" s="20">
        <v>2.2000000000000002</v>
      </c>
      <c r="BB457" s="22">
        <v>1</v>
      </c>
      <c r="BC457" s="20">
        <v>0.02</v>
      </c>
      <c r="BD457" s="20">
        <v>0.16</v>
      </c>
      <c r="BE457" s="20">
        <v>0.18</v>
      </c>
      <c r="BF457" s="20">
        <v>0.1</v>
      </c>
      <c r="BG457" s="22">
        <v>437</v>
      </c>
      <c r="BH457" s="22">
        <v>203</v>
      </c>
      <c r="BI457" s="22">
        <v>328</v>
      </c>
      <c r="BJ457" s="22">
        <v>171</v>
      </c>
      <c r="BK457" s="22">
        <v>408</v>
      </c>
      <c r="BL457" s="22">
        <v>206</v>
      </c>
      <c r="BM457" s="22">
        <v>421</v>
      </c>
      <c r="BN457" s="22">
        <v>195</v>
      </c>
      <c r="BO457" s="22">
        <v>1</v>
      </c>
      <c r="BP457" s="20"/>
      <c r="BQ457" s="22">
        <v>1</v>
      </c>
      <c r="BR457" s="20"/>
      <c r="BS457" s="22">
        <v>4</v>
      </c>
      <c r="BT457" s="20"/>
      <c r="BU457" s="22">
        <v>0.08</v>
      </c>
      <c r="BV457" s="22">
        <v>0</v>
      </c>
      <c r="BW457" s="22">
        <v>0.65</v>
      </c>
      <c r="BX457" s="22">
        <v>0.73</v>
      </c>
      <c r="BY457" s="22">
        <v>0.41</v>
      </c>
      <c r="BZ457" s="22">
        <v>0</v>
      </c>
      <c r="CA457" s="22">
        <v>4</v>
      </c>
      <c r="CB457" s="22">
        <v>2</v>
      </c>
      <c r="CC457" s="22">
        <v>740</v>
      </c>
      <c r="CD457" s="22">
        <v>321</v>
      </c>
      <c r="CE457" s="22">
        <v>435</v>
      </c>
      <c r="CF457" s="22">
        <v>216</v>
      </c>
      <c r="CG457" s="22">
        <v>144</v>
      </c>
      <c r="CH457" s="22">
        <v>44</v>
      </c>
      <c r="CI457" s="22">
        <v>4.09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171314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2</v>
      </c>
      <c r="J458" s="20">
        <v>2.5</v>
      </c>
      <c r="K458" s="20">
        <v>3</v>
      </c>
      <c r="L458" s="22">
        <v>0</v>
      </c>
      <c r="M458" s="20" t="s">
        <v>1271</v>
      </c>
      <c r="N458" s="20">
        <v>2</v>
      </c>
      <c r="O458" s="22">
        <v>350</v>
      </c>
      <c r="P458" s="23" t="b">
        <v>0</v>
      </c>
      <c r="Q458" s="20"/>
      <c r="R458" s="20"/>
      <c r="S458" s="22">
        <v>55</v>
      </c>
      <c r="T458" s="20" t="s">
        <v>1396</v>
      </c>
      <c r="U458" s="20">
        <v>2.7</v>
      </c>
      <c r="V458" s="20" t="s">
        <v>1397</v>
      </c>
      <c r="W458" s="20">
        <v>7.3</v>
      </c>
      <c r="X458" s="23" t="b">
        <v>0</v>
      </c>
      <c r="Y458" s="20"/>
      <c r="Z458" s="20" t="s">
        <v>858</v>
      </c>
      <c r="AA458" s="22">
        <v>13</v>
      </c>
      <c r="AB458" s="22">
        <v>43</v>
      </c>
      <c r="AC458" s="22">
        <v>27</v>
      </c>
      <c r="AD458" s="22">
        <v>512371</v>
      </c>
      <c r="AE458" s="22">
        <v>14119</v>
      </c>
      <c r="AF458" s="22">
        <v>573769</v>
      </c>
      <c r="AG458" s="22">
        <v>25234</v>
      </c>
      <c r="AH458" s="20">
        <v>0.4</v>
      </c>
      <c r="AI458" s="20">
        <v>4.9000000000000004</v>
      </c>
      <c r="AJ458" s="20" t="s">
        <v>1271</v>
      </c>
      <c r="AK458" s="22">
        <v>825</v>
      </c>
      <c r="AL458" s="22">
        <v>0</v>
      </c>
      <c r="AM458" s="22">
        <v>0</v>
      </c>
      <c r="AN458" s="22">
        <v>3</v>
      </c>
      <c r="AO458" s="22">
        <v>10</v>
      </c>
      <c r="AP458" s="22">
        <v>1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1</v>
      </c>
      <c r="AW458" s="22">
        <v>152</v>
      </c>
      <c r="AX458" s="20">
        <v>157.19999999999999</v>
      </c>
      <c r="AY458" s="20">
        <v>51.3</v>
      </c>
      <c r="AZ458" s="20">
        <v>69</v>
      </c>
      <c r="BA458" s="20">
        <v>27.9</v>
      </c>
      <c r="BB458" s="22">
        <v>9</v>
      </c>
      <c r="BC458" s="20">
        <v>0.37</v>
      </c>
      <c r="BD458" s="20">
        <v>0.56000000000000005</v>
      </c>
      <c r="BE458" s="20">
        <v>0.93</v>
      </c>
      <c r="BF458" s="20">
        <v>9.2799999999999994</v>
      </c>
      <c r="BG458" s="22">
        <v>138</v>
      </c>
      <c r="BH458" s="22">
        <v>50</v>
      </c>
      <c r="BI458" s="22">
        <v>223</v>
      </c>
      <c r="BJ458" s="22">
        <v>61</v>
      </c>
      <c r="BK458" s="22">
        <v>161</v>
      </c>
      <c r="BL458" s="22">
        <v>30</v>
      </c>
      <c r="BM458" s="22">
        <v>186</v>
      </c>
      <c r="BN458" s="22">
        <v>54</v>
      </c>
      <c r="BO458" s="20"/>
      <c r="BP458" s="20"/>
      <c r="BQ458" s="20"/>
      <c r="BR458" s="20"/>
      <c r="BS458" s="20"/>
      <c r="BT458" s="20"/>
      <c r="BU458" s="22">
        <v>0.04</v>
      </c>
      <c r="BV458" s="22">
        <v>0</v>
      </c>
      <c r="BW458" s="22">
        <v>0.06</v>
      </c>
      <c r="BX458" s="22">
        <v>0.1</v>
      </c>
      <c r="BY458" s="22">
        <v>1.01</v>
      </c>
      <c r="BZ458" s="22">
        <v>1.0900000000000001</v>
      </c>
      <c r="CA458" s="22">
        <v>98</v>
      </c>
      <c r="CB458" s="22">
        <v>7</v>
      </c>
      <c r="CC458" s="22">
        <v>169</v>
      </c>
      <c r="CD458" s="22">
        <v>56</v>
      </c>
      <c r="CE458" s="22">
        <v>171</v>
      </c>
      <c r="CF458" s="22">
        <v>56</v>
      </c>
      <c r="CG458" s="22">
        <v>55</v>
      </c>
      <c r="CH458" s="22">
        <v>16</v>
      </c>
      <c r="CI458" s="22">
        <v>0.98</v>
      </c>
      <c r="CJ458" s="22">
        <v>0.33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75</v>
      </c>
      <c r="B459" s="20"/>
      <c r="C459" s="22">
        <v>121160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1</v>
      </c>
      <c r="J459" s="20">
        <v>2.8</v>
      </c>
      <c r="K459" s="20">
        <v>4.3</v>
      </c>
      <c r="L459" s="22">
        <v>1</v>
      </c>
      <c r="M459" s="20" t="s">
        <v>66</v>
      </c>
      <c r="N459" s="20">
        <v>3.3</v>
      </c>
      <c r="O459" s="22">
        <v>352</v>
      </c>
      <c r="P459" s="23" t="b">
        <v>0</v>
      </c>
      <c r="Q459" s="20" t="s">
        <v>3663</v>
      </c>
      <c r="R459" s="20" t="s">
        <v>3664</v>
      </c>
      <c r="S459" s="22">
        <v>55</v>
      </c>
      <c r="T459" s="20" t="s">
        <v>1387</v>
      </c>
      <c r="U459" s="20">
        <v>3.4</v>
      </c>
      <c r="V459" s="20" t="s">
        <v>1388</v>
      </c>
      <c r="W459" s="20">
        <v>16.5</v>
      </c>
      <c r="X459" s="23" t="b">
        <v>0</v>
      </c>
      <c r="Y459" s="20"/>
      <c r="Z459" s="20" t="s">
        <v>937</v>
      </c>
      <c r="AA459" s="22">
        <v>13</v>
      </c>
      <c r="AB459" s="22">
        <v>43</v>
      </c>
      <c r="AC459" s="22">
        <v>37</v>
      </c>
      <c r="AD459" s="22">
        <v>878888</v>
      </c>
      <c r="AE459" s="22">
        <v>5217</v>
      </c>
      <c r="AF459" s="22">
        <v>942170</v>
      </c>
      <c r="AG459" s="22">
        <v>67488</v>
      </c>
      <c r="AH459" s="20">
        <v>0.6</v>
      </c>
      <c r="AI459" s="20">
        <v>6.7</v>
      </c>
      <c r="AJ459" s="20" t="s">
        <v>2197</v>
      </c>
      <c r="AK459" s="22">
        <v>990</v>
      </c>
      <c r="AL459" s="22">
        <v>0</v>
      </c>
      <c r="AM459" s="22">
        <v>0</v>
      </c>
      <c r="AN459" s="22">
        <v>4</v>
      </c>
      <c r="AO459" s="22">
        <v>11</v>
      </c>
      <c r="AP459" s="22">
        <v>0</v>
      </c>
      <c r="AQ459" s="22">
        <v>0</v>
      </c>
      <c r="AR459" s="22">
        <v>0</v>
      </c>
      <c r="AS459" s="22">
        <v>2</v>
      </c>
      <c r="AT459" s="22">
        <v>0</v>
      </c>
      <c r="AU459" s="22">
        <v>19</v>
      </c>
      <c r="AV459" s="22">
        <v>0</v>
      </c>
      <c r="AW459" s="22">
        <v>192</v>
      </c>
      <c r="AX459" s="20">
        <v>191.4</v>
      </c>
      <c r="AY459" s="20">
        <v>10</v>
      </c>
      <c r="AZ459" s="20">
        <v>0</v>
      </c>
      <c r="BA459" s="20">
        <v>19.899999999999999</v>
      </c>
      <c r="BB459" s="22">
        <v>11</v>
      </c>
      <c r="BC459" s="20">
        <v>0</v>
      </c>
      <c r="BD459" s="20">
        <v>0.02</v>
      </c>
      <c r="BE459" s="20">
        <v>0.02</v>
      </c>
      <c r="BF459" s="20">
        <v>10.35</v>
      </c>
      <c r="BG459" s="22">
        <v>107</v>
      </c>
      <c r="BH459" s="22">
        <v>18</v>
      </c>
      <c r="BI459" s="22">
        <v>367</v>
      </c>
      <c r="BJ459" s="22">
        <v>4</v>
      </c>
      <c r="BK459" s="22">
        <v>728</v>
      </c>
      <c r="BL459" s="22">
        <v>84</v>
      </c>
      <c r="BM459" s="22">
        <v>250</v>
      </c>
      <c r="BN459" s="22">
        <v>18</v>
      </c>
      <c r="BO459" s="20"/>
      <c r="BP459" s="20"/>
      <c r="BQ459" s="20"/>
      <c r="BR459" s="20"/>
      <c r="BS459" s="20"/>
      <c r="BT459" s="20"/>
      <c r="BU459" s="22">
        <v>0</v>
      </c>
      <c r="BV459" s="22">
        <v>1.73</v>
      </c>
      <c r="BW459" s="22">
        <v>0</v>
      </c>
      <c r="BX459" s="22">
        <v>0</v>
      </c>
      <c r="BY459" s="22">
        <v>0.94</v>
      </c>
      <c r="BZ459" s="22">
        <v>1</v>
      </c>
      <c r="CA459" s="22">
        <v>95</v>
      </c>
      <c r="CB459" s="22">
        <v>3</v>
      </c>
      <c r="CC459" s="22">
        <v>79</v>
      </c>
      <c r="CD459" s="22">
        <v>6</v>
      </c>
      <c r="CE459" s="22">
        <v>104</v>
      </c>
      <c r="CF459" s="22">
        <v>11</v>
      </c>
      <c r="CG459" s="22">
        <v>17</v>
      </c>
      <c r="CH459" s="22">
        <v>2</v>
      </c>
      <c r="CI459" s="22">
        <v>1</v>
      </c>
      <c r="CJ459" s="22">
        <v>0.36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209244</v>
      </c>
      <c r="D460" s="22">
        <v>0</v>
      </c>
      <c r="E460" s="22">
        <v>0</v>
      </c>
      <c r="F460" s="22">
        <v>0</v>
      </c>
      <c r="G460" s="22">
        <v>0</v>
      </c>
      <c r="H460" s="22">
        <v>0</v>
      </c>
      <c r="I460" s="22">
        <v>3</v>
      </c>
      <c r="J460" s="20">
        <v>5.5</v>
      </c>
      <c r="K460" s="20">
        <v>6</v>
      </c>
      <c r="L460" s="22">
        <v>2</v>
      </c>
      <c r="M460" s="20" t="s">
        <v>1398</v>
      </c>
      <c r="N460" s="20">
        <v>5</v>
      </c>
      <c r="O460" s="22">
        <v>353</v>
      </c>
      <c r="P460" s="23" t="b">
        <v>0</v>
      </c>
      <c r="Q460" s="20"/>
      <c r="R460" s="20"/>
      <c r="S460" s="22">
        <v>75</v>
      </c>
      <c r="T460" s="20" t="s">
        <v>1399</v>
      </c>
      <c r="U460" s="20">
        <v>4.5999999999999996</v>
      </c>
      <c r="V460" s="20" t="s">
        <v>453</v>
      </c>
      <c r="W460" s="20">
        <v>9.8000000000000007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55</v>
      </c>
      <c r="AD460" s="22">
        <v>1416697</v>
      </c>
      <c r="AE460" s="22">
        <v>37265</v>
      </c>
      <c r="AF460" s="22">
        <v>1368965</v>
      </c>
      <c r="AG460" s="22">
        <v>36889</v>
      </c>
      <c r="AH460" s="20">
        <v>0.7</v>
      </c>
      <c r="AI460" s="20">
        <v>7.3</v>
      </c>
      <c r="AJ460" s="20" t="s">
        <v>453</v>
      </c>
      <c r="AK460" s="22">
        <v>920</v>
      </c>
      <c r="AL460" s="22">
        <v>3</v>
      </c>
      <c r="AM460" s="22">
        <v>3</v>
      </c>
      <c r="AN460" s="22">
        <v>4</v>
      </c>
      <c r="AO460" s="22">
        <v>11</v>
      </c>
      <c r="AP460" s="22">
        <v>0</v>
      </c>
      <c r="AQ460" s="22">
        <v>0</v>
      </c>
      <c r="AR460" s="22">
        <v>0</v>
      </c>
      <c r="AS460" s="22">
        <v>1</v>
      </c>
      <c r="AT460" s="22">
        <v>0</v>
      </c>
      <c r="AU460" s="22">
        <v>0</v>
      </c>
      <c r="AV460" s="22">
        <v>6</v>
      </c>
      <c r="AW460" s="22">
        <v>227</v>
      </c>
      <c r="AX460" s="20">
        <v>269.8</v>
      </c>
      <c r="AY460" s="20">
        <v>360.2</v>
      </c>
      <c r="AZ460" s="20">
        <v>299</v>
      </c>
      <c r="BA460" s="20">
        <v>93.1</v>
      </c>
      <c r="BB460" s="22">
        <v>10</v>
      </c>
      <c r="BC460" s="20">
        <v>2.77</v>
      </c>
      <c r="BD460" s="20">
        <v>1.9</v>
      </c>
      <c r="BE460" s="20">
        <v>4.67</v>
      </c>
      <c r="BF460" s="20">
        <v>10.57</v>
      </c>
      <c r="BG460" s="22">
        <v>37</v>
      </c>
      <c r="BH460" s="22">
        <v>12</v>
      </c>
      <c r="BI460" s="22">
        <v>11</v>
      </c>
      <c r="BJ460" s="22">
        <v>7</v>
      </c>
      <c r="BK460" s="22">
        <v>24</v>
      </c>
      <c r="BL460" s="22">
        <v>14</v>
      </c>
      <c r="BM460" s="22">
        <v>11</v>
      </c>
      <c r="BN460" s="22">
        <v>8</v>
      </c>
      <c r="BO460" s="22">
        <v>3</v>
      </c>
      <c r="BP460" s="20"/>
      <c r="BQ460" s="20"/>
      <c r="BR460" s="20"/>
      <c r="BS460" s="20"/>
      <c r="BT460" s="20"/>
      <c r="BU460" s="22">
        <v>0.27</v>
      </c>
      <c r="BV460" s="22">
        <v>0</v>
      </c>
      <c r="BW460" s="22">
        <v>0.19</v>
      </c>
      <c r="BX460" s="22">
        <v>0.46</v>
      </c>
      <c r="BY460" s="22">
        <v>1.03</v>
      </c>
      <c r="BZ460" s="22">
        <v>1.08</v>
      </c>
      <c r="CA460" s="22">
        <v>20</v>
      </c>
      <c r="CB460" s="22">
        <v>13</v>
      </c>
      <c r="CC460" s="22">
        <v>35</v>
      </c>
      <c r="CD460" s="22">
        <v>17</v>
      </c>
      <c r="CE460" s="22">
        <v>38</v>
      </c>
      <c r="CF460" s="22">
        <v>22</v>
      </c>
      <c r="CG460" s="22">
        <v>41</v>
      </c>
      <c r="CH460" s="22">
        <v>15</v>
      </c>
      <c r="CI460" s="22">
        <v>0.98</v>
      </c>
      <c r="CJ460" s="22">
        <v>0.39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100</v>
      </c>
      <c r="B461" s="22">
        <v>100</v>
      </c>
      <c r="C461" s="22">
        <v>114283</v>
      </c>
      <c r="D461" s="22">
        <v>0</v>
      </c>
      <c r="E461" s="22">
        <v>0</v>
      </c>
      <c r="F461" s="22">
        <v>-3</v>
      </c>
      <c r="G461" s="22">
        <v>3</v>
      </c>
      <c r="H461" s="22">
        <v>0</v>
      </c>
      <c r="I461" s="22">
        <v>3</v>
      </c>
      <c r="J461" s="20">
        <v>1.5</v>
      </c>
      <c r="K461" s="20">
        <v>2</v>
      </c>
      <c r="L461" s="22">
        <v>0</v>
      </c>
      <c r="M461" s="20" t="s">
        <v>995</v>
      </c>
      <c r="N461" s="20">
        <v>1</v>
      </c>
      <c r="O461" s="22">
        <v>354</v>
      </c>
      <c r="P461" s="23" t="b">
        <v>0</v>
      </c>
      <c r="Q461" s="20"/>
      <c r="R461" s="20" t="s">
        <v>3176</v>
      </c>
      <c r="S461" s="22">
        <v>72</v>
      </c>
      <c r="T461" s="20" t="s">
        <v>1385</v>
      </c>
      <c r="U461" s="20">
        <v>2</v>
      </c>
      <c r="V461" s="20" t="s">
        <v>420</v>
      </c>
      <c r="W461" s="20">
        <v>1.6</v>
      </c>
      <c r="X461" s="23" t="b">
        <v>0</v>
      </c>
      <c r="Y461" s="20"/>
      <c r="Z461" s="20" t="s">
        <v>858</v>
      </c>
      <c r="AA461" s="22">
        <v>13</v>
      </c>
      <c r="AB461" s="22">
        <v>43</v>
      </c>
      <c r="AC461" s="22">
        <v>14</v>
      </c>
      <c r="AD461" s="22">
        <v>75382</v>
      </c>
      <c r="AE461" s="22">
        <v>1966</v>
      </c>
      <c r="AF461" s="22">
        <v>473103</v>
      </c>
      <c r="AG461" s="22">
        <v>3867</v>
      </c>
      <c r="AH461" s="20">
        <v>0.1</v>
      </c>
      <c r="AI461" s="20">
        <v>1.9</v>
      </c>
      <c r="AJ461" s="20" t="s">
        <v>420</v>
      </c>
      <c r="AK461" s="22">
        <v>325</v>
      </c>
      <c r="AL461" s="22">
        <v>0</v>
      </c>
      <c r="AM461" s="22">
        <v>1</v>
      </c>
      <c r="AN461" s="22">
        <v>2</v>
      </c>
      <c r="AO461" s="22">
        <v>3</v>
      </c>
      <c r="AP461" s="22">
        <v>0</v>
      </c>
      <c r="AQ461" s="22">
        <v>0</v>
      </c>
      <c r="AR461" s="22">
        <v>0</v>
      </c>
      <c r="AS461" s="22">
        <v>3</v>
      </c>
      <c r="AT461" s="22">
        <v>0</v>
      </c>
      <c r="AU461" s="22">
        <v>0</v>
      </c>
      <c r="AV461" s="22">
        <v>2</v>
      </c>
      <c r="AW461" s="22">
        <v>61</v>
      </c>
      <c r="AX461" s="20">
        <v>66</v>
      </c>
      <c r="AY461" s="20">
        <v>130.9</v>
      </c>
      <c r="AZ461" s="20">
        <v>109</v>
      </c>
      <c r="BA461" s="20">
        <v>30.6</v>
      </c>
      <c r="BB461" s="22">
        <v>3</v>
      </c>
      <c r="BC461" s="20">
        <v>0.55000000000000004</v>
      </c>
      <c r="BD461" s="20">
        <v>1.05</v>
      </c>
      <c r="BE461" s="20">
        <v>1.6</v>
      </c>
      <c r="BF461" s="20">
        <v>4.1500000000000004</v>
      </c>
      <c r="BG461" s="22">
        <v>279</v>
      </c>
      <c r="BH461" s="22">
        <v>113</v>
      </c>
      <c r="BI461" s="22">
        <v>88</v>
      </c>
      <c r="BJ461" s="22">
        <v>63</v>
      </c>
      <c r="BK461" s="22">
        <v>108</v>
      </c>
      <c r="BL461" s="22">
        <v>67</v>
      </c>
      <c r="BM461" s="22">
        <v>167</v>
      </c>
      <c r="BN461" s="22">
        <v>82</v>
      </c>
      <c r="BO461" s="22">
        <v>4</v>
      </c>
      <c r="BP461" s="20"/>
      <c r="BQ461" s="20"/>
      <c r="BR461" s="20"/>
      <c r="BS461" s="20"/>
      <c r="BT461" s="20"/>
      <c r="BU461" s="22">
        <v>0.15</v>
      </c>
      <c r="BV461" s="22">
        <v>0</v>
      </c>
      <c r="BW461" s="22">
        <v>0.28999999999999998</v>
      </c>
      <c r="BX461" s="22">
        <v>0.44</v>
      </c>
      <c r="BY461" s="22">
        <v>1.1499999999999999</v>
      </c>
      <c r="BZ461" s="22">
        <v>0.83</v>
      </c>
      <c r="CA461" s="22">
        <v>26</v>
      </c>
      <c r="CB461" s="22">
        <v>15</v>
      </c>
      <c r="CC461" s="22">
        <v>265</v>
      </c>
      <c r="CD461" s="22">
        <v>127</v>
      </c>
      <c r="CE461" s="22">
        <v>249</v>
      </c>
      <c r="CF461" s="22">
        <v>111</v>
      </c>
      <c r="CG461" s="22">
        <v>139</v>
      </c>
      <c r="CH461" s="22">
        <v>42</v>
      </c>
      <c r="CI461" s="22">
        <v>0.83</v>
      </c>
      <c r="CJ461" s="22">
        <v>0.55000000000000004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2">
        <v>75</v>
      </c>
      <c r="B462" s="22">
        <v>100</v>
      </c>
      <c r="C462" s="22">
        <v>223094</v>
      </c>
      <c r="D462" s="22">
        <v>0</v>
      </c>
      <c r="E462" s="22">
        <v>0</v>
      </c>
      <c r="F462" s="22">
        <v>0</v>
      </c>
      <c r="G462" s="22">
        <v>0</v>
      </c>
      <c r="H462" s="22">
        <v>4</v>
      </c>
      <c r="I462" s="22">
        <v>4</v>
      </c>
      <c r="J462" s="20">
        <v>8.6</v>
      </c>
      <c r="K462" s="20">
        <v>12</v>
      </c>
      <c r="L462" s="22">
        <v>16</v>
      </c>
      <c r="M462" s="20" t="s">
        <v>1405</v>
      </c>
      <c r="N462" s="20">
        <v>11</v>
      </c>
      <c r="O462" s="22">
        <v>355</v>
      </c>
      <c r="P462" s="23" t="b">
        <v>1</v>
      </c>
      <c r="Q462" s="20" t="s">
        <v>3515</v>
      </c>
      <c r="R462" s="20" t="s">
        <v>3665</v>
      </c>
      <c r="S462" s="22">
        <v>140</v>
      </c>
      <c r="T462" s="20" t="s">
        <v>1406</v>
      </c>
      <c r="U462" s="20">
        <v>8</v>
      </c>
      <c r="V462" s="20" t="s">
        <v>385</v>
      </c>
      <c r="W462" s="20">
        <v>82.6</v>
      </c>
      <c r="X462" s="23" t="b">
        <v>0</v>
      </c>
      <c r="Y462" s="20"/>
      <c r="Z462" s="20" t="s">
        <v>937</v>
      </c>
      <c r="AA462" s="22">
        <v>13</v>
      </c>
      <c r="AB462" s="22">
        <v>43</v>
      </c>
      <c r="AC462" s="22">
        <v>96</v>
      </c>
      <c r="AD462" s="22">
        <v>859117</v>
      </c>
      <c r="AE462" s="22">
        <v>104179</v>
      </c>
      <c r="AF462" s="22">
        <v>1411436</v>
      </c>
      <c r="AG462" s="22">
        <v>75489</v>
      </c>
      <c r="AH462" s="20">
        <v>0.8</v>
      </c>
      <c r="AI462" s="20">
        <v>6.9</v>
      </c>
      <c r="AJ462" s="20" t="s">
        <v>385</v>
      </c>
      <c r="AK462" s="22">
        <v>1024</v>
      </c>
      <c r="AL462" s="22">
        <v>13</v>
      </c>
      <c r="AM462" s="22">
        <v>3</v>
      </c>
      <c r="AN462" s="22">
        <v>4</v>
      </c>
      <c r="AO462" s="22">
        <v>11</v>
      </c>
      <c r="AP462" s="22">
        <v>0</v>
      </c>
      <c r="AQ462" s="22">
        <v>0</v>
      </c>
      <c r="AR462" s="22">
        <v>1</v>
      </c>
      <c r="AS462" s="22">
        <v>0</v>
      </c>
      <c r="AT462" s="22">
        <v>0</v>
      </c>
      <c r="AU462" s="22">
        <v>0</v>
      </c>
      <c r="AV462" s="22">
        <v>14</v>
      </c>
      <c r="AW462" s="22">
        <v>375</v>
      </c>
      <c r="AX462" s="20">
        <v>526.4</v>
      </c>
      <c r="AY462" s="20">
        <v>171.6</v>
      </c>
      <c r="AZ462" s="20">
        <v>662</v>
      </c>
      <c r="BA462" s="20">
        <v>136.19999999999999</v>
      </c>
      <c r="BB462" s="22">
        <v>12</v>
      </c>
      <c r="BC462" s="20">
        <v>12.62</v>
      </c>
      <c r="BD462" s="20">
        <v>0.94</v>
      </c>
      <c r="BE462" s="20">
        <v>13.56</v>
      </c>
      <c r="BF462" s="20">
        <v>10.52</v>
      </c>
      <c r="BG462" s="22">
        <v>1</v>
      </c>
      <c r="BH462" s="22">
        <v>1</v>
      </c>
      <c r="BI462" s="22">
        <v>61</v>
      </c>
      <c r="BJ462" s="22">
        <v>4</v>
      </c>
      <c r="BK462" s="22">
        <v>1</v>
      </c>
      <c r="BL462" s="22">
        <v>1</v>
      </c>
      <c r="BM462" s="22">
        <v>1</v>
      </c>
      <c r="BN462" s="22">
        <v>1</v>
      </c>
      <c r="BO462" s="20"/>
      <c r="BP462" s="20"/>
      <c r="BQ462" s="22">
        <v>3</v>
      </c>
      <c r="BR462" s="20"/>
      <c r="BS462" s="22">
        <v>1</v>
      </c>
      <c r="BT462" s="20"/>
      <c r="BU462" s="22">
        <v>1.1100000000000001</v>
      </c>
      <c r="BV462" s="22">
        <v>0</v>
      </c>
      <c r="BW462" s="22">
        <v>0.08</v>
      </c>
      <c r="BX462" s="22">
        <v>1.19</v>
      </c>
      <c r="BY462" s="22">
        <v>0.92</v>
      </c>
      <c r="BZ462" s="22">
        <v>0.97</v>
      </c>
      <c r="CA462" s="22">
        <v>1</v>
      </c>
      <c r="CB462" s="22">
        <v>1</v>
      </c>
      <c r="CC462" s="22">
        <v>1</v>
      </c>
      <c r="CD462" s="22">
        <v>1</v>
      </c>
      <c r="CE462" s="22">
        <v>2</v>
      </c>
      <c r="CF462" s="22">
        <v>1</v>
      </c>
      <c r="CG462" s="22">
        <v>1</v>
      </c>
      <c r="CH462" s="22">
        <v>1</v>
      </c>
      <c r="CI462" s="22">
        <v>1.05</v>
      </c>
      <c r="CJ462" s="22">
        <v>0.35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75</v>
      </c>
      <c r="B463" s="22">
        <v>100</v>
      </c>
      <c r="C463" s="22">
        <v>91651</v>
      </c>
      <c r="D463" s="22">
        <v>0</v>
      </c>
      <c r="E463" s="22">
        <v>0</v>
      </c>
      <c r="F463" s="22">
        <v>-2</v>
      </c>
      <c r="G463" s="22">
        <v>2</v>
      </c>
      <c r="H463" s="22">
        <v>0</v>
      </c>
      <c r="I463" s="22">
        <v>3</v>
      </c>
      <c r="J463" s="20">
        <v>1.4</v>
      </c>
      <c r="K463" s="20">
        <v>2.2999999999999998</v>
      </c>
      <c r="L463" s="22">
        <v>1</v>
      </c>
      <c r="M463" s="20" t="s">
        <v>1152</v>
      </c>
      <c r="N463" s="20">
        <v>1.3</v>
      </c>
      <c r="O463" s="22">
        <v>356</v>
      </c>
      <c r="P463" s="23" t="b">
        <v>0</v>
      </c>
      <c r="Q463" s="20" t="s">
        <v>3049</v>
      </c>
      <c r="R463" s="20" t="s">
        <v>3666</v>
      </c>
      <c r="S463" s="22">
        <v>48</v>
      </c>
      <c r="T463" s="20" t="s">
        <v>1153</v>
      </c>
      <c r="U463" s="20">
        <v>1.9</v>
      </c>
      <c r="V463" s="20" t="s">
        <v>2198</v>
      </c>
      <c r="W463" s="20">
        <v>0.4</v>
      </c>
      <c r="X463" s="23" t="b">
        <v>0</v>
      </c>
      <c r="Y463" s="20"/>
      <c r="Z463" s="20" t="s">
        <v>937</v>
      </c>
      <c r="AA463" s="22">
        <v>13</v>
      </c>
      <c r="AB463" s="22">
        <v>43</v>
      </c>
      <c r="AC463" s="22">
        <v>17</v>
      </c>
      <c r="AD463" s="22">
        <v>37448</v>
      </c>
      <c r="AE463" s="22">
        <v>259</v>
      </c>
      <c r="AF463" s="22">
        <v>107427</v>
      </c>
      <c r="AG463" s="22">
        <v>1710</v>
      </c>
      <c r="AH463" s="20">
        <v>0.3</v>
      </c>
      <c r="AI463" s="20">
        <v>3.5</v>
      </c>
      <c r="AJ463" s="20" t="s">
        <v>2198</v>
      </c>
      <c r="AK463" s="22">
        <v>560</v>
      </c>
      <c r="AL463" s="22">
        <v>0</v>
      </c>
      <c r="AM463" s="22">
        <v>0</v>
      </c>
      <c r="AN463" s="22">
        <v>3</v>
      </c>
      <c r="AO463" s="22">
        <v>5</v>
      </c>
      <c r="AP463" s="22">
        <v>0</v>
      </c>
      <c r="AQ463" s="22">
        <v>0</v>
      </c>
      <c r="AR463" s="22">
        <v>0</v>
      </c>
      <c r="AS463" s="22">
        <v>2</v>
      </c>
      <c r="AT463" s="22">
        <v>0</v>
      </c>
      <c r="AU463" s="22">
        <v>0</v>
      </c>
      <c r="AV463" s="22">
        <v>0</v>
      </c>
      <c r="AW463" s="22">
        <v>99</v>
      </c>
      <c r="AX463" s="20">
        <v>67.599999999999994</v>
      </c>
      <c r="AY463" s="20">
        <v>111.8</v>
      </c>
      <c r="AZ463" s="20">
        <v>47</v>
      </c>
      <c r="BA463" s="20">
        <v>22.6</v>
      </c>
      <c r="BB463" s="22">
        <v>6</v>
      </c>
      <c r="BC463" s="20">
        <v>0.56000000000000005</v>
      </c>
      <c r="BD463" s="20">
        <v>0.73</v>
      </c>
      <c r="BE463" s="20">
        <v>1.29</v>
      </c>
      <c r="BF463" s="20">
        <v>4.2699999999999996</v>
      </c>
      <c r="BG463" s="22">
        <v>277</v>
      </c>
      <c r="BH463" s="22">
        <v>112</v>
      </c>
      <c r="BI463" s="22">
        <v>116</v>
      </c>
      <c r="BJ463" s="22">
        <v>83</v>
      </c>
      <c r="BK463" s="22">
        <v>204</v>
      </c>
      <c r="BL463" s="22">
        <v>112</v>
      </c>
      <c r="BM463" s="22">
        <v>221</v>
      </c>
      <c r="BN463" s="22">
        <v>109</v>
      </c>
      <c r="BO463" s="20"/>
      <c r="BP463" s="20"/>
      <c r="BQ463" s="20"/>
      <c r="BR463" s="20"/>
      <c r="BS463" s="20"/>
      <c r="BT463" s="20"/>
      <c r="BU463" s="22">
        <v>0.09</v>
      </c>
      <c r="BV463" s="22">
        <v>0</v>
      </c>
      <c r="BW463" s="22">
        <v>0.12</v>
      </c>
      <c r="BX463" s="22">
        <v>0.21</v>
      </c>
      <c r="BY463" s="22">
        <v>0.69</v>
      </c>
      <c r="BZ463" s="22">
        <v>0.8</v>
      </c>
      <c r="CA463" s="22">
        <v>284</v>
      </c>
      <c r="CB463" s="22">
        <v>184</v>
      </c>
      <c r="CC463" s="22">
        <v>222</v>
      </c>
      <c r="CD463" s="22">
        <v>104</v>
      </c>
      <c r="CE463" s="22">
        <v>258</v>
      </c>
      <c r="CF463" s="22">
        <v>113</v>
      </c>
      <c r="CG463" s="22">
        <v>254</v>
      </c>
      <c r="CH463" s="22">
        <v>83</v>
      </c>
      <c r="CI463" s="22">
        <v>0.96</v>
      </c>
      <c r="CJ463" s="22">
        <v>0.48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0</v>
      </c>
      <c r="B464" s="22">
        <v>0</v>
      </c>
      <c r="C464" s="22">
        <v>146941</v>
      </c>
      <c r="D464" s="22">
        <v>0</v>
      </c>
      <c r="E464" s="22">
        <v>0</v>
      </c>
      <c r="F464" s="22">
        <v>-1</v>
      </c>
      <c r="G464" s="22">
        <v>1</v>
      </c>
      <c r="H464" s="22">
        <v>0</v>
      </c>
      <c r="I464" s="22">
        <v>2</v>
      </c>
      <c r="J464" s="20">
        <v>0</v>
      </c>
      <c r="K464" s="20">
        <v>0</v>
      </c>
      <c r="L464" s="22">
        <v>0</v>
      </c>
      <c r="M464" s="20" t="s">
        <v>1390</v>
      </c>
      <c r="N464" s="20">
        <v>0</v>
      </c>
      <c r="O464" s="22">
        <v>357</v>
      </c>
      <c r="P464" s="23" t="b">
        <v>0</v>
      </c>
      <c r="Q464" s="20" t="s">
        <v>2897</v>
      </c>
      <c r="R464" s="20" t="s">
        <v>2898</v>
      </c>
      <c r="S464" s="22">
        <v>49</v>
      </c>
      <c r="T464" s="20" t="s">
        <v>1391</v>
      </c>
      <c r="U464" s="20">
        <v>1</v>
      </c>
      <c r="V464" s="20" t="s">
        <v>437</v>
      </c>
      <c r="W464" s="20">
        <v>0.1</v>
      </c>
      <c r="X464" s="23" t="b">
        <v>0</v>
      </c>
      <c r="Y464" s="20"/>
      <c r="Z464" s="20" t="s">
        <v>872</v>
      </c>
      <c r="AA464" s="22">
        <v>13</v>
      </c>
      <c r="AB464" s="22">
        <v>43</v>
      </c>
      <c r="AC464" s="22">
        <v>1</v>
      </c>
      <c r="AD464" s="22">
        <v>2340</v>
      </c>
      <c r="AE464" s="22">
        <v>0</v>
      </c>
      <c r="AF464" s="22">
        <v>34008</v>
      </c>
      <c r="AG464" s="22">
        <v>121</v>
      </c>
      <c r="AH464" s="20">
        <v>0</v>
      </c>
      <c r="AI464" s="20">
        <v>0.2</v>
      </c>
      <c r="AJ464" s="20" t="s">
        <v>437</v>
      </c>
      <c r="AK464" s="22">
        <v>11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4</v>
      </c>
      <c r="AX464" s="20">
        <v>11.4</v>
      </c>
      <c r="AY464" s="20">
        <v>0.1</v>
      </c>
      <c r="AZ464" s="20">
        <v>17</v>
      </c>
      <c r="BA464" s="20">
        <v>2.9</v>
      </c>
      <c r="BB464" s="22">
        <v>0</v>
      </c>
      <c r="BC464" s="20">
        <v>0.12</v>
      </c>
      <c r="BD464" s="20">
        <v>0</v>
      </c>
      <c r="BE464" s="20">
        <v>0.12</v>
      </c>
      <c r="BF464" s="20">
        <v>7.0000000000000007E-2</v>
      </c>
      <c r="BG464" s="22">
        <v>397</v>
      </c>
      <c r="BH464" s="22">
        <v>146</v>
      </c>
      <c r="BI464" s="22">
        <v>433</v>
      </c>
      <c r="BJ464" s="22">
        <v>156</v>
      </c>
      <c r="BK464" s="22">
        <v>310</v>
      </c>
      <c r="BL464" s="22">
        <v>103</v>
      </c>
      <c r="BM464" s="22">
        <v>408</v>
      </c>
      <c r="BN464" s="22">
        <v>144</v>
      </c>
      <c r="BO464" s="20"/>
      <c r="BP464" s="20"/>
      <c r="BQ464" s="20"/>
      <c r="BR464" s="20"/>
      <c r="BS464" s="20"/>
      <c r="BT464" s="20"/>
      <c r="BU464" s="22">
        <v>0.98</v>
      </c>
      <c r="BV464" s="22">
        <v>0</v>
      </c>
      <c r="BW464" s="22">
        <v>0</v>
      </c>
      <c r="BX464" s="22">
        <v>0.98</v>
      </c>
      <c r="BY464" s="22">
        <v>0.56999999999999995</v>
      </c>
      <c r="BZ464" s="22">
        <v>0</v>
      </c>
      <c r="CA464" s="22">
        <v>233</v>
      </c>
      <c r="CB464" s="22">
        <v>30</v>
      </c>
      <c r="CC464" s="22">
        <v>664</v>
      </c>
      <c r="CD464" s="22">
        <v>232</v>
      </c>
      <c r="CE464" s="22">
        <v>415</v>
      </c>
      <c r="CF464" s="22">
        <v>137</v>
      </c>
      <c r="CG464" s="22">
        <v>393</v>
      </c>
      <c r="CH464" s="22">
        <v>151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0"/>
      <c r="B465" s="20"/>
      <c r="C465" s="22">
        <v>477064</v>
      </c>
      <c r="D465" s="22">
        <v>0</v>
      </c>
      <c r="E465" s="22">
        <v>0</v>
      </c>
      <c r="F465" s="22">
        <v>-2</v>
      </c>
      <c r="G465" s="22">
        <v>2</v>
      </c>
      <c r="H465" s="22">
        <v>0</v>
      </c>
      <c r="I465" s="22">
        <v>2</v>
      </c>
      <c r="J465" s="20">
        <v>0.8</v>
      </c>
      <c r="K465" s="20">
        <v>1.3</v>
      </c>
      <c r="L465" s="22">
        <v>0</v>
      </c>
      <c r="M465" s="20" t="s">
        <v>1043</v>
      </c>
      <c r="N465" s="20">
        <v>0.3</v>
      </c>
      <c r="O465" s="22">
        <v>358</v>
      </c>
      <c r="P465" s="23" t="b">
        <v>0</v>
      </c>
      <c r="Q465" s="20"/>
      <c r="R465" s="20"/>
      <c r="S465" s="22">
        <v>43</v>
      </c>
      <c r="T465" s="20" t="s">
        <v>1415</v>
      </c>
      <c r="U465" s="20">
        <v>3</v>
      </c>
      <c r="V465" s="20" t="s">
        <v>505</v>
      </c>
      <c r="W465" s="20">
        <v>0.3</v>
      </c>
      <c r="X465" s="23" t="b">
        <v>0</v>
      </c>
      <c r="Y465" s="20"/>
      <c r="Z465" s="20" t="s">
        <v>858</v>
      </c>
      <c r="AA465" s="22">
        <v>13</v>
      </c>
      <c r="AB465" s="22">
        <v>43</v>
      </c>
      <c r="AC465" s="22">
        <v>15</v>
      </c>
      <c r="AD465" s="22">
        <v>52847</v>
      </c>
      <c r="AE465" s="22">
        <v>839</v>
      </c>
      <c r="AF465" s="22">
        <v>70050</v>
      </c>
      <c r="AG465" s="22">
        <v>1515</v>
      </c>
      <c r="AH465" s="20">
        <v>0.1</v>
      </c>
      <c r="AI465" s="20">
        <v>3.5</v>
      </c>
      <c r="AJ465" s="20" t="s">
        <v>2199</v>
      </c>
      <c r="AK465" s="22">
        <v>166</v>
      </c>
      <c r="AL465" s="22">
        <v>0</v>
      </c>
      <c r="AM465" s="22">
        <v>0</v>
      </c>
      <c r="AN465" s="22">
        <v>2</v>
      </c>
      <c r="AO465" s="22">
        <v>1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56</v>
      </c>
      <c r="AX465" s="20">
        <v>5.8</v>
      </c>
      <c r="AY465" s="20">
        <v>10.5</v>
      </c>
      <c r="AZ465" s="20">
        <v>6</v>
      </c>
      <c r="BA465" s="20">
        <v>2.2999999999999998</v>
      </c>
      <c r="BB465" s="22">
        <v>2</v>
      </c>
      <c r="BC465" s="20">
        <v>0</v>
      </c>
      <c r="BD465" s="20">
        <v>0.11</v>
      </c>
      <c r="BE465" s="20">
        <v>0.11</v>
      </c>
      <c r="BF465" s="20">
        <v>1.03</v>
      </c>
      <c r="BG465" s="22">
        <v>423</v>
      </c>
      <c r="BH465" s="22">
        <v>154</v>
      </c>
      <c r="BI465" s="22">
        <v>362</v>
      </c>
      <c r="BJ465" s="22">
        <v>130</v>
      </c>
      <c r="BK465" s="22">
        <v>368</v>
      </c>
      <c r="BL465" s="22">
        <v>129</v>
      </c>
      <c r="BM465" s="22">
        <v>416</v>
      </c>
      <c r="BN465" s="22">
        <v>147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0.06</v>
      </c>
      <c r="BX465" s="22">
        <v>0.06</v>
      </c>
      <c r="BY465" s="22">
        <v>0.56000000000000005</v>
      </c>
      <c r="BZ465" s="22">
        <v>0.54</v>
      </c>
      <c r="CA465" s="22">
        <v>600</v>
      </c>
      <c r="CB465" s="22">
        <v>155</v>
      </c>
      <c r="CC465" s="22">
        <v>317</v>
      </c>
      <c r="CD465" s="22">
        <v>105</v>
      </c>
      <c r="CE465" s="22">
        <v>130</v>
      </c>
      <c r="CF465" s="22">
        <v>43</v>
      </c>
      <c r="CG465" s="22">
        <v>272</v>
      </c>
      <c r="CH465" s="22">
        <v>107</v>
      </c>
      <c r="CI465" s="22">
        <v>1.08</v>
      </c>
      <c r="CJ465" s="22">
        <v>1.08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0</v>
      </c>
      <c r="B466" s="22">
        <v>0</v>
      </c>
      <c r="C466" s="22">
        <v>103025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3</v>
      </c>
      <c r="J466" s="20">
        <v>0</v>
      </c>
      <c r="K466" s="20">
        <v>0</v>
      </c>
      <c r="L466" s="22">
        <v>0</v>
      </c>
      <c r="M466" s="20" t="s">
        <v>1383</v>
      </c>
      <c r="N466" s="20">
        <v>0</v>
      </c>
      <c r="O466" s="22">
        <v>359</v>
      </c>
      <c r="P466" s="23" t="b">
        <v>0</v>
      </c>
      <c r="Q466" s="20" t="s">
        <v>2430</v>
      </c>
      <c r="R466" s="20" t="s">
        <v>2431</v>
      </c>
      <c r="S466" s="22">
        <v>75</v>
      </c>
      <c r="T466" s="20" t="s">
        <v>1384</v>
      </c>
      <c r="U466" s="20">
        <v>0</v>
      </c>
      <c r="V466" s="20" t="s">
        <v>388</v>
      </c>
      <c r="W466" s="20">
        <v>0</v>
      </c>
      <c r="X466" s="23" t="b">
        <v>0</v>
      </c>
      <c r="Y466" s="20"/>
      <c r="Z466" s="20" t="s">
        <v>872</v>
      </c>
      <c r="AA466" s="22">
        <v>13</v>
      </c>
      <c r="AB466" s="22">
        <v>43</v>
      </c>
      <c r="AC466" s="22">
        <v>0</v>
      </c>
      <c r="AD466" s="22">
        <v>0</v>
      </c>
      <c r="AE466" s="22">
        <v>0</v>
      </c>
      <c r="AF466" s="22">
        <v>5457</v>
      </c>
      <c r="AG466" s="22">
        <v>24</v>
      </c>
      <c r="AH466" s="20">
        <v>0</v>
      </c>
      <c r="AI466" s="20">
        <v>0</v>
      </c>
      <c r="AJ466" s="20" t="s">
        <v>388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0</v>
      </c>
      <c r="AX466" s="20">
        <v>0</v>
      </c>
      <c r="AY466" s="20">
        <v>0</v>
      </c>
      <c r="AZ466" s="20">
        <v>0</v>
      </c>
      <c r="BA466" s="20">
        <v>0</v>
      </c>
      <c r="BB466" s="22">
        <v>0</v>
      </c>
      <c r="BC466" s="20">
        <v>0</v>
      </c>
      <c r="BD466" s="20">
        <v>0</v>
      </c>
      <c r="BE466" s="20">
        <v>0</v>
      </c>
      <c r="BF466" s="20">
        <v>0</v>
      </c>
      <c r="BG466" s="22">
        <v>741</v>
      </c>
      <c r="BH466" s="22">
        <v>321</v>
      </c>
      <c r="BI466" s="22">
        <v>741</v>
      </c>
      <c r="BJ466" s="22">
        <v>321</v>
      </c>
      <c r="BK466" s="22">
        <v>741</v>
      </c>
      <c r="BL466" s="22">
        <v>321</v>
      </c>
      <c r="BM466" s="22">
        <v>741</v>
      </c>
      <c r="BN466" s="22">
        <v>321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</v>
      </c>
      <c r="BX466" s="22">
        <v>0</v>
      </c>
      <c r="BY466" s="22">
        <v>0</v>
      </c>
      <c r="BZ466" s="22">
        <v>0</v>
      </c>
      <c r="CA466" s="22">
        <v>19</v>
      </c>
      <c r="CB466" s="22">
        <v>12</v>
      </c>
      <c r="CC466" s="22">
        <v>736</v>
      </c>
      <c r="CD466" s="22">
        <v>319</v>
      </c>
      <c r="CE466" s="22">
        <v>740</v>
      </c>
      <c r="CF466" s="22">
        <v>321</v>
      </c>
      <c r="CG466" s="22">
        <v>524</v>
      </c>
      <c r="CH466" s="22">
        <v>185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88248</v>
      </c>
      <c r="D467" s="22">
        <v>0</v>
      </c>
      <c r="E467" s="22">
        <v>0</v>
      </c>
      <c r="F467" s="22">
        <v>-1</v>
      </c>
      <c r="G467" s="22">
        <v>1</v>
      </c>
      <c r="H467" s="22">
        <v>0</v>
      </c>
      <c r="I467" s="22">
        <v>1</v>
      </c>
      <c r="J467" s="20">
        <v>0.5</v>
      </c>
      <c r="K467" s="20">
        <v>1</v>
      </c>
      <c r="L467" s="22">
        <v>0</v>
      </c>
      <c r="M467" s="20" t="s">
        <v>1327</v>
      </c>
      <c r="N467" s="20">
        <v>0</v>
      </c>
      <c r="O467" s="22">
        <v>361</v>
      </c>
      <c r="P467" s="23" t="b">
        <v>0</v>
      </c>
      <c r="Q467" s="20"/>
      <c r="R467" s="20"/>
      <c r="S467" s="22">
        <v>39</v>
      </c>
      <c r="T467" s="20" t="s">
        <v>1409</v>
      </c>
      <c r="U467" s="20">
        <v>2</v>
      </c>
      <c r="V467" s="20" t="s">
        <v>1410</v>
      </c>
      <c r="W467" s="20">
        <v>0.9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2</v>
      </c>
      <c r="AD467" s="22">
        <v>65782</v>
      </c>
      <c r="AE467" s="22">
        <v>3307</v>
      </c>
      <c r="AF467" s="22">
        <v>59621</v>
      </c>
      <c r="AG467" s="22">
        <v>2298</v>
      </c>
      <c r="AH467" s="20">
        <v>0</v>
      </c>
      <c r="AI467" s="20">
        <v>0.5</v>
      </c>
      <c r="AJ467" s="20" t="s">
        <v>1410</v>
      </c>
      <c r="AK467" s="22">
        <v>90</v>
      </c>
      <c r="AL467" s="22">
        <v>0</v>
      </c>
      <c r="AM467" s="22">
        <v>0</v>
      </c>
      <c r="AN467" s="22">
        <v>0</v>
      </c>
      <c r="AO467" s="22">
        <v>1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2</v>
      </c>
      <c r="AV467" s="22">
        <v>0</v>
      </c>
      <c r="AW467" s="22">
        <v>12</v>
      </c>
      <c r="AX467" s="20">
        <v>18.600000000000001</v>
      </c>
      <c r="AY467" s="20">
        <v>0</v>
      </c>
      <c r="AZ467" s="20">
        <v>0</v>
      </c>
      <c r="BA467" s="20">
        <v>1.9</v>
      </c>
      <c r="BB467" s="22">
        <v>1</v>
      </c>
      <c r="BC467" s="20">
        <v>0</v>
      </c>
      <c r="BD467" s="20">
        <v>0</v>
      </c>
      <c r="BE467" s="20">
        <v>0</v>
      </c>
      <c r="BF467" s="20">
        <v>0.83</v>
      </c>
      <c r="BG467" s="22">
        <v>381</v>
      </c>
      <c r="BH467" s="22">
        <v>26</v>
      </c>
      <c r="BI467" s="22">
        <v>441</v>
      </c>
      <c r="BJ467" s="22">
        <v>15</v>
      </c>
      <c r="BK467" s="22">
        <v>416</v>
      </c>
      <c r="BL467" s="22">
        <v>8</v>
      </c>
      <c r="BM467" s="22">
        <v>424</v>
      </c>
      <c r="BN467" s="22">
        <v>26</v>
      </c>
      <c r="BO467" s="20"/>
      <c r="BP467" s="20"/>
      <c r="BQ467" s="20"/>
      <c r="BR467" s="20"/>
      <c r="BS467" s="20"/>
      <c r="BT467" s="20"/>
      <c r="BU467" s="22">
        <v>0</v>
      </c>
      <c r="BV467" s="22">
        <v>2</v>
      </c>
      <c r="BW467" s="22">
        <v>0</v>
      </c>
      <c r="BX467" s="22">
        <v>0</v>
      </c>
      <c r="BY467" s="22">
        <v>0.83</v>
      </c>
      <c r="BZ467" s="22">
        <v>1</v>
      </c>
      <c r="CA467" s="22">
        <v>716</v>
      </c>
      <c r="CB467" s="22">
        <v>73</v>
      </c>
      <c r="CC467" s="22">
        <v>364</v>
      </c>
      <c r="CD467" s="22">
        <v>31</v>
      </c>
      <c r="CE467" s="22">
        <v>231</v>
      </c>
      <c r="CF467" s="22">
        <v>23</v>
      </c>
      <c r="CG467" s="22">
        <v>191</v>
      </c>
      <c r="CH467" s="22">
        <v>25</v>
      </c>
      <c r="CI467" s="22">
        <v>1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0</v>
      </c>
      <c r="B468" s="22">
        <v>0</v>
      </c>
      <c r="C468" s="22">
        <v>482769</v>
      </c>
      <c r="D468" s="22">
        <v>0</v>
      </c>
      <c r="E468" s="22">
        <v>0</v>
      </c>
      <c r="F468" s="22">
        <v>-1</v>
      </c>
      <c r="G468" s="22">
        <v>1</v>
      </c>
      <c r="H468" s="22">
        <v>0</v>
      </c>
      <c r="I468" s="22">
        <v>3</v>
      </c>
      <c r="J468" s="20">
        <v>0</v>
      </c>
      <c r="K468" s="20">
        <v>0</v>
      </c>
      <c r="L468" s="22">
        <v>0</v>
      </c>
      <c r="M468" s="20" t="s">
        <v>1755</v>
      </c>
      <c r="N468" s="20">
        <v>0</v>
      </c>
      <c r="O468" s="22">
        <v>363</v>
      </c>
      <c r="P468" s="23" t="b">
        <v>0</v>
      </c>
      <c r="Q468" s="20" t="s">
        <v>2899</v>
      </c>
      <c r="R468" s="20" t="s">
        <v>2900</v>
      </c>
      <c r="S468" s="22">
        <v>44</v>
      </c>
      <c r="T468" s="20" t="s">
        <v>1756</v>
      </c>
      <c r="U468" s="20">
        <v>0</v>
      </c>
      <c r="V468" s="20" t="s">
        <v>1757</v>
      </c>
      <c r="W468" s="20">
        <v>0</v>
      </c>
      <c r="X468" s="23" t="b">
        <v>0</v>
      </c>
      <c r="Y468" s="20"/>
      <c r="Z468" s="20" t="s">
        <v>872</v>
      </c>
      <c r="AA468" s="22">
        <v>13</v>
      </c>
      <c r="AB468" s="22">
        <v>43</v>
      </c>
      <c r="AC468" s="22">
        <v>0</v>
      </c>
      <c r="AD468" s="22">
        <v>332</v>
      </c>
      <c r="AE468" s="22">
        <v>0</v>
      </c>
      <c r="AF468" s="22">
        <v>2195</v>
      </c>
      <c r="AG468" s="22">
        <v>14</v>
      </c>
      <c r="AH468" s="20">
        <v>0</v>
      </c>
      <c r="AI468" s="20">
        <v>0</v>
      </c>
      <c r="AJ468" s="20" t="s">
        <v>1757</v>
      </c>
      <c r="AK468" s="22">
        <v>0</v>
      </c>
      <c r="AL468" s="22">
        <v>0</v>
      </c>
      <c r="AM468" s="22">
        <v>0</v>
      </c>
      <c r="AN468" s="22">
        <v>0</v>
      </c>
      <c r="AO468" s="22">
        <v>0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0</v>
      </c>
      <c r="AX468" s="20">
        <v>0</v>
      </c>
      <c r="AY468" s="20">
        <v>0</v>
      </c>
      <c r="AZ468" s="20">
        <v>0</v>
      </c>
      <c r="BA468" s="20">
        <v>0</v>
      </c>
      <c r="BB468" s="22">
        <v>0</v>
      </c>
      <c r="BC468" s="20">
        <v>0</v>
      </c>
      <c r="BD468" s="20">
        <v>0</v>
      </c>
      <c r="BE468" s="20">
        <v>0</v>
      </c>
      <c r="BF468" s="20">
        <v>0</v>
      </c>
      <c r="BG468" s="22">
        <v>607</v>
      </c>
      <c r="BH468" s="22">
        <v>236</v>
      </c>
      <c r="BI468" s="22">
        <v>598</v>
      </c>
      <c r="BJ468" s="22">
        <v>237</v>
      </c>
      <c r="BK468" s="22">
        <v>584</v>
      </c>
      <c r="BL468" s="22">
        <v>231</v>
      </c>
      <c r="BM468" s="22">
        <v>614</v>
      </c>
      <c r="BN468" s="22">
        <v>241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</v>
      </c>
      <c r="BX468" s="22">
        <v>0</v>
      </c>
      <c r="BY468" s="22">
        <v>0</v>
      </c>
      <c r="BZ468" s="22">
        <v>0</v>
      </c>
      <c r="CA468" s="22">
        <v>547</v>
      </c>
      <c r="CB468" s="22">
        <v>304</v>
      </c>
      <c r="CC468" s="22">
        <v>550</v>
      </c>
      <c r="CD468" s="22">
        <v>203</v>
      </c>
      <c r="CE468" s="22">
        <v>620</v>
      </c>
      <c r="CF468" s="22">
        <v>245</v>
      </c>
      <c r="CG468" s="22">
        <v>666</v>
      </c>
      <c r="CH468" s="22">
        <v>269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155405</v>
      </c>
      <c r="D469" s="22">
        <v>0</v>
      </c>
      <c r="E469" s="22">
        <v>0</v>
      </c>
      <c r="F469" s="22">
        <v>-2</v>
      </c>
      <c r="G469" s="22">
        <v>2</v>
      </c>
      <c r="H469" s="22">
        <v>0</v>
      </c>
      <c r="I469" s="22">
        <v>3</v>
      </c>
      <c r="J469" s="20">
        <v>0.8</v>
      </c>
      <c r="K469" s="20">
        <v>1.3</v>
      </c>
      <c r="L469" s="22">
        <v>0</v>
      </c>
      <c r="M469" s="20" t="s">
        <v>1411</v>
      </c>
      <c r="N469" s="20">
        <v>0.3</v>
      </c>
      <c r="O469" s="22">
        <v>364</v>
      </c>
      <c r="P469" s="23" t="b">
        <v>0</v>
      </c>
      <c r="Q469" s="20"/>
      <c r="R469" s="20"/>
      <c r="S469" s="22">
        <v>48</v>
      </c>
      <c r="T469" s="20" t="s">
        <v>1412</v>
      </c>
      <c r="U469" s="20">
        <v>1</v>
      </c>
      <c r="V469" s="20" t="s">
        <v>680</v>
      </c>
      <c r="W469" s="20">
        <v>0</v>
      </c>
      <c r="X469" s="23" t="b">
        <v>0</v>
      </c>
      <c r="Y469" s="20"/>
      <c r="Z469" s="20" t="s">
        <v>858</v>
      </c>
      <c r="AA469" s="22">
        <v>13</v>
      </c>
      <c r="AB469" s="22">
        <v>43</v>
      </c>
      <c r="AC469" s="22">
        <v>4</v>
      </c>
      <c r="AD469" s="22">
        <v>1719</v>
      </c>
      <c r="AE469" s="22">
        <v>90</v>
      </c>
      <c r="AF469" s="22">
        <v>3922</v>
      </c>
      <c r="AG469" s="22">
        <v>132</v>
      </c>
      <c r="AH469" s="20">
        <v>0.1</v>
      </c>
      <c r="AI469" s="20">
        <v>0.8</v>
      </c>
      <c r="AJ469" s="20" t="s">
        <v>680</v>
      </c>
      <c r="AK469" s="22">
        <v>89</v>
      </c>
      <c r="AL469" s="22">
        <v>0</v>
      </c>
      <c r="AM469" s="22">
        <v>0</v>
      </c>
      <c r="AN469" s="22">
        <v>0</v>
      </c>
      <c r="AO469" s="22">
        <v>2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14</v>
      </c>
      <c r="AX469" s="20">
        <v>16.2</v>
      </c>
      <c r="AY469" s="20">
        <v>9.3000000000000007</v>
      </c>
      <c r="AZ469" s="20">
        <v>6</v>
      </c>
      <c r="BA469" s="20">
        <v>3.1</v>
      </c>
      <c r="BB469" s="22">
        <v>0</v>
      </c>
      <c r="BC469" s="20">
        <v>7.0000000000000007E-2</v>
      </c>
      <c r="BD469" s="20">
        <v>7.0000000000000007E-2</v>
      </c>
      <c r="BE469" s="20">
        <v>0.14000000000000001</v>
      </c>
      <c r="BF469" s="20">
        <v>1.58</v>
      </c>
      <c r="BG469" s="22">
        <v>385</v>
      </c>
      <c r="BH469" s="22">
        <v>172</v>
      </c>
      <c r="BI469" s="22">
        <v>369</v>
      </c>
      <c r="BJ469" s="22">
        <v>186</v>
      </c>
      <c r="BK469" s="22">
        <v>375</v>
      </c>
      <c r="BL469" s="22">
        <v>191</v>
      </c>
      <c r="BM469" s="22">
        <v>405</v>
      </c>
      <c r="BN469" s="22">
        <v>188</v>
      </c>
      <c r="BO469" s="20"/>
      <c r="BP469" s="20"/>
      <c r="BQ469" s="20"/>
      <c r="BR469" s="20"/>
      <c r="BS469" s="20"/>
      <c r="BT469" s="20"/>
      <c r="BU469" s="22">
        <v>7.0000000000000007E-2</v>
      </c>
      <c r="BV469" s="22">
        <v>0</v>
      </c>
      <c r="BW469" s="22">
        <v>7.0000000000000007E-2</v>
      </c>
      <c r="BX469" s="22">
        <v>0.14000000000000001</v>
      </c>
      <c r="BY469" s="22">
        <v>1.6</v>
      </c>
      <c r="BZ469" s="22">
        <v>2.02</v>
      </c>
      <c r="CA469" s="22">
        <v>288</v>
      </c>
      <c r="CB469" s="22">
        <v>188</v>
      </c>
      <c r="CC469" s="22">
        <v>339</v>
      </c>
      <c r="CD469" s="22">
        <v>163</v>
      </c>
      <c r="CE469" s="22">
        <v>409</v>
      </c>
      <c r="CF469" s="22">
        <v>195</v>
      </c>
      <c r="CG469" s="22">
        <v>533</v>
      </c>
      <c r="CH469" s="22">
        <v>190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100</v>
      </c>
      <c r="B470" s="22">
        <v>100</v>
      </c>
      <c r="C470" s="22">
        <v>220566</v>
      </c>
      <c r="D470" s="22">
        <v>0</v>
      </c>
      <c r="E470" s="22">
        <v>0</v>
      </c>
      <c r="F470" s="22">
        <v>1</v>
      </c>
      <c r="G470" s="22">
        <v>-1</v>
      </c>
      <c r="H470" s="22">
        <v>1</v>
      </c>
      <c r="I470" s="22">
        <v>3</v>
      </c>
      <c r="J470" s="20">
        <v>6.5</v>
      </c>
      <c r="K470" s="20">
        <v>7</v>
      </c>
      <c r="L470" s="22">
        <v>6</v>
      </c>
      <c r="M470" s="20" t="s">
        <v>307</v>
      </c>
      <c r="N470" s="20">
        <v>6</v>
      </c>
      <c r="O470" s="22">
        <v>365</v>
      </c>
      <c r="P470" s="23" t="b">
        <v>0</v>
      </c>
      <c r="Q470" s="20"/>
      <c r="R470" s="20" t="s">
        <v>3266</v>
      </c>
      <c r="S470" s="22">
        <v>56</v>
      </c>
      <c r="T470" s="20" t="s">
        <v>1400</v>
      </c>
      <c r="U470" s="20">
        <v>4.5</v>
      </c>
      <c r="V470" s="20" t="s">
        <v>1401</v>
      </c>
      <c r="W470" s="20">
        <v>6</v>
      </c>
      <c r="X470" s="23" t="b">
        <v>0</v>
      </c>
      <c r="Y470" s="20"/>
      <c r="Z470" s="20" t="s">
        <v>858</v>
      </c>
      <c r="AA470" s="22">
        <v>13</v>
      </c>
      <c r="AB470" s="22">
        <v>43</v>
      </c>
      <c r="AC470" s="22">
        <v>45</v>
      </c>
      <c r="AD470" s="22">
        <v>1180146</v>
      </c>
      <c r="AE470" s="22">
        <v>19571</v>
      </c>
      <c r="AF470" s="22">
        <v>1155887</v>
      </c>
      <c r="AG470" s="22">
        <v>9688</v>
      </c>
      <c r="AH470" s="20">
        <v>1.1000000000000001</v>
      </c>
      <c r="AI470" s="20">
        <v>8</v>
      </c>
      <c r="AJ470" s="20" t="s">
        <v>307</v>
      </c>
      <c r="AK470" s="22">
        <v>820</v>
      </c>
      <c r="AL470" s="22">
        <v>3</v>
      </c>
      <c r="AM470" s="22">
        <v>3</v>
      </c>
      <c r="AN470" s="22">
        <v>4</v>
      </c>
      <c r="AO470" s="22">
        <v>8</v>
      </c>
      <c r="AP470" s="22">
        <v>0</v>
      </c>
      <c r="AQ470" s="22">
        <v>0</v>
      </c>
      <c r="AR470" s="22">
        <v>0</v>
      </c>
      <c r="AS470" s="22">
        <v>4</v>
      </c>
      <c r="AT470" s="22">
        <v>1</v>
      </c>
      <c r="AU470" s="22">
        <v>0</v>
      </c>
      <c r="AV470" s="22">
        <v>5</v>
      </c>
      <c r="AW470" s="22">
        <v>211</v>
      </c>
      <c r="AX470" s="20">
        <v>294</v>
      </c>
      <c r="AY470" s="20">
        <v>206.5</v>
      </c>
      <c r="AZ470" s="20">
        <v>171</v>
      </c>
      <c r="BA470" s="20">
        <v>67.2</v>
      </c>
      <c r="BB470" s="22">
        <v>10</v>
      </c>
      <c r="BC470" s="20">
        <v>1.1299999999999999</v>
      </c>
      <c r="BD470" s="20">
        <v>2.0699999999999998</v>
      </c>
      <c r="BE470" s="20">
        <v>3.2</v>
      </c>
      <c r="BF470" s="20">
        <v>10.76</v>
      </c>
      <c r="BG470" s="22">
        <v>27</v>
      </c>
      <c r="BH470" s="22">
        <v>10</v>
      </c>
      <c r="BI470" s="22">
        <v>44</v>
      </c>
      <c r="BJ470" s="22">
        <v>34</v>
      </c>
      <c r="BK470" s="22">
        <v>58</v>
      </c>
      <c r="BL470" s="22">
        <v>37</v>
      </c>
      <c r="BM470" s="22">
        <v>32</v>
      </c>
      <c r="BN470" s="22">
        <v>22</v>
      </c>
      <c r="BO470" s="20"/>
      <c r="BP470" s="20"/>
      <c r="BQ470" s="20"/>
      <c r="BR470" s="20"/>
      <c r="BS470" s="20"/>
      <c r="BT470" s="20"/>
      <c r="BU470" s="22">
        <v>0.12</v>
      </c>
      <c r="BV470" s="22">
        <v>0</v>
      </c>
      <c r="BW470" s="22">
        <v>0.23</v>
      </c>
      <c r="BX470" s="22">
        <v>0.35</v>
      </c>
      <c r="BY470" s="22">
        <v>1.18</v>
      </c>
      <c r="BZ470" s="22">
        <v>0.88</v>
      </c>
      <c r="CA470" s="22">
        <v>90</v>
      </c>
      <c r="CB470" s="22">
        <v>55</v>
      </c>
      <c r="CC470" s="22">
        <v>19</v>
      </c>
      <c r="CD470" s="22">
        <v>10</v>
      </c>
      <c r="CE470" s="22">
        <v>42</v>
      </c>
      <c r="CF470" s="22">
        <v>24</v>
      </c>
      <c r="CG470" s="22">
        <v>70</v>
      </c>
      <c r="CH470" s="22">
        <v>22</v>
      </c>
      <c r="CI470" s="22">
        <v>1.1000000000000001</v>
      </c>
      <c r="CJ470" s="22">
        <v>0.44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50</v>
      </c>
      <c r="B471" s="22">
        <v>0</v>
      </c>
      <c r="C471" s="22">
        <v>437468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2</v>
      </c>
      <c r="J471" s="20">
        <v>0.2</v>
      </c>
      <c r="K471" s="20">
        <v>0</v>
      </c>
      <c r="L471" s="22">
        <v>0</v>
      </c>
      <c r="M471" s="20" t="s">
        <v>1416</v>
      </c>
      <c r="N471" s="20">
        <v>0</v>
      </c>
      <c r="O471" s="22">
        <v>366</v>
      </c>
      <c r="P471" s="23" t="b">
        <v>0</v>
      </c>
      <c r="Q471" s="20" t="s">
        <v>3667</v>
      </c>
      <c r="R471" s="20" t="s">
        <v>3516</v>
      </c>
      <c r="S471" s="22">
        <v>39</v>
      </c>
      <c r="T471" s="20" t="s">
        <v>1417</v>
      </c>
      <c r="U471" s="20">
        <v>2.5</v>
      </c>
      <c r="V471" s="20" t="s">
        <v>749</v>
      </c>
      <c r="W471" s="20">
        <v>1</v>
      </c>
      <c r="X471" s="23" t="b">
        <v>0</v>
      </c>
      <c r="Y471" s="20"/>
      <c r="Z471" s="20" t="s">
        <v>937</v>
      </c>
      <c r="AA471" s="22">
        <v>13</v>
      </c>
      <c r="AB471" s="22">
        <v>43</v>
      </c>
      <c r="AC471" s="22">
        <v>5</v>
      </c>
      <c r="AD471" s="22">
        <v>113930</v>
      </c>
      <c r="AE471" s="22">
        <v>449</v>
      </c>
      <c r="AF471" s="22">
        <v>114059</v>
      </c>
      <c r="AG471" s="22">
        <v>6557</v>
      </c>
      <c r="AH471" s="20">
        <v>0</v>
      </c>
      <c r="AI471" s="20">
        <v>1.3</v>
      </c>
      <c r="AJ471" s="20" t="s">
        <v>195</v>
      </c>
      <c r="AK471" s="22">
        <v>15</v>
      </c>
      <c r="AL471" s="22">
        <v>0</v>
      </c>
      <c r="AM471" s="22">
        <v>1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17</v>
      </c>
      <c r="AX471" s="20">
        <v>19.399999999999999</v>
      </c>
      <c r="AY471" s="20">
        <v>14.6</v>
      </c>
      <c r="AZ471" s="20">
        <v>4</v>
      </c>
      <c r="BA471" s="20">
        <v>3.8</v>
      </c>
      <c r="BB471" s="22">
        <v>0</v>
      </c>
      <c r="BC471" s="20">
        <v>0</v>
      </c>
      <c r="BD471" s="20">
        <v>0.08</v>
      </c>
      <c r="BE471" s="20">
        <v>0.08</v>
      </c>
      <c r="BF471" s="20">
        <v>0.02</v>
      </c>
      <c r="BG471" s="22">
        <v>378</v>
      </c>
      <c r="BH471" s="22">
        <v>142</v>
      </c>
      <c r="BI471" s="22">
        <v>346</v>
      </c>
      <c r="BJ471" s="22">
        <v>121</v>
      </c>
      <c r="BK471" s="22">
        <v>382</v>
      </c>
      <c r="BL471" s="22">
        <v>136</v>
      </c>
      <c r="BM471" s="22">
        <v>389</v>
      </c>
      <c r="BN471" s="22">
        <v>138</v>
      </c>
      <c r="BO471" s="20"/>
      <c r="BP471" s="20"/>
      <c r="BQ471" s="20"/>
      <c r="BR471" s="20"/>
      <c r="BS471" s="20"/>
      <c r="BT471" s="20"/>
      <c r="BU471" s="22">
        <v>0</v>
      </c>
      <c r="BV471" s="22">
        <v>0</v>
      </c>
      <c r="BW471" s="22">
        <v>0.48</v>
      </c>
      <c r="BX471" s="22">
        <v>0.48</v>
      </c>
      <c r="BY471" s="22">
        <v>0.12</v>
      </c>
      <c r="BZ471" s="22">
        <v>0</v>
      </c>
      <c r="CA471" s="22">
        <v>736</v>
      </c>
      <c r="CB471" s="22">
        <v>236</v>
      </c>
      <c r="CC471" s="22">
        <v>380</v>
      </c>
      <c r="CD471" s="22">
        <v>121</v>
      </c>
      <c r="CE471" s="22">
        <v>183</v>
      </c>
      <c r="CF471" s="22">
        <v>61</v>
      </c>
      <c r="CG471" s="22">
        <v>176</v>
      </c>
      <c r="CH471" s="22">
        <v>68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0"/>
      <c r="B472" s="20"/>
      <c r="C472" s="22">
        <v>164484</v>
      </c>
      <c r="D472" s="22">
        <v>0</v>
      </c>
      <c r="E472" s="22">
        <v>0</v>
      </c>
      <c r="F472" s="22">
        <v>-1</v>
      </c>
      <c r="G472" s="22">
        <v>1</v>
      </c>
      <c r="H472" s="22">
        <v>0</v>
      </c>
      <c r="I472" s="22">
        <v>1</v>
      </c>
      <c r="J472" s="20">
        <v>0.5</v>
      </c>
      <c r="K472" s="20">
        <v>1</v>
      </c>
      <c r="L472" s="22">
        <v>0</v>
      </c>
      <c r="M472" s="20" t="s">
        <v>1392</v>
      </c>
      <c r="N472" s="20">
        <v>0</v>
      </c>
      <c r="O472" s="22">
        <v>367</v>
      </c>
      <c r="P472" s="23" t="b">
        <v>0</v>
      </c>
      <c r="Q472" s="20"/>
      <c r="R472" s="20"/>
      <c r="S472" s="22">
        <v>39</v>
      </c>
      <c r="T472" s="20" t="s">
        <v>1393</v>
      </c>
      <c r="U472" s="20">
        <v>0</v>
      </c>
      <c r="V472" s="20" t="s">
        <v>751</v>
      </c>
      <c r="W472" s="20">
        <v>0.2</v>
      </c>
      <c r="X472" s="23" t="b">
        <v>0</v>
      </c>
      <c r="Y472" s="20"/>
      <c r="Z472" s="20" t="s">
        <v>858</v>
      </c>
      <c r="AA472" s="22">
        <v>13</v>
      </c>
      <c r="AB472" s="22">
        <v>43</v>
      </c>
      <c r="AC472" s="22">
        <v>0</v>
      </c>
      <c r="AD472" s="22">
        <v>16563</v>
      </c>
      <c r="AE472" s="22">
        <v>752</v>
      </c>
      <c r="AF472" s="22">
        <v>12094</v>
      </c>
      <c r="AG472" s="22">
        <v>632</v>
      </c>
      <c r="AH472" s="20">
        <v>0</v>
      </c>
      <c r="AI472" s="20">
        <v>0</v>
      </c>
      <c r="AJ472" s="20" t="s">
        <v>751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465</v>
      </c>
      <c r="BH472" s="22">
        <v>36</v>
      </c>
      <c r="BI472" s="22">
        <v>448</v>
      </c>
      <c r="BJ472" s="22">
        <v>19</v>
      </c>
      <c r="BK472" s="22">
        <v>423</v>
      </c>
      <c r="BL472" s="22">
        <v>12</v>
      </c>
      <c r="BM472" s="22">
        <v>471</v>
      </c>
      <c r="BN472" s="22">
        <v>36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723</v>
      </c>
      <c r="CB472" s="22">
        <v>77</v>
      </c>
      <c r="CC472" s="22">
        <v>370</v>
      </c>
      <c r="CD472" s="22">
        <v>34</v>
      </c>
      <c r="CE472" s="22">
        <v>476</v>
      </c>
      <c r="CF472" s="22">
        <v>36</v>
      </c>
      <c r="CG472" s="22">
        <v>306</v>
      </c>
      <c r="CH472" s="22">
        <v>46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0</v>
      </c>
      <c r="B473" s="22">
        <v>0</v>
      </c>
      <c r="C473" s="22">
        <v>97299</v>
      </c>
      <c r="D473" s="22">
        <v>0</v>
      </c>
      <c r="E473" s="22">
        <v>0</v>
      </c>
      <c r="F473" s="22">
        <v>-2</v>
      </c>
      <c r="G473" s="22">
        <v>2</v>
      </c>
      <c r="H473" s="22">
        <v>0</v>
      </c>
      <c r="I473" s="22">
        <v>2</v>
      </c>
      <c r="J473" s="20">
        <v>0</v>
      </c>
      <c r="K473" s="20">
        <v>0</v>
      </c>
      <c r="L473" s="22">
        <v>0</v>
      </c>
      <c r="M473" s="20" t="s">
        <v>935</v>
      </c>
      <c r="N473" s="20">
        <v>4</v>
      </c>
      <c r="O473" s="22">
        <v>368</v>
      </c>
      <c r="P473" s="23" t="b">
        <v>0</v>
      </c>
      <c r="Q473" s="20" t="s">
        <v>2476</v>
      </c>
      <c r="R473" s="20" t="s">
        <v>3668</v>
      </c>
      <c r="S473" s="22">
        <v>53</v>
      </c>
      <c r="T473" s="20" t="s">
        <v>1382</v>
      </c>
      <c r="U473" s="20">
        <v>3.8</v>
      </c>
      <c r="V473" s="20" t="s">
        <v>407</v>
      </c>
      <c r="W473" s="20">
        <v>3</v>
      </c>
      <c r="X473" s="23" t="b">
        <v>0</v>
      </c>
      <c r="Y473" s="20"/>
      <c r="Z473" s="20" t="s">
        <v>899</v>
      </c>
      <c r="AA473" s="22">
        <v>13</v>
      </c>
      <c r="AB473" s="22">
        <v>43</v>
      </c>
      <c r="AC473" s="22">
        <v>15</v>
      </c>
      <c r="AD473" s="22">
        <v>84172</v>
      </c>
      <c r="AE473" s="22">
        <v>235</v>
      </c>
      <c r="AF473" s="22">
        <v>2183300</v>
      </c>
      <c r="AG473" s="22">
        <v>23968</v>
      </c>
      <c r="AH473" s="20">
        <v>0.8</v>
      </c>
      <c r="AI473" s="20">
        <v>2.8</v>
      </c>
      <c r="AJ473" s="20" t="s">
        <v>407</v>
      </c>
      <c r="AK473" s="22">
        <v>256</v>
      </c>
      <c r="AL473" s="22">
        <v>0</v>
      </c>
      <c r="AM473" s="22">
        <v>0</v>
      </c>
      <c r="AN473" s="22">
        <v>2</v>
      </c>
      <c r="AO473" s="22">
        <v>2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70</v>
      </c>
      <c r="AX473" s="20">
        <v>28.8</v>
      </c>
      <c r="AY473" s="20">
        <v>44</v>
      </c>
      <c r="AZ473" s="20">
        <v>6</v>
      </c>
      <c r="BA473" s="20">
        <v>7.9</v>
      </c>
      <c r="BB473" s="22">
        <v>3</v>
      </c>
      <c r="BC473" s="20">
        <v>0</v>
      </c>
      <c r="BD473" s="20">
        <v>0.06</v>
      </c>
      <c r="BE473" s="20">
        <v>0.06</v>
      </c>
      <c r="BF473" s="20">
        <v>2.23</v>
      </c>
      <c r="BG473" s="22">
        <v>355</v>
      </c>
      <c r="BH473" s="22">
        <v>137</v>
      </c>
      <c r="BI473" s="22">
        <v>245</v>
      </c>
      <c r="BJ473" s="22">
        <v>72</v>
      </c>
      <c r="BK473" s="22">
        <v>377</v>
      </c>
      <c r="BL473" s="22">
        <v>133</v>
      </c>
      <c r="BM473" s="22">
        <v>352</v>
      </c>
      <c r="BN473" s="22">
        <v>127</v>
      </c>
      <c r="BO473" s="20"/>
      <c r="BP473" s="20"/>
      <c r="BQ473" s="20"/>
      <c r="BR473" s="20"/>
      <c r="BS473" s="20"/>
      <c r="BT473" s="20"/>
      <c r="BU473" s="22">
        <v>0</v>
      </c>
      <c r="BV473" s="22">
        <v>0</v>
      </c>
      <c r="BW473" s="22">
        <v>0.02</v>
      </c>
      <c r="BX473" s="22">
        <v>0.02</v>
      </c>
      <c r="BY473" s="22">
        <v>0.78</v>
      </c>
      <c r="BZ473" s="22">
        <v>0.7</v>
      </c>
      <c r="CA473" s="22">
        <v>132</v>
      </c>
      <c r="CB473" s="22">
        <v>11</v>
      </c>
      <c r="CC473" s="22">
        <v>60</v>
      </c>
      <c r="CD473" s="22">
        <v>16</v>
      </c>
      <c r="CE473" s="22">
        <v>77</v>
      </c>
      <c r="CF473" s="22">
        <v>20</v>
      </c>
      <c r="CG473" s="22">
        <v>105</v>
      </c>
      <c r="CH473" s="22">
        <v>44</v>
      </c>
      <c r="CI473" s="22">
        <v>1.05</v>
      </c>
      <c r="CJ473" s="22">
        <v>0.7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0"/>
      <c r="B474" s="20"/>
      <c r="C474" s="22">
        <v>58621</v>
      </c>
      <c r="D474" s="22">
        <v>0</v>
      </c>
      <c r="E474" s="22">
        <v>0</v>
      </c>
      <c r="F474" s="22">
        <v>3</v>
      </c>
      <c r="G474" s="22">
        <v>-3</v>
      </c>
      <c r="H474" s="22">
        <v>0</v>
      </c>
      <c r="I474" s="22">
        <v>2</v>
      </c>
      <c r="J474" s="20">
        <v>3.8</v>
      </c>
      <c r="K474" s="20">
        <v>4.3</v>
      </c>
      <c r="L474" s="22">
        <v>0</v>
      </c>
      <c r="M474" s="20" t="s">
        <v>1280</v>
      </c>
      <c r="N474" s="20">
        <v>3.3</v>
      </c>
      <c r="O474" s="22">
        <v>369</v>
      </c>
      <c r="P474" s="23" t="b">
        <v>0</v>
      </c>
      <c r="Q474" s="20"/>
      <c r="R474" s="20"/>
      <c r="S474" s="22">
        <v>53</v>
      </c>
      <c r="T474" s="20" t="s">
        <v>1380</v>
      </c>
      <c r="U474" s="20">
        <v>3.6</v>
      </c>
      <c r="V474" s="20" t="s">
        <v>514</v>
      </c>
      <c r="W474" s="20">
        <v>16.5</v>
      </c>
      <c r="X474" s="23" t="b">
        <v>0</v>
      </c>
      <c r="Y474" s="20"/>
      <c r="Z474" s="20" t="s">
        <v>858</v>
      </c>
      <c r="AA474" s="22">
        <v>13</v>
      </c>
      <c r="AB474" s="22">
        <v>43</v>
      </c>
      <c r="AC474" s="22">
        <v>43</v>
      </c>
      <c r="AD474" s="22">
        <v>1831466</v>
      </c>
      <c r="AE474" s="22">
        <v>36037</v>
      </c>
      <c r="AF474" s="22">
        <v>764388</v>
      </c>
      <c r="AG474" s="22">
        <v>58101</v>
      </c>
      <c r="AH474" s="20">
        <v>0.6</v>
      </c>
      <c r="AI474" s="20">
        <v>8.1</v>
      </c>
      <c r="AJ474" s="20" t="s">
        <v>514</v>
      </c>
      <c r="AK474" s="22">
        <v>1080</v>
      </c>
      <c r="AL474" s="22">
        <v>0</v>
      </c>
      <c r="AM474" s="22">
        <v>1</v>
      </c>
      <c r="AN474" s="22">
        <v>4</v>
      </c>
      <c r="AO474" s="22">
        <v>12</v>
      </c>
      <c r="AP474" s="22">
        <v>0</v>
      </c>
      <c r="AQ474" s="22">
        <v>0</v>
      </c>
      <c r="AR474" s="22">
        <v>0</v>
      </c>
      <c r="AS474" s="22">
        <v>1</v>
      </c>
      <c r="AT474" s="22">
        <v>0</v>
      </c>
      <c r="AU474" s="22">
        <v>0</v>
      </c>
      <c r="AV474" s="22">
        <v>4</v>
      </c>
      <c r="AW474" s="22">
        <v>231</v>
      </c>
      <c r="AX474" s="20">
        <v>144.80000000000001</v>
      </c>
      <c r="AY474" s="20">
        <v>218.1</v>
      </c>
      <c r="AZ474" s="20">
        <v>45</v>
      </c>
      <c r="BA474" s="20">
        <v>40.799999999999997</v>
      </c>
      <c r="BB474" s="22">
        <v>12</v>
      </c>
      <c r="BC474" s="20">
        <v>0.16</v>
      </c>
      <c r="BD474" s="20">
        <v>1.06</v>
      </c>
      <c r="BE474" s="20">
        <v>1.22</v>
      </c>
      <c r="BF474" s="20">
        <v>11.18</v>
      </c>
      <c r="BG474" s="22">
        <v>154</v>
      </c>
      <c r="BH474" s="22">
        <v>58</v>
      </c>
      <c r="BI474" s="22">
        <v>40</v>
      </c>
      <c r="BJ474" s="22">
        <v>7</v>
      </c>
      <c r="BK474" s="22">
        <v>213</v>
      </c>
      <c r="BL474" s="22">
        <v>56</v>
      </c>
      <c r="BM474" s="22">
        <v>98</v>
      </c>
      <c r="BN474" s="22">
        <v>23</v>
      </c>
      <c r="BO474" s="20"/>
      <c r="BP474" s="20"/>
      <c r="BQ474" s="20"/>
      <c r="BR474" s="20"/>
      <c r="BS474" s="20"/>
      <c r="BT474" s="20"/>
      <c r="BU474" s="22">
        <v>0.01</v>
      </c>
      <c r="BV474" s="22">
        <v>0</v>
      </c>
      <c r="BW474" s="22">
        <v>0.09</v>
      </c>
      <c r="BX474" s="22">
        <v>0.1</v>
      </c>
      <c r="BY474" s="22">
        <v>0.93</v>
      </c>
      <c r="BZ474" s="22">
        <v>1</v>
      </c>
      <c r="CA474" s="22">
        <v>130</v>
      </c>
      <c r="CB474" s="22">
        <v>10</v>
      </c>
      <c r="CC474" s="22">
        <v>76</v>
      </c>
      <c r="CD474" s="22">
        <v>21</v>
      </c>
      <c r="CE474" s="22">
        <v>93</v>
      </c>
      <c r="CF474" s="22">
        <v>25</v>
      </c>
      <c r="CG474" s="22">
        <v>18</v>
      </c>
      <c r="CH474" s="22">
        <v>6</v>
      </c>
      <c r="CI474" s="22">
        <v>1</v>
      </c>
      <c r="CJ474" s="22">
        <v>0.33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75</v>
      </c>
      <c r="B475" s="22">
        <v>100</v>
      </c>
      <c r="C475" s="22">
        <v>465351</v>
      </c>
      <c r="D475" s="22">
        <v>0</v>
      </c>
      <c r="E475" s="22">
        <v>0</v>
      </c>
      <c r="F475" s="22">
        <v>-1</v>
      </c>
      <c r="G475" s="22">
        <v>1</v>
      </c>
      <c r="H475" s="22">
        <v>0</v>
      </c>
      <c r="I475" s="22">
        <v>3</v>
      </c>
      <c r="J475" s="20">
        <v>0.6</v>
      </c>
      <c r="K475" s="20">
        <v>1.3</v>
      </c>
      <c r="L475" s="22">
        <v>0</v>
      </c>
      <c r="M475" s="20" t="s">
        <v>1716</v>
      </c>
      <c r="N475" s="20">
        <v>0.3</v>
      </c>
      <c r="O475" s="22">
        <v>566</v>
      </c>
      <c r="P475" s="23" t="b">
        <v>0</v>
      </c>
      <c r="Q475" s="20" t="s">
        <v>3049</v>
      </c>
      <c r="R475" s="20" t="s">
        <v>3669</v>
      </c>
      <c r="S475" s="22">
        <v>49</v>
      </c>
      <c r="T475" s="20" t="s">
        <v>1717</v>
      </c>
      <c r="U475" s="20">
        <v>1.6</v>
      </c>
      <c r="V475" s="20" t="s">
        <v>643</v>
      </c>
      <c r="W475" s="20">
        <v>0.1</v>
      </c>
      <c r="X475" s="23" t="b">
        <v>0</v>
      </c>
      <c r="Y475" s="20"/>
      <c r="Z475" s="20" t="s">
        <v>937</v>
      </c>
      <c r="AA475" s="22">
        <v>13</v>
      </c>
      <c r="AB475" s="22">
        <v>43</v>
      </c>
      <c r="AC475" s="22">
        <v>11</v>
      </c>
      <c r="AD475" s="22">
        <v>20841</v>
      </c>
      <c r="AE475" s="22">
        <v>89</v>
      </c>
      <c r="AF475" s="22">
        <v>33444</v>
      </c>
      <c r="AG475" s="22">
        <v>802</v>
      </c>
      <c r="AH475" s="20">
        <v>0.1</v>
      </c>
      <c r="AI475" s="20">
        <v>2.2000000000000002</v>
      </c>
      <c r="AJ475" s="20" t="s">
        <v>2345</v>
      </c>
      <c r="AK475" s="22">
        <v>379</v>
      </c>
      <c r="AL475" s="22">
        <v>0</v>
      </c>
      <c r="AM475" s="22">
        <v>1</v>
      </c>
      <c r="AN475" s="22">
        <v>1</v>
      </c>
      <c r="AO475" s="22">
        <v>8</v>
      </c>
      <c r="AP475" s="22">
        <v>0</v>
      </c>
      <c r="AQ475" s="22">
        <v>0</v>
      </c>
      <c r="AR475" s="22">
        <v>0</v>
      </c>
      <c r="AS475" s="22">
        <v>0</v>
      </c>
      <c r="AT475" s="22">
        <v>1</v>
      </c>
      <c r="AU475" s="22">
        <v>0</v>
      </c>
      <c r="AV475" s="22">
        <v>0</v>
      </c>
      <c r="AW475" s="22">
        <v>53</v>
      </c>
      <c r="AX475" s="20">
        <v>73.8</v>
      </c>
      <c r="AY475" s="20">
        <v>78.8</v>
      </c>
      <c r="AZ475" s="20">
        <v>22</v>
      </c>
      <c r="BA475" s="20">
        <v>17.399999999999999</v>
      </c>
      <c r="BB475" s="22">
        <v>4</v>
      </c>
      <c r="BC475" s="20">
        <v>0.05</v>
      </c>
      <c r="BD475" s="20">
        <v>0.44</v>
      </c>
      <c r="BE475" s="20">
        <v>0.49</v>
      </c>
      <c r="BF475" s="20">
        <v>5.37</v>
      </c>
      <c r="BG475" s="22">
        <v>263</v>
      </c>
      <c r="BH475" s="22">
        <v>106</v>
      </c>
      <c r="BI475" s="22">
        <v>163</v>
      </c>
      <c r="BJ475" s="22">
        <v>105</v>
      </c>
      <c r="BK475" s="22">
        <v>281</v>
      </c>
      <c r="BL475" s="22">
        <v>144</v>
      </c>
      <c r="BM475" s="22">
        <v>267</v>
      </c>
      <c r="BN475" s="22">
        <v>122</v>
      </c>
      <c r="BO475" s="20"/>
      <c r="BP475" s="20"/>
      <c r="BQ475" s="20"/>
      <c r="BR475" s="20"/>
      <c r="BS475" s="20"/>
      <c r="BT475" s="20"/>
      <c r="BU475" s="22">
        <v>0.01</v>
      </c>
      <c r="BV475" s="22">
        <v>0</v>
      </c>
      <c r="BW475" s="22">
        <v>0.1</v>
      </c>
      <c r="BX475" s="22">
        <v>0.11</v>
      </c>
      <c r="BY475" s="22">
        <v>1.28</v>
      </c>
      <c r="BZ475" s="22">
        <v>1.9</v>
      </c>
      <c r="CA475" s="22">
        <v>268</v>
      </c>
      <c r="CB475" s="22">
        <v>171</v>
      </c>
      <c r="CC475" s="22">
        <v>345</v>
      </c>
      <c r="CD475" s="22">
        <v>167</v>
      </c>
      <c r="CE475" s="22">
        <v>298</v>
      </c>
      <c r="CF475" s="22">
        <v>137</v>
      </c>
      <c r="CG475" s="22">
        <v>386</v>
      </c>
      <c r="CH475" s="22">
        <v>124</v>
      </c>
      <c r="CI475" s="22">
        <v>0.95</v>
      </c>
      <c r="CJ475" s="22">
        <v>0.24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477424</v>
      </c>
      <c r="D476" s="22">
        <v>0</v>
      </c>
      <c r="E476" s="22">
        <v>0</v>
      </c>
      <c r="F476" s="22">
        <v>0</v>
      </c>
      <c r="G476" s="22">
        <v>0</v>
      </c>
      <c r="H476" s="22">
        <v>0</v>
      </c>
      <c r="I476" s="22">
        <v>2</v>
      </c>
      <c r="J476" s="20">
        <v>2.5</v>
      </c>
      <c r="K476" s="20">
        <v>3</v>
      </c>
      <c r="L476" s="22">
        <v>0</v>
      </c>
      <c r="M476" s="20" t="s">
        <v>2432</v>
      </c>
      <c r="N476" s="20">
        <v>2</v>
      </c>
      <c r="O476" s="22">
        <v>616</v>
      </c>
      <c r="P476" s="23" t="b">
        <v>0</v>
      </c>
      <c r="Q476" s="20"/>
      <c r="R476" s="20"/>
      <c r="S476" s="22">
        <v>50</v>
      </c>
      <c r="T476" s="20" t="s">
        <v>2433</v>
      </c>
      <c r="U476" s="20">
        <v>3</v>
      </c>
      <c r="V476" s="20" t="s">
        <v>2434</v>
      </c>
      <c r="W476" s="20">
        <v>4.3</v>
      </c>
      <c r="X476" s="23" t="b">
        <v>0</v>
      </c>
      <c r="Y476" s="20"/>
      <c r="Z476" s="20" t="s">
        <v>858</v>
      </c>
      <c r="AA476" s="22">
        <v>13</v>
      </c>
      <c r="AB476" s="22">
        <v>43</v>
      </c>
      <c r="AC476" s="22">
        <v>27</v>
      </c>
      <c r="AD476" s="22">
        <v>547335</v>
      </c>
      <c r="AE476" s="22">
        <v>7633</v>
      </c>
      <c r="AF476" s="22">
        <v>513630</v>
      </c>
      <c r="AG476" s="22">
        <v>19484</v>
      </c>
      <c r="AH476" s="20">
        <v>0.4</v>
      </c>
      <c r="AI476" s="20">
        <v>5.4</v>
      </c>
      <c r="AJ476" s="20" t="s">
        <v>2434</v>
      </c>
      <c r="AK476" s="22">
        <v>731</v>
      </c>
      <c r="AL476" s="22">
        <v>0</v>
      </c>
      <c r="AM476" s="22">
        <v>0</v>
      </c>
      <c r="AN476" s="22">
        <v>3</v>
      </c>
      <c r="AO476" s="22">
        <v>8</v>
      </c>
      <c r="AP476" s="22">
        <v>0</v>
      </c>
      <c r="AQ476" s="22">
        <v>0</v>
      </c>
      <c r="AR476" s="22">
        <v>0</v>
      </c>
      <c r="AS476" s="22">
        <v>1</v>
      </c>
      <c r="AT476" s="22">
        <v>0</v>
      </c>
      <c r="AU476" s="22">
        <v>0</v>
      </c>
      <c r="AV476" s="22">
        <v>1</v>
      </c>
      <c r="AW476" s="22">
        <v>155</v>
      </c>
      <c r="AX476" s="20">
        <v>139.6</v>
      </c>
      <c r="AY476" s="20">
        <v>104.8</v>
      </c>
      <c r="AZ476" s="20">
        <v>51</v>
      </c>
      <c r="BA476" s="20">
        <v>29.6</v>
      </c>
      <c r="BB476" s="22">
        <v>8</v>
      </c>
      <c r="BC476" s="20">
        <v>0.22</v>
      </c>
      <c r="BD476" s="20">
        <v>0.53</v>
      </c>
      <c r="BE476" s="20">
        <v>0.75</v>
      </c>
      <c r="BF476" s="20">
        <v>8.2899999999999991</v>
      </c>
      <c r="BG476" s="22">
        <v>161</v>
      </c>
      <c r="BH476" s="22">
        <v>62</v>
      </c>
      <c r="BI476" s="22">
        <v>124</v>
      </c>
      <c r="BJ476" s="22">
        <v>22</v>
      </c>
      <c r="BK476" s="22">
        <v>196</v>
      </c>
      <c r="BL476" s="22">
        <v>45</v>
      </c>
      <c r="BM476" s="22">
        <v>171</v>
      </c>
      <c r="BN476" s="22">
        <v>47</v>
      </c>
      <c r="BO476" s="20"/>
      <c r="BP476" s="20"/>
      <c r="BQ476" s="20"/>
      <c r="BR476" s="20"/>
      <c r="BS476" s="20"/>
      <c r="BT476" s="20"/>
      <c r="BU476" s="22">
        <v>0.03</v>
      </c>
      <c r="BV476" s="22">
        <v>0</v>
      </c>
      <c r="BW476" s="22">
        <v>7.0000000000000007E-2</v>
      </c>
      <c r="BX476" s="22">
        <v>0.1</v>
      </c>
      <c r="BY476" s="22">
        <v>1.02</v>
      </c>
      <c r="BZ476" s="22">
        <v>0.98</v>
      </c>
      <c r="CA476" s="22">
        <v>211</v>
      </c>
      <c r="CB476" s="22">
        <v>28</v>
      </c>
      <c r="CC476" s="22">
        <v>162</v>
      </c>
      <c r="CD476" s="22">
        <v>55</v>
      </c>
      <c r="CE476" s="22">
        <v>138</v>
      </c>
      <c r="CF476" s="22">
        <v>45</v>
      </c>
      <c r="CG476" s="22">
        <v>90</v>
      </c>
      <c r="CH476" s="22">
        <v>35</v>
      </c>
      <c r="CI476" s="22">
        <v>0.98</v>
      </c>
      <c r="CJ476" s="22">
        <v>0.37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0"/>
      <c r="B477" s="20"/>
      <c r="C477" s="22">
        <v>248875</v>
      </c>
      <c r="D477" s="22">
        <v>1</v>
      </c>
      <c r="E477" s="22">
        <v>-1</v>
      </c>
      <c r="F477" s="22">
        <v>2</v>
      </c>
      <c r="G477" s="22">
        <v>-2</v>
      </c>
      <c r="H477" s="22">
        <v>1</v>
      </c>
      <c r="I477" s="22">
        <v>3</v>
      </c>
      <c r="J477" s="20">
        <v>8.1999999999999993</v>
      </c>
      <c r="K477" s="20">
        <v>8.6999999999999993</v>
      </c>
      <c r="L477" s="22">
        <v>0</v>
      </c>
      <c r="M477" s="20" t="s">
        <v>2901</v>
      </c>
      <c r="N477" s="20">
        <v>7.7</v>
      </c>
      <c r="O477" s="22">
        <v>678</v>
      </c>
      <c r="P477" s="23" t="b">
        <v>0</v>
      </c>
      <c r="Q477" s="20"/>
      <c r="R477" s="20"/>
      <c r="S477" s="22">
        <v>67</v>
      </c>
      <c r="T477" s="20" t="s">
        <v>2902</v>
      </c>
      <c r="U477" s="20">
        <v>4.8</v>
      </c>
      <c r="V477" s="20" t="s">
        <v>2903</v>
      </c>
      <c r="W477" s="20">
        <v>7.3</v>
      </c>
      <c r="X477" s="23" t="b">
        <v>0</v>
      </c>
      <c r="Y477" s="20"/>
      <c r="Z477" s="20" t="s">
        <v>858</v>
      </c>
      <c r="AA477" s="22">
        <v>13</v>
      </c>
      <c r="AB477" s="22">
        <v>43</v>
      </c>
      <c r="AC477" s="22">
        <v>43</v>
      </c>
      <c r="AD477" s="22">
        <v>977654</v>
      </c>
      <c r="AE477" s="22">
        <v>110283</v>
      </c>
      <c r="AF477" s="22">
        <v>258248</v>
      </c>
      <c r="AG477" s="22">
        <v>60067</v>
      </c>
      <c r="AH477" s="20">
        <v>1.1000000000000001</v>
      </c>
      <c r="AI477" s="20">
        <v>6.4</v>
      </c>
      <c r="AJ477" s="20" t="s">
        <v>2903</v>
      </c>
      <c r="AK477" s="22">
        <v>552</v>
      </c>
      <c r="AL477" s="22">
        <v>2</v>
      </c>
      <c r="AM477" s="22">
        <v>5</v>
      </c>
      <c r="AN477" s="22">
        <v>0</v>
      </c>
      <c r="AO477" s="22">
        <v>9</v>
      </c>
      <c r="AP477" s="22">
        <v>0</v>
      </c>
      <c r="AQ477" s="22">
        <v>0</v>
      </c>
      <c r="AR477" s="22">
        <v>0</v>
      </c>
      <c r="AS477" s="22">
        <v>2</v>
      </c>
      <c r="AT477" s="22">
        <v>0</v>
      </c>
      <c r="AU477" s="22">
        <v>0</v>
      </c>
      <c r="AV477" s="22">
        <v>6</v>
      </c>
      <c r="AW477" s="22">
        <v>178</v>
      </c>
      <c r="AX477" s="20">
        <v>242.4</v>
      </c>
      <c r="AY477" s="20">
        <v>200.8</v>
      </c>
      <c r="AZ477" s="20">
        <v>233</v>
      </c>
      <c r="BA477" s="20">
        <v>67.7</v>
      </c>
      <c r="BB477" s="22">
        <v>7</v>
      </c>
      <c r="BC477" s="20">
        <v>0.61</v>
      </c>
      <c r="BD477" s="20">
        <v>1.78</v>
      </c>
      <c r="BE477" s="20">
        <v>2.39</v>
      </c>
      <c r="BF477" s="20">
        <v>5.66</v>
      </c>
      <c r="BG477" s="22">
        <v>56</v>
      </c>
      <c r="BH477" s="22">
        <v>20</v>
      </c>
      <c r="BI477" s="22">
        <v>47</v>
      </c>
      <c r="BJ477" s="22">
        <v>37</v>
      </c>
      <c r="BK477" s="22">
        <v>34</v>
      </c>
      <c r="BL477" s="22">
        <v>20</v>
      </c>
      <c r="BM477" s="22">
        <v>30</v>
      </c>
      <c r="BN477" s="22">
        <v>21</v>
      </c>
      <c r="BO477" s="20"/>
      <c r="BP477" s="20"/>
      <c r="BQ477" s="20"/>
      <c r="BR477" s="20"/>
      <c r="BS477" s="20"/>
      <c r="BT477" s="20"/>
      <c r="BU477" s="22">
        <v>0.1</v>
      </c>
      <c r="BV477" s="22">
        <v>0</v>
      </c>
      <c r="BW477" s="22">
        <v>0.28999999999999998</v>
      </c>
      <c r="BX477" s="22">
        <v>0.39</v>
      </c>
      <c r="BY477" s="22">
        <v>0.92</v>
      </c>
      <c r="BZ477" s="22">
        <v>1.47</v>
      </c>
      <c r="CA477" s="22">
        <v>43</v>
      </c>
      <c r="CB477" s="22">
        <v>26</v>
      </c>
      <c r="CC477" s="22">
        <v>5</v>
      </c>
      <c r="CD477" s="22">
        <v>3</v>
      </c>
      <c r="CE477" s="22">
        <v>30</v>
      </c>
      <c r="CF477" s="22">
        <v>19</v>
      </c>
      <c r="CG477" s="22">
        <v>54</v>
      </c>
      <c r="CH477" s="22">
        <v>19</v>
      </c>
      <c r="CI477" s="22">
        <v>1.1399999999999999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100</v>
      </c>
      <c r="B478" s="22">
        <v>100</v>
      </c>
      <c r="C478" s="22">
        <v>184341</v>
      </c>
      <c r="D478" s="22">
        <v>0</v>
      </c>
      <c r="E478" s="22">
        <v>0</v>
      </c>
      <c r="F478" s="22">
        <v>-2</v>
      </c>
      <c r="G478" s="22">
        <v>2</v>
      </c>
      <c r="H478" s="22">
        <v>0</v>
      </c>
      <c r="I478" s="22">
        <v>3</v>
      </c>
      <c r="J478" s="20">
        <v>1.5</v>
      </c>
      <c r="K478" s="20">
        <v>2</v>
      </c>
      <c r="L478" s="22">
        <v>1</v>
      </c>
      <c r="M478" s="20" t="s">
        <v>1161</v>
      </c>
      <c r="N478" s="20">
        <v>1</v>
      </c>
      <c r="O478" s="22">
        <v>209</v>
      </c>
      <c r="P478" s="23" t="b">
        <v>0</v>
      </c>
      <c r="Q478" s="20"/>
      <c r="R478" s="20" t="s">
        <v>2904</v>
      </c>
      <c r="S478" s="22">
        <v>68</v>
      </c>
      <c r="T478" s="20" t="s">
        <v>1162</v>
      </c>
      <c r="U478" s="20">
        <v>1.5</v>
      </c>
      <c r="V478" s="20" t="s">
        <v>465</v>
      </c>
      <c r="W478" s="20">
        <v>0.9</v>
      </c>
      <c r="X478" s="23" t="b">
        <v>0</v>
      </c>
      <c r="Y478" s="20"/>
      <c r="Z478" s="20" t="s">
        <v>858</v>
      </c>
      <c r="AA478" s="22">
        <v>14</v>
      </c>
      <c r="AB478" s="22">
        <v>1</v>
      </c>
      <c r="AC478" s="22">
        <v>12</v>
      </c>
      <c r="AD478" s="22">
        <v>24067</v>
      </c>
      <c r="AE478" s="22">
        <v>612</v>
      </c>
      <c r="AF478" s="22">
        <v>271562</v>
      </c>
      <c r="AG478" s="22">
        <v>1371</v>
      </c>
      <c r="AH478" s="20">
        <v>0.1</v>
      </c>
      <c r="AI478" s="20">
        <v>1.8</v>
      </c>
      <c r="AJ478" s="20" t="s">
        <v>465</v>
      </c>
      <c r="AK478" s="22">
        <v>397</v>
      </c>
      <c r="AL478" s="22">
        <v>0</v>
      </c>
      <c r="AM478" s="22">
        <v>0</v>
      </c>
      <c r="AN478" s="22">
        <v>1</v>
      </c>
      <c r="AO478" s="22">
        <v>6</v>
      </c>
      <c r="AP478" s="22">
        <v>0</v>
      </c>
      <c r="AQ478" s="22">
        <v>0</v>
      </c>
      <c r="AR478" s="22">
        <v>0</v>
      </c>
      <c r="AS478" s="22">
        <v>1</v>
      </c>
      <c r="AT478" s="22">
        <v>0</v>
      </c>
      <c r="AU478" s="22">
        <v>0</v>
      </c>
      <c r="AV478" s="22">
        <v>0</v>
      </c>
      <c r="AW478" s="22">
        <v>51</v>
      </c>
      <c r="AX478" s="20">
        <v>53</v>
      </c>
      <c r="AY478" s="20">
        <v>86.3</v>
      </c>
      <c r="AZ478" s="20">
        <v>40</v>
      </c>
      <c r="BA478" s="20">
        <v>18</v>
      </c>
      <c r="BB478" s="22">
        <v>4</v>
      </c>
      <c r="BC478" s="20">
        <v>0.2</v>
      </c>
      <c r="BD478" s="20">
        <v>0.32</v>
      </c>
      <c r="BE478" s="20">
        <v>0.52</v>
      </c>
      <c r="BF478" s="20">
        <v>6.92</v>
      </c>
      <c r="BG478" s="22">
        <v>300</v>
      </c>
      <c r="BH478" s="22">
        <v>129</v>
      </c>
      <c r="BI478" s="22">
        <v>153</v>
      </c>
      <c r="BJ478" s="22">
        <v>101</v>
      </c>
      <c r="BK478" s="22">
        <v>226</v>
      </c>
      <c r="BL478" s="22">
        <v>119</v>
      </c>
      <c r="BM478" s="22">
        <v>264</v>
      </c>
      <c r="BN478" s="22">
        <v>120</v>
      </c>
      <c r="BO478" s="22">
        <v>4</v>
      </c>
      <c r="BP478" s="20"/>
      <c r="BQ478" s="20"/>
      <c r="BR478" s="20"/>
      <c r="BS478" s="20"/>
      <c r="BT478" s="20"/>
      <c r="BU478" s="22">
        <v>0.05</v>
      </c>
      <c r="BV478" s="22">
        <v>0</v>
      </c>
      <c r="BW478" s="22">
        <v>7.0000000000000007E-2</v>
      </c>
      <c r="BX478" s="22">
        <v>0.12</v>
      </c>
      <c r="BY478" s="22">
        <v>1.57</v>
      </c>
      <c r="BZ478" s="22">
        <v>1.36</v>
      </c>
      <c r="CA478" s="22">
        <v>37</v>
      </c>
      <c r="CB478" s="22">
        <v>21</v>
      </c>
      <c r="CC478" s="22">
        <v>264</v>
      </c>
      <c r="CD478" s="22">
        <v>126</v>
      </c>
      <c r="CE478" s="22">
        <v>312</v>
      </c>
      <c r="CF478" s="22">
        <v>146</v>
      </c>
      <c r="CG478" s="22">
        <v>186</v>
      </c>
      <c r="CH478" s="22">
        <v>61</v>
      </c>
      <c r="CI478" s="22">
        <v>0.91</v>
      </c>
      <c r="CJ478" s="22">
        <v>0.23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0</v>
      </c>
      <c r="B479" s="22">
        <v>0</v>
      </c>
      <c r="C479" s="22">
        <v>152590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2</v>
      </c>
      <c r="J479" s="20">
        <v>0</v>
      </c>
      <c r="K479" s="20">
        <v>0</v>
      </c>
      <c r="L479" s="22">
        <v>0</v>
      </c>
      <c r="M479" s="20" t="s">
        <v>1255</v>
      </c>
      <c r="N479" s="20">
        <v>0</v>
      </c>
      <c r="O479" s="22">
        <v>370</v>
      </c>
      <c r="P479" s="23" t="b">
        <v>0</v>
      </c>
      <c r="Q479" s="20" t="s">
        <v>2200</v>
      </c>
      <c r="R479" s="20" t="s">
        <v>2201</v>
      </c>
      <c r="S479" s="22">
        <v>45</v>
      </c>
      <c r="T479" s="20" t="s">
        <v>1431</v>
      </c>
      <c r="U479" s="20">
        <v>0</v>
      </c>
      <c r="V479" s="20" t="s">
        <v>755</v>
      </c>
      <c r="W479" s="20">
        <v>0</v>
      </c>
      <c r="X479" s="23" t="b">
        <v>0</v>
      </c>
      <c r="Y479" s="20"/>
      <c r="Z479" s="20" t="s">
        <v>872</v>
      </c>
      <c r="AA479" s="22">
        <v>14</v>
      </c>
      <c r="AB479" s="22">
        <v>1</v>
      </c>
      <c r="AC479" s="22">
        <v>0</v>
      </c>
      <c r="AD479" s="22">
        <v>0</v>
      </c>
      <c r="AE479" s="22">
        <v>0</v>
      </c>
      <c r="AF479" s="22">
        <v>690</v>
      </c>
      <c r="AG479" s="22">
        <v>7</v>
      </c>
      <c r="AH479" s="20">
        <v>0</v>
      </c>
      <c r="AI479" s="20">
        <v>0</v>
      </c>
      <c r="AJ479" s="20" t="s">
        <v>2202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616</v>
      </c>
      <c r="BH479" s="22">
        <v>234</v>
      </c>
      <c r="BI479" s="22">
        <v>612</v>
      </c>
      <c r="BJ479" s="22">
        <v>234</v>
      </c>
      <c r="BK479" s="22">
        <v>600</v>
      </c>
      <c r="BL479" s="22">
        <v>232</v>
      </c>
      <c r="BM479" s="22">
        <v>622</v>
      </c>
      <c r="BN479" s="22">
        <v>234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366</v>
      </c>
      <c r="CB479" s="22">
        <v>60</v>
      </c>
      <c r="CC479" s="22">
        <v>561</v>
      </c>
      <c r="CD479" s="22">
        <v>221</v>
      </c>
      <c r="CE479" s="22">
        <v>628</v>
      </c>
      <c r="CF479" s="22">
        <v>232</v>
      </c>
      <c r="CG479" s="22">
        <v>702</v>
      </c>
      <c r="CH479" s="22">
        <v>237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0</v>
      </c>
      <c r="B480" s="22">
        <v>0</v>
      </c>
      <c r="C480" s="22">
        <v>493250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3</v>
      </c>
      <c r="J480" s="20">
        <v>0</v>
      </c>
      <c r="K480" s="20">
        <v>0</v>
      </c>
      <c r="L480" s="22">
        <v>0</v>
      </c>
      <c r="M480" s="20" t="s">
        <v>756</v>
      </c>
      <c r="N480" s="20">
        <v>0</v>
      </c>
      <c r="O480" s="22">
        <v>371</v>
      </c>
      <c r="P480" s="23" t="b">
        <v>0</v>
      </c>
      <c r="Q480" s="20" t="s">
        <v>910</v>
      </c>
      <c r="R480" s="20" t="s">
        <v>2435</v>
      </c>
      <c r="S480" s="22">
        <v>44</v>
      </c>
      <c r="T480" s="20" t="s">
        <v>1457</v>
      </c>
      <c r="U480" s="20">
        <v>0</v>
      </c>
      <c r="V480" s="20" t="s">
        <v>632</v>
      </c>
      <c r="W480" s="20">
        <v>0</v>
      </c>
      <c r="X480" s="23" t="b">
        <v>0</v>
      </c>
      <c r="Y480" s="20"/>
      <c r="Z480" s="20" t="s">
        <v>899</v>
      </c>
      <c r="AA480" s="22">
        <v>14</v>
      </c>
      <c r="AB480" s="22">
        <v>1</v>
      </c>
      <c r="AC480" s="22">
        <v>0</v>
      </c>
      <c r="AD480" s="22">
        <v>783</v>
      </c>
      <c r="AE480" s="22">
        <v>57</v>
      </c>
      <c r="AF480" s="22">
        <v>3419</v>
      </c>
      <c r="AG480" s="22">
        <v>66</v>
      </c>
      <c r="AH480" s="20">
        <v>0</v>
      </c>
      <c r="AI480" s="20">
        <v>0</v>
      </c>
      <c r="AJ480" s="20" t="s">
        <v>756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0</v>
      </c>
      <c r="AX480" s="20">
        <v>0</v>
      </c>
      <c r="AY480" s="20">
        <v>0</v>
      </c>
      <c r="AZ480" s="20">
        <v>0</v>
      </c>
      <c r="BA480" s="20">
        <v>0</v>
      </c>
      <c r="BB480" s="22">
        <v>0</v>
      </c>
      <c r="BC480" s="20">
        <v>0</v>
      </c>
      <c r="BD480" s="20">
        <v>0</v>
      </c>
      <c r="BE480" s="20">
        <v>0</v>
      </c>
      <c r="BF480" s="20">
        <v>0</v>
      </c>
      <c r="BG480" s="22">
        <v>610</v>
      </c>
      <c r="BH480" s="22">
        <v>239</v>
      </c>
      <c r="BI480" s="22">
        <v>603</v>
      </c>
      <c r="BJ480" s="22">
        <v>241</v>
      </c>
      <c r="BK480" s="22">
        <v>589</v>
      </c>
      <c r="BL480" s="22">
        <v>235</v>
      </c>
      <c r="BM480" s="22">
        <v>617</v>
      </c>
      <c r="BN480" s="22">
        <v>244</v>
      </c>
      <c r="BO480" s="20"/>
      <c r="BP480" s="20"/>
      <c r="BQ480" s="20"/>
      <c r="BR480" s="20"/>
      <c r="BS480" s="20"/>
      <c r="BT480" s="20"/>
      <c r="BU480" s="22">
        <v>0</v>
      </c>
      <c r="BV480" s="22">
        <v>0</v>
      </c>
      <c r="BW480" s="22">
        <v>0</v>
      </c>
      <c r="BX480" s="22">
        <v>0</v>
      </c>
      <c r="BY480" s="22">
        <v>0</v>
      </c>
      <c r="BZ480" s="22">
        <v>0</v>
      </c>
      <c r="CA480" s="22">
        <v>554</v>
      </c>
      <c r="CB480" s="22">
        <v>309</v>
      </c>
      <c r="CC480" s="22">
        <v>554</v>
      </c>
      <c r="CD480" s="22">
        <v>206</v>
      </c>
      <c r="CE480" s="22">
        <v>623</v>
      </c>
      <c r="CF480" s="22">
        <v>248</v>
      </c>
      <c r="CG480" s="22">
        <v>595</v>
      </c>
      <c r="CH480" s="22">
        <v>227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100</v>
      </c>
      <c r="B481" s="22">
        <v>100</v>
      </c>
      <c r="C481" s="22">
        <v>467169</v>
      </c>
      <c r="D481" s="22">
        <v>0</v>
      </c>
      <c r="E481" s="22">
        <v>0</v>
      </c>
      <c r="F481" s="22">
        <v>-2</v>
      </c>
      <c r="G481" s="22">
        <v>2</v>
      </c>
      <c r="H481" s="22">
        <v>0</v>
      </c>
      <c r="I481" s="22">
        <v>3</v>
      </c>
      <c r="J481" s="20">
        <v>1.8</v>
      </c>
      <c r="K481" s="20">
        <v>2.2999999999999998</v>
      </c>
      <c r="L481" s="22">
        <v>1</v>
      </c>
      <c r="M481" s="20" t="s">
        <v>1463</v>
      </c>
      <c r="N481" s="20">
        <v>1.3</v>
      </c>
      <c r="O481" s="22">
        <v>372</v>
      </c>
      <c r="P481" s="23" t="b">
        <v>0</v>
      </c>
      <c r="Q481" s="20"/>
      <c r="R481" s="20" t="s">
        <v>3178</v>
      </c>
      <c r="S481" s="22">
        <v>68</v>
      </c>
      <c r="T481" s="20" t="s">
        <v>1464</v>
      </c>
      <c r="U481" s="20">
        <v>1.7</v>
      </c>
      <c r="V481" s="20" t="s">
        <v>1465</v>
      </c>
      <c r="W481" s="20">
        <v>0.6</v>
      </c>
      <c r="X481" s="23" t="b">
        <v>0</v>
      </c>
      <c r="Y481" s="20"/>
      <c r="Z481" s="20" t="s">
        <v>858</v>
      </c>
      <c r="AA481" s="22">
        <v>14</v>
      </c>
      <c r="AB481" s="22">
        <v>1</v>
      </c>
      <c r="AC481" s="22">
        <v>15</v>
      </c>
      <c r="AD481" s="22">
        <v>21347</v>
      </c>
      <c r="AE481" s="22">
        <v>526</v>
      </c>
      <c r="AF481" s="22">
        <v>104342</v>
      </c>
      <c r="AG481" s="22">
        <v>937</v>
      </c>
      <c r="AH481" s="20">
        <v>0.2</v>
      </c>
      <c r="AI481" s="20">
        <v>2.2000000000000002</v>
      </c>
      <c r="AJ481" s="20" t="s">
        <v>118</v>
      </c>
      <c r="AK481" s="22">
        <v>486</v>
      </c>
      <c r="AL481" s="22">
        <v>0</v>
      </c>
      <c r="AM481" s="22">
        <v>0</v>
      </c>
      <c r="AN481" s="22">
        <v>2</v>
      </c>
      <c r="AO481" s="22">
        <v>5</v>
      </c>
      <c r="AP481" s="22">
        <v>0</v>
      </c>
      <c r="AQ481" s="22">
        <v>0</v>
      </c>
      <c r="AR481" s="22">
        <v>0</v>
      </c>
      <c r="AS481" s="22">
        <v>2</v>
      </c>
      <c r="AT481" s="22">
        <v>0</v>
      </c>
      <c r="AU481" s="22">
        <v>0</v>
      </c>
      <c r="AV481" s="22">
        <v>0</v>
      </c>
      <c r="AW481" s="22">
        <v>56</v>
      </c>
      <c r="AX481" s="20">
        <v>44.8</v>
      </c>
      <c r="AY481" s="20">
        <v>122.1</v>
      </c>
      <c r="AZ481" s="20">
        <v>92</v>
      </c>
      <c r="BA481" s="20">
        <v>25.7</v>
      </c>
      <c r="BB481" s="22">
        <v>6</v>
      </c>
      <c r="BC481" s="20">
        <v>0.84</v>
      </c>
      <c r="BD481" s="20">
        <v>0.79</v>
      </c>
      <c r="BE481" s="20">
        <v>1.63</v>
      </c>
      <c r="BF481" s="20">
        <v>8.01</v>
      </c>
      <c r="BG481" s="22">
        <v>312</v>
      </c>
      <c r="BH481" s="22">
        <v>136</v>
      </c>
      <c r="BI481" s="22">
        <v>102</v>
      </c>
      <c r="BJ481" s="22">
        <v>74</v>
      </c>
      <c r="BK481" s="22">
        <v>124</v>
      </c>
      <c r="BL481" s="22">
        <v>76</v>
      </c>
      <c r="BM481" s="22">
        <v>201</v>
      </c>
      <c r="BN481" s="22">
        <v>100</v>
      </c>
      <c r="BO481" s="20"/>
      <c r="BP481" s="20"/>
      <c r="BQ481" s="20"/>
      <c r="BR481" s="20"/>
      <c r="BS481" s="20"/>
      <c r="BT481" s="20"/>
      <c r="BU481" s="22">
        <v>0.16</v>
      </c>
      <c r="BV481" s="22">
        <v>0</v>
      </c>
      <c r="BW481" s="22">
        <v>0.15</v>
      </c>
      <c r="BX481" s="22">
        <v>0.31</v>
      </c>
      <c r="BY481" s="22">
        <v>1.48</v>
      </c>
      <c r="BZ481" s="22">
        <v>0.93</v>
      </c>
      <c r="CA481" s="22">
        <v>39</v>
      </c>
      <c r="CB481" s="22">
        <v>23</v>
      </c>
      <c r="CC481" s="22">
        <v>235</v>
      </c>
      <c r="CD481" s="22">
        <v>111</v>
      </c>
      <c r="CE481" s="22">
        <v>288</v>
      </c>
      <c r="CF481" s="22">
        <v>133</v>
      </c>
      <c r="CG481" s="22">
        <v>219</v>
      </c>
      <c r="CH481" s="22">
        <v>71</v>
      </c>
      <c r="CI481" s="22">
        <v>1.1100000000000001</v>
      </c>
      <c r="CJ481" s="22">
        <v>0.37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141746</v>
      </c>
      <c r="D482" s="22">
        <v>0</v>
      </c>
      <c r="E482" s="22">
        <v>0</v>
      </c>
      <c r="F482" s="22">
        <v>-2</v>
      </c>
      <c r="G482" s="22">
        <v>2</v>
      </c>
      <c r="H482" s="22">
        <v>2</v>
      </c>
      <c r="I482" s="22">
        <v>3</v>
      </c>
      <c r="J482" s="20">
        <v>5.5</v>
      </c>
      <c r="K482" s="20">
        <v>6</v>
      </c>
      <c r="L482" s="22">
        <v>3</v>
      </c>
      <c r="M482" s="20" t="s">
        <v>1428</v>
      </c>
      <c r="N482" s="20">
        <v>5</v>
      </c>
      <c r="O482" s="22">
        <v>373</v>
      </c>
      <c r="P482" s="23" t="b">
        <v>0</v>
      </c>
      <c r="Q482" s="20"/>
      <c r="R482" s="20"/>
      <c r="S482" s="22">
        <v>83</v>
      </c>
      <c r="T482" s="20" t="s">
        <v>1429</v>
      </c>
      <c r="U482" s="20">
        <v>4.5999999999999996</v>
      </c>
      <c r="V482" s="20" t="s">
        <v>1430</v>
      </c>
      <c r="W482" s="20">
        <v>15.2</v>
      </c>
      <c r="X482" s="23" t="b">
        <v>0</v>
      </c>
      <c r="Y482" s="20"/>
      <c r="Z482" s="20" t="s">
        <v>858</v>
      </c>
      <c r="AA482" s="22">
        <v>14</v>
      </c>
      <c r="AB482" s="22">
        <v>1</v>
      </c>
      <c r="AC482" s="22">
        <v>55</v>
      </c>
      <c r="AD482" s="22">
        <v>1161295</v>
      </c>
      <c r="AE482" s="22">
        <v>45327</v>
      </c>
      <c r="AF482" s="22">
        <v>2226442</v>
      </c>
      <c r="AG482" s="22">
        <v>57390</v>
      </c>
      <c r="AH482" s="20">
        <v>0.6</v>
      </c>
      <c r="AI482" s="20">
        <v>6.6</v>
      </c>
      <c r="AJ482" s="20" t="s">
        <v>2203</v>
      </c>
      <c r="AK482" s="22">
        <v>1080</v>
      </c>
      <c r="AL482" s="22">
        <v>3</v>
      </c>
      <c r="AM482" s="22">
        <v>2</v>
      </c>
      <c r="AN482" s="22">
        <v>4</v>
      </c>
      <c r="AO482" s="22">
        <v>16</v>
      </c>
      <c r="AP482" s="22">
        <v>0</v>
      </c>
      <c r="AQ482" s="22">
        <v>0</v>
      </c>
      <c r="AR482" s="22">
        <v>0</v>
      </c>
      <c r="AS482" s="22">
        <v>4</v>
      </c>
      <c r="AT482" s="22">
        <v>0</v>
      </c>
      <c r="AU482" s="22">
        <v>0</v>
      </c>
      <c r="AV482" s="22">
        <v>10</v>
      </c>
      <c r="AW482" s="22">
        <v>218</v>
      </c>
      <c r="AX482" s="20">
        <v>343.8</v>
      </c>
      <c r="AY482" s="20">
        <v>483.8</v>
      </c>
      <c r="AZ482" s="20">
        <v>257</v>
      </c>
      <c r="BA482" s="20">
        <v>108.4</v>
      </c>
      <c r="BB482" s="22">
        <v>12</v>
      </c>
      <c r="BC482" s="20">
        <v>3.41</v>
      </c>
      <c r="BD482" s="20">
        <v>3.61</v>
      </c>
      <c r="BE482" s="20">
        <v>7.02</v>
      </c>
      <c r="BF482" s="20">
        <v>19.100000000000001</v>
      </c>
      <c r="BG482" s="22">
        <v>10</v>
      </c>
      <c r="BH482" s="22">
        <v>4</v>
      </c>
      <c r="BI482" s="22">
        <v>2</v>
      </c>
      <c r="BJ482" s="22">
        <v>1</v>
      </c>
      <c r="BK482" s="22">
        <v>31</v>
      </c>
      <c r="BL482" s="22">
        <v>17</v>
      </c>
      <c r="BM482" s="22">
        <v>6</v>
      </c>
      <c r="BN482" s="22">
        <v>4</v>
      </c>
      <c r="BO482" s="22">
        <v>2</v>
      </c>
      <c r="BP482" s="20"/>
      <c r="BQ482" s="22">
        <v>1</v>
      </c>
      <c r="BR482" s="20"/>
      <c r="BS482" s="22">
        <v>1</v>
      </c>
      <c r="BT482" s="20"/>
      <c r="BU482" s="22">
        <v>0.28000000000000003</v>
      </c>
      <c r="BV482" s="22">
        <v>0</v>
      </c>
      <c r="BW482" s="22">
        <v>0.3</v>
      </c>
      <c r="BX482" s="22">
        <v>0.57999999999999996</v>
      </c>
      <c r="BY482" s="22">
        <v>1.59</v>
      </c>
      <c r="BZ482" s="22">
        <v>1.33</v>
      </c>
      <c r="CA482" s="22">
        <v>9</v>
      </c>
      <c r="CB482" s="22">
        <v>6</v>
      </c>
      <c r="CC482" s="22">
        <v>37</v>
      </c>
      <c r="CD482" s="22">
        <v>18</v>
      </c>
      <c r="CE482" s="22">
        <v>40</v>
      </c>
      <c r="CF482" s="22">
        <v>23</v>
      </c>
      <c r="CG482" s="22">
        <v>20</v>
      </c>
      <c r="CH482" s="22">
        <v>7</v>
      </c>
      <c r="CI482" s="22">
        <v>1</v>
      </c>
      <c r="CJ482" s="22">
        <v>0.33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0</v>
      </c>
      <c r="B483" s="22">
        <v>0</v>
      </c>
      <c r="C483" s="22">
        <v>232937</v>
      </c>
      <c r="D483" s="22">
        <v>0</v>
      </c>
      <c r="E483" s="22">
        <v>0</v>
      </c>
      <c r="F483" s="22">
        <v>0</v>
      </c>
      <c r="G483" s="22">
        <v>0</v>
      </c>
      <c r="H483" s="22">
        <v>0</v>
      </c>
      <c r="I483" s="22">
        <v>2</v>
      </c>
      <c r="J483" s="20">
        <v>0</v>
      </c>
      <c r="K483" s="20">
        <v>0</v>
      </c>
      <c r="L483" s="22">
        <v>0</v>
      </c>
      <c r="M483" s="20" t="s">
        <v>1445</v>
      </c>
      <c r="N483" s="20">
        <v>0</v>
      </c>
      <c r="O483" s="22">
        <v>374</v>
      </c>
      <c r="P483" s="23" t="b">
        <v>0</v>
      </c>
      <c r="Q483" s="20" t="s">
        <v>2905</v>
      </c>
      <c r="R483" s="20" t="s">
        <v>2906</v>
      </c>
      <c r="S483" s="22">
        <v>40</v>
      </c>
      <c r="T483" s="20" t="s">
        <v>1446</v>
      </c>
      <c r="U483" s="20">
        <v>0</v>
      </c>
      <c r="V483" s="20" t="s">
        <v>1372</v>
      </c>
      <c r="W483" s="20">
        <v>0.1</v>
      </c>
      <c r="X483" s="23" t="b">
        <v>0</v>
      </c>
      <c r="Y483" s="20"/>
      <c r="Z483" s="20" t="s">
        <v>872</v>
      </c>
      <c r="AA483" s="22">
        <v>14</v>
      </c>
      <c r="AB483" s="22">
        <v>1</v>
      </c>
      <c r="AC483" s="22">
        <v>0</v>
      </c>
      <c r="AD483" s="22">
        <v>1224</v>
      </c>
      <c r="AE483" s="22">
        <v>0</v>
      </c>
      <c r="AF483" s="22">
        <v>11916</v>
      </c>
      <c r="AG483" s="22">
        <v>116</v>
      </c>
      <c r="AH483" s="20">
        <v>0</v>
      </c>
      <c r="AI483" s="20">
        <v>0</v>
      </c>
      <c r="AJ483" s="20" t="s">
        <v>753</v>
      </c>
      <c r="AK483" s="22">
        <v>0</v>
      </c>
      <c r="AL483" s="22">
        <v>0</v>
      </c>
      <c r="AM483" s="22">
        <v>0</v>
      </c>
      <c r="AN483" s="22">
        <v>0</v>
      </c>
      <c r="AO483" s="22">
        <v>0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0</v>
      </c>
      <c r="AX483" s="20">
        <v>0</v>
      </c>
      <c r="AY483" s="20">
        <v>0</v>
      </c>
      <c r="AZ483" s="20">
        <v>0</v>
      </c>
      <c r="BA483" s="20">
        <v>0</v>
      </c>
      <c r="BB483" s="22">
        <v>0</v>
      </c>
      <c r="BC483" s="20">
        <v>0</v>
      </c>
      <c r="BD483" s="20">
        <v>0</v>
      </c>
      <c r="BE483" s="20">
        <v>0</v>
      </c>
      <c r="BF483" s="20">
        <v>0</v>
      </c>
      <c r="BG483" s="22">
        <v>512</v>
      </c>
      <c r="BH483" s="22">
        <v>186</v>
      </c>
      <c r="BI483" s="22">
        <v>497</v>
      </c>
      <c r="BJ483" s="22">
        <v>184</v>
      </c>
      <c r="BK483" s="22">
        <v>473</v>
      </c>
      <c r="BL483" s="22">
        <v>175</v>
      </c>
      <c r="BM483" s="22">
        <v>519</v>
      </c>
      <c r="BN483" s="22">
        <v>186</v>
      </c>
      <c r="BO483" s="20"/>
      <c r="BP483" s="20"/>
      <c r="BQ483" s="20"/>
      <c r="BR483" s="20"/>
      <c r="BS483" s="20"/>
      <c r="BT483" s="20"/>
      <c r="BU483" s="22">
        <v>0</v>
      </c>
      <c r="BV483" s="22">
        <v>0</v>
      </c>
      <c r="BW483" s="22">
        <v>0</v>
      </c>
      <c r="BX483" s="22">
        <v>0</v>
      </c>
      <c r="BY483" s="22">
        <v>0</v>
      </c>
      <c r="BZ483" s="22">
        <v>0</v>
      </c>
      <c r="CA483" s="22">
        <v>653</v>
      </c>
      <c r="CB483" s="22">
        <v>185</v>
      </c>
      <c r="CC483" s="22">
        <v>425</v>
      </c>
      <c r="CD483" s="22">
        <v>147</v>
      </c>
      <c r="CE483" s="22">
        <v>523</v>
      </c>
      <c r="CF483" s="22">
        <v>182</v>
      </c>
      <c r="CG483" s="22">
        <v>446</v>
      </c>
      <c r="CH483" s="22">
        <v>173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27.75" thickBot="1">
      <c r="A484" s="22">
        <v>0</v>
      </c>
      <c r="B484" s="22">
        <v>0</v>
      </c>
      <c r="C484" s="22">
        <v>197365</v>
      </c>
      <c r="D484" s="22">
        <v>0</v>
      </c>
      <c r="E484" s="22">
        <v>0</v>
      </c>
      <c r="F484" s="22">
        <v>0</v>
      </c>
      <c r="G484" s="22">
        <v>0</v>
      </c>
      <c r="H484" s="22">
        <v>0</v>
      </c>
      <c r="I484" s="22">
        <v>2</v>
      </c>
      <c r="J484" s="20">
        <v>0</v>
      </c>
      <c r="K484" s="20">
        <v>0</v>
      </c>
      <c r="L484" s="22">
        <v>0</v>
      </c>
      <c r="M484" s="20" t="s">
        <v>1438</v>
      </c>
      <c r="N484" s="20">
        <v>0</v>
      </c>
      <c r="O484" s="22">
        <v>375</v>
      </c>
      <c r="P484" s="23" t="b">
        <v>0</v>
      </c>
      <c r="Q484" s="20" t="s">
        <v>3180</v>
      </c>
      <c r="R484" s="20" t="s">
        <v>3181</v>
      </c>
      <c r="S484" s="22">
        <v>40</v>
      </c>
      <c r="T484" s="20" t="s">
        <v>1439</v>
      </c>
      <c r="U484" s="20">
        <v>0</v>
      </c>
      <c r="V484" s="20" t="s">
        <v>754</v>
      </c>
      <c r="W484" s="20">
        <v>0.1</v>
      </c>
      <c r="X484" s="23" t="b">
        <v>0</v>
      </c>
      <c r="Y484" s="20"/>
      <c r="Z484" s="20" t="s">
        <v>872</v>
      </c>
      <c r="AA484" s="22">
        <v>14</v>
      </c>
      <c r="AB484" s="22">
        <v>1</v>
      </c>
      <c r="AC484" s="22">
        <v>0</v>
      </c>
      <c r="AD484" s="22">
        <v>2895</v>
      </c>
      <c r="AE484" s="22">
        <v>0</v>
      </c>
      <c r="AF484" s="22">
        <v>15363</v>
      </c>
      <c r="AG484" s="22">
        <v>182</v>
      </c>
      <c r="AH484" s="20">
        <v>0</v>
      </c>
      <c r="AI484" s="20">
        <v>0</v>
      </c>
      <c r="AJ484" s="20" t="s">
        <v>754</v>
      </c>
      <c r="AK484" s="22">
        <v>0</v>
      </c>
      <c r="AL484" s="22">
        <v>0</v>
      </c>
      <c r="AM484" s="22">
        <v>0</v>
      </c>
      <c r="AN484" s="22">
        <v>0</v>
      </c>
      <c r="AO484" s="22">
        <v>0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0</v>
      </c>
      <c r="AX484" s="20">
        <v>0</v>
      </c>
      <c r="AY484" s="20">
        <v>0</v>
      </c>
      <c r="AZ484" s="20">
        <v>0</v>
      </c>
      <c r="BA484" s="20">
        <v>0</v>
      </c>
      <c r="BB484" s="22">
        <v>0</v>
      </c>
      <c r="BC484" s="20">
        <v>0</v>
      </c>
      <c r="BD484" s="20">
        <v>0</v>
      </c>
      <c r="BE484" s="20">
        <v>0</v>
      </c>
      <c r="BF484" s="20">
        <v>0</v>
      </c>
      <c r="BG484" s="22">
        <v>500</v>
      </c>
      <c r="BH484" s="22">
        <v>178</v>
      </c>
      <c r="BI484" s="22">
        <v>485</v>
      </c>
      <c r="BJ484" s="22">
        <v>176</v>
      </c>
      <c r="BK484" s="22">
        <v>461</v>
      </c>
      <c r="BL484" s="22">
        <v>167</v>
      </c>
      <c r="BM484" s="22">
        <v>507</v>
      </c>
      <c r="BN484" s="22">
        <v>178</v>
      </c>
      <c r="BO484" s="20"/>
      <c r="BP484" s="20"/>
      <c r="BQ484" s="20"/>
      <c r="BR484" s="20"/>
      <c r="BS484" s="20"/>
      <c r="BT484" s="20"/>
      <c r="BU484" s="22">
        <v>0</v>
      </c>
      <c r="BV484" s="22">
        <v>0</v>
      </c>
      <c r="BW484" s="22">
        <v>0</v>
      </c>
      <c r="BX484" s="22">
        <v>0</v>
      </c>
      <c r="BY484" s="22">
        <v>0</v>
      </c>
      <c r="BZ484" s="22">
        <v>0</v>
      </c>
      <c r="CA484" s="22">
        <v>639</v>
      </c>
      <c r="CB484" s="22">
        <v>175</v>
      </c>
      <c r="CC484" s="22">
        <v>411</v>
      </c>
      <c r="CD484" s="22">
        <v>137</v>
      </c>
      <c r="CE484" s="22">
        <v>511</v>
      </c>
      <c r="CF484" s="22">
        <v>174</v>
      </c>
      <c r="CG484" s="22">
        <v>404</v>
      </c>
      <c r="CH484" s="22">
        <v>158</v>
      </c>
      <c r="CI484" s="22">
        <v>0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0</v>
      </c>
      <c r="B485" s="22">
        <v>0</v>
      </c>
      <c r="C485" s="22">
        <v>61256</v>
      </c>
      <c r="D485" s="22">
        <v>0</v>
      </c>
      <c r="E485" s="22">
        <v>0</v>
      </c>
      <c r="F485" s="22">
        <v>-1</v>
      </c>
      <c r="G485" s="22">
        <v>1</v>
      </c>
      <c r="H485" s="22">
        <v>0</v>
      </c>
      <c r="I485" s="22">
        <v>3</v>
      </c>
      <c r="J485" s="20">
        <v>0</v>
      </c>
      <c r="K485" s="20">
        <v>0</v>
      </c>
      <c r="L485" s="22">
        <v>0</v>
      </c>
      <c r="M485" s="20" t="s">
        <v>1460</v>
      </c>
      <c r="N485" s="20">
        <v>0</v>
      </c>
      <c r="O485" s="22">
        <v>376</v>
      </c>
      <c r="P485" s="23" t="b">
        <v>0</v>
      </c>
      <c r="Q485" s="20" t="s">
        <v>3670</v>
      </c>
      <c r="R485" s="20" t="s">
        <v>3517</v>
      </c>
      <c r="S485" s="22">
        <v>54</v>
      </c>
      <c r="T485" s="20" t="s">
        <v>1461</v>
      </c>
      <c r="U485" s="20">
        <v>2.6</v>
      </c>
      <c r="V485" s="20" t="s">
        <v>1462</v>
      </c>
      <c r="W485" s="20">
        <v>2.2999999999999998</v>
      </c>
      <c r="X485" s="23" t="b">
        <v>0</v>
      </c>
      <c r="Y485" s="20"/>
      <c r="Z485" s="20" t="s">
        <v>899</v>
      </c>
      <c r="AA485" s="22">
        <v>14</v>
      </c>
      <c r="AB485" s="22">
        <v>1</v>
      </c>
      <c r="AC485" s="22">
        <v>21</v>
      </c>
      <c r="AD485" s="22">
        <v>141465</v>
      </c>
      <c r="AE485" s="22">
        <v>79</v>
      </c>
      <c r="AF485" s="22">
        <v>418568</v>
      </c>
      <c r="AG485" s="22">
        <v>12486</v>
      </c>
      <c r="AH485" s="20">
        <v>0</v>
      </c>
      <c r="AI485" s="20">
        <v>3.9</v>
      </c>
      <c r="AJ485" s="20" t="s">
        <v>139</v>
      </c>
      <c r="AK485" s="22">
        <v>648</v>
      </c>
      <c r="AL485" s="22">
        <v>1</v>
      </c>
      <c r="AM485" s="22">
        <v>0</v>
      </c>
      <c r="AN485" s="22">
        <v>2</v>
      </c>
      <c r="AO485" s="22">
        <v>11</v>
      </c>
      <c r="AP485" s="22">
        <v>0</v>
      </c>
      <c r="AQ485" s="22">
        <v>0</v>
      </c>
      <c r="AR485" s="22">
        <v>0</v>
      </c>
      <c r="AS485" s="22">
        <v>1</v>
      </c>
      <c r="AT485" s="22">
        <v>0</v>
      </c>
      <c r="AU485" s="22">
        <v>0</v>
      </c>
      <c r="AV485" s="22">
        <v>0</v>
      </c>
      <c r="AW485" s="22">
        <v>94</v>
      </c>
      <c r="AX485" s="20">
        <v>167.2</v>
      </c>
      <c r="AY485" s="20">
        <v>112.6</v>
      </c>
      <c r="AZ485" s="20">
        <v>123</v>
      </c>
      <c r="BA485" s="20">
        <v>40.299999999999997</v>
      </c>
      <c r="BB485" s="22">
        <v>8</v>
      </c>
      <c r="BC485" s="20">
        <v>1.91</v>
      </c>
      <c r="BD485" s="20">
        <v>0.41</v>
      </c>
      <c r="BE485" s="20">
        <v>2.3199999999999998</v>
      </c>
      <c r="BF485" s="20">
        <v>10.94</v>
      </c>
      <c r="BG485" s="22">
        <v>128</v>
      </c>
      <c r="BH485" s="22">
        <v>51</v>
      </c>
      <c r="BI485" s="22">
        <v>114</v>
      </c>
      <c r="BJ485" s="22">
        <v>81</v>
      </c>
      <c r="BK485" s="22">
        <v>101</v>
      </c>
      <c r="BL485" s="22">
        <v>62</v>
      </c>
      <c r="BM485" s="22">
        <v>100</v>
      </c>
      <c r="BN485" s="22">
        <v>61</v>
      </c>
      <c r="BO485" s="20"/>
      <c r="BP485" s="20"/>
      <c r="BQ485" s="20"/>
      <c r="BR485" s="20"/>
      <c r="BS485" s="20"/>
      <c r="BT485" s="20"/>
      <c r="BU485" s="22">
        <v>0.27</v>
      </c>
      <c r="BV485" s="22">
        <v>0</v>
      </c>
      <c r="BW485" s="22">
        <v>0.06</v>
      </c>
      <c r="BX485" s="22">
        <v>0.33</v>
      </c>
      <c r="BY485" s="22">
        <v>1.52</v>
      </c>
      <c r="BZ485" s="22">
        <v>1.53</v>
      </c>
      <c r="CA485" s="22">
        <v>110</v>
      </c>
      <c r="CB485" s="22">
        <v>67</v>
      </c>
      <c r="CC485" s="22">
        <v>709</v>
      </c>
      <c r="CD485" s="22">
        <v>307</v>
      </c>
      <c r="CE485" s="22">
        <v>178</v>
      </c>
      <c r="CF485" s="22">
        <v>77</v>
      </c>
      <c r="CG485" s="22">
        <v>125</v>
      </c>
      <c r="CH485" s="22">
        <v>36</v>
      </c>
      <c r="CI485" s="22">
        <v>1.1100000000000001</v>
      </c>
      <c r="CJ485" s="22">
        <v>0.28000000000000003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0"/>
      <c r="B486" s="20"/>
      <c r="C486" s="22">
        <v>216051</v>
      </c>
      <c r="D486" s="22">
        <v>0</v>
      </c>
      <c r="E486" s="22">
        <v>0</v>
      </c>
      <c r="F486" s="22">
        <v>0</v>
      </c>
      <c r="G486" s="22">
        <v>0</v>
      </c>
      <c r="H486" s="22">
        <v>1</v>
      </c>
      <c r="I486" s="22">
        <v>2</v>
      </c>
      <c r="J486" s="20">
        <v>4.8</v>
      </c>
      <c r="K486" s="20">
        <v>5.3</v>
      </c>
      <c r="L486" s="22">
        <v>6</v>
      </c>
      <c r="M486" s="20" t="s">
        <v>1353</v>
      </c>
      <c r="N486" s="20">
        <v>4.3</v>
      </c>
      <c r="O486" s="22">
        <v>377</v>
      </c>
      <c r="P486" s="23" t="b">
        <v>0</v>
      </c>
      <c r="Q486" s="20"/>
      <c r="R486" s="20"/>
      <c r="S486" s="22">
        <v>50</v>
      </c>
      <c r="T486" s="20" t="s">
        <v>1443</v>
      </c>
      <c r="U486" s="20">
        <v>3.5</v>
      </c>
      <c r="V486" s="20" t="s">
        <v>1444</v>
      </c>
      <c r="W486" s="20">
        <v>3.8</v>
      </c>
      <c r="X486" s="23" t="b">
        <v>0</v>
      </c>
      <c r="Y486" s="20"/>
      <c r="Z486" s="20" t="s">
        <v>858</v>
      </c>
      <c r="AA486" s="22">
        <v>14</v>
      </c>
      <c r="AB486" s="22">
        <v>1</v>
      </c>
      <c r="AC486" s="22">
        <v>38</v>
      </c>
      <c r="AD486" s="22">
        <v>385895</v>
      </c>
      <c r="AE486" s="22">
        <v>40552</v>
      </c>
      <c r="AF486" s="22">
        <v>216410</v>
      </c>
      <c r="AG486" s="22">
        <v>11301</v>
      </c>
      <c r="AH486" s="20">
        <v>0.9</v>
      </c>
      <c r="AI486" s="20">
        <v>7.6</v>
      </c>
      <c r="AJ486" s="20" t="s">
        <v>476</v>
      </c>
      <c r="AK486" s="22">
        <v>924</v>
      </c>
      <c r="AL486" s="22">
        <v>1</v>
      </c>
      <c r="AM486" s="22">
        <v>0</v>
      </c>
      <c r="AN486" s="22">
        <v>3</v>
      </c>
      <c r="AO486" s="22">
        <v>15</v>
      </c>
      <c r="AP486" s="22">
        <v>0</v>
      </c>
      <c r="AQ486" s="22">
        <v>0</v>
      </c>
      <c r="AR486" s="22">
        <v>0</v>
      </c>
      <c r="AS486" s="22">
        <v>2</v>
      </c>
      <c r="AT486" s="22">
        <v>0</v>
      </c>
      <c r="AU486" s="22">
        <v>0</v>
      </c>
      <c r="AV486" s="22">
        <v>5</v>
      </c>
      <c r="AW486" s="22">
        <v>206</v>
      </c>
      <c r="AX486" s="20">
        <v>209.4</v>
      </c>
      <c r="AY486" s="20">
        <v>212.1</v>
      </c>
      <c r="AZ486" s="20">
        <v>64</v>
      </c>
      <c r="BA486" s="20">
        <v>48.6</v>
      </c>
      <c r="BB486" s="22">
        <v>10</v>
      </c>
      <c r="BC486" s="20">
        <v>0.4</v>
      </c>
      <c r="BD486" s="20">
        <v>1.03</v>
      </c>
      <c r="BE486" s="20">
        <v>1.43</v>
      </c>
      <c r="BF486" s="20">
        <v>15.58</v>
      </c>
      <c r="BG486" s="22">
        <v>86</v>
      </c>
      <c r="BH486" s="22">
        <v>28</v>
      </c>
      <c r="BI486" s="22">
        <v>42</v>
      </c>
      <c r="BJ486" s="22">
        <v>8</v>
      </c>
      <c r="BK486" s="22">
        <v>169</v>
      </c>
      <c r="BL486" s="22">
        <v>34</v>
      </c>
      <c r="BM486" s="22">
        <v>71</v>
      </c>
      <c r="BN486" s="22">
        <v>12</v>
      </c>
      <c r="BO486" s="20"/>
      <c r="BP486" s="20"/>
      <c r="BQ486" s="20"/>
      <c r="BR486" s="20"/>
      <c r="BS486" s="20"/>
      <c r="BT486" s="20"/>
      <c r="BU486" s="22">
        <v>0.04</v>
      </c>
      <c r="BV486" s="22">
        <v>0</v>
      </c>
      <c r="BW486" s="22">
        <v>0.1</v>
      </c>
      <c r="BX486" s="22">
        <v>0.14000000000000001</v>
      </c>
      <c r="BY486" s="22">
        <v>1.52</v>
      </c>
      <c r="BZ486" s="22">
        <v>1.46</v>
      </c>
      <c r="CA486" s="22">
        <v>196</v>
      </c>
      <c r="CB486" s="22">
        <v>25</v>
      </c>
      <c r="CC486" s="22">
        <v>44</v>
      </c>
      <c r="CD486" s="22">
        <v>15</v>
      </c>
      <c r="CE486" s="22">
        <v>97</v>
      </c>
      <c r="CF486" s="22">
        <v>29</v>
      </c>
      <c r="CG486" s="22">
        <v>93</v>
      </c>
      <c r="CH486" s="22">
        <v>37</v>
      </c>
      <c r="CI486" s="22">
        <v>0.97</v>
      </c>
      <c r="CJ486" s="22">
        <v>0.28999999999999998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100</v>
      </c>
      <c r="C487" s="22">
        <v>80607</v>
      </c>
      <c r="D487" s="22">
        <v>0</v>
      </c>
      <c r="E487" s="22">
        <v>0</v>
      </c>
      <c r="F487" s="22">
        <v>-1</v>
      </c>
      <c r="G487" s="22">
        <v>1</v>
      </c>
      <c r="H487" s="22">
        <v>0</v>
      </c>
      <c r="I487" s="22">
        <v>3</v>
      </c>
      <c r="J487" s="20">
        <v>0</v>
      </c>
      <c r="K487" s="20">
        <v>3</v>
      </c>
      <c r="L487" s="22">
        <v>1</v>
      </c>
      <c r="M487" s="20" t="s">
        <v>1025</v>
      </c>
      <c r="N487" s="20">
        <v>2</v>
      </c>
      <c r="O487" s="22">
        <v>379</v>
      </c>
      <c r="P487" s="23" t="b">
        <v>0</v>
      </c>
      <c r="Q487" s="20" t="s">
        <v>3377</v>
      </c>
      <c r="R487" s="20" t="s">
        <v>3671</v>
      </c>
      <c r="S487" s="22">
        <v>59</v>
      </c>
      <c r="T487" s="20" t="s">
        <v>1454</v>
      </c>
      <c r="U487" s="20">
        <v>2.6</v>
      </c>
      <c r="V487" s="20" t="s">
        <v>450</v>
      </c>
      <c r="W487" s="20">
        <v>0.5</v>
      </c>
      <c r="X487" s="23" t="b">
        <v>0</v>
      </c>
      <c r="Y487" s="20"/>
      <c r="Z487" s="20" t="s">
        <v>899</v>
      </c>
      <c r="AA487" s="22">
        <v>14</v>
      </c>
      <c r="AB487" s="22">
        <v>1</v>
      </c>
      <c r="AC487" s="22">
        <v>29</v>
      </c>
      <c r="AD487" s="22">
        <v>45195</v>
      </c>
      <c r="AE487" s="22">
        <v>122</v>
      </c>
      <c r="AF487" s="22">
        <v>67610</v>
      </c>
      <c r="AG487" s="22">
        <v>5219</v>
      </c>
      <c r="AH487" s="20">
        <v>0.3</v>
      </c>
      <c r="AI487" s="20">
        <v>4.9000000000000004</v>
      </c>
      <c r="AJ487" s="20" t="s">
        <v>450</v>
      </c>
      <c r="AK487" s="22">
        <v>603</v>
      </c>
      <c r="AL487" s="22">
        <v>1</v>
      </c>
      <c r="AM487" s="22">
        <v>1</v>
      </c>
      <c r="AN487" s="22">
        <v>1</v>
      </c>
      <c r="AO487" s="22">
        <v>12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4</v>
      </c>
      <c r="AW487" s="22">
        <v>135</v>
      </c>
      <c r="AX487" s="20">
        <v>148.4</v>
      </c>
      <c r="AY487" s="20">
        <v>129.69999999999999</v>
      </c>
      <c r="AZ487" s="20">
        <v>59</v>
      </c>
      <c r="BA487" s="20">
        <v>33.799999999999997</v>
      </c>
      <c r="BB487" s="22">
        <v>6</v>
      </c>
      <c r="BC487" s="20">
        <v>0.43</v>
      </c>
      <c r="BD487" s="20">
        <v>0.88</v>
      </c>
      <c r="BE487" s="20">
        <v>1.31</v>
      </c>
      <c r="BF487" s="20">
        <v>12.7</v>
      </c>
      <c r="BG487" s="22">
        <v>148</v>
      </c>
      <c r="BH487" s="22">
        <v>58</v>
      </c>
      <c r="BI487" s="22">
        <v>90</v>
      </c>
      <c r="BJ487" s="22">
        <v>65</v>
      </c>
      <c r="BK487" s="22">
        <v>185</v>
      </c>
      <c r="BL487" s="22">
        <v>105</v>
      </c>
      <c r="BM487" s="22">
        <v>135</v>
      </c>
      <c r="BN487" s="22">
        <v>71</v>
      </c>
      <c r="BO487" s="22">
        <v>3</v>
      </c>
      <c r="BP487" s="20"/>
      <c r="BQ487" s="22">
        <v>4</v>
      </c>
      <c r="BR487" s="20"/>
      <c r="BS487" s="20"/>
      <c r="BT487" s="20"/>
      <c r="BU487" s="22">
        <v>0.06</v>
      </c>
      <c r="BV487" s="22">
        <v>0</v>
      </c>
      <c r="BW487" s="22">
        <v>0.13</v>
      </c>
      <c r="BX487" s="22">
        <v>0.19</v>
      </c>
      <c r="BY487" s="22">
        <v>1.9</v>
      </c>
      <c r="BZ487" s="22">
        <v>1.79</v>
      </c>
      <c r="CA487" s="22">
        <v>67</v>
      </c>
      <c r="CB487" s="22">
        <v>42</v>
      </c>
      <c r="CC487" s="22">
        <v>170</v>
      </c>
      <c r="CD487" s="22">
        <v>79</v>
      </c>
      <c r="CE487" s="22">
        <v>181</v>
      </c>
      <c r="CF487" s="22">
        <v>80</v>
      </c>
      <c r="CG487" s="22">
        <v>243</v>
      </c>
      <c r="CH487" s="22">
        <v>76</v>
      </c>
      <c r="CI487" s="22">
        <v>0.9</v>
      </c>
      <c r="CJ487" s="22">
        <v>0.15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0</v>
      </c>
      <c r="B488" s="22">
        <v>0</v>
      </c>
      <c r="C488" s="22">
        <v>515501</v>
      </c>
      <c r="D488" s="22">
        <v>0</v>
      </c>
      <c r="E488" s="22">
        <v>0</v>
      </c>
      <c r="F488" s="22">
        <v>0</v>
      </c>
      <c r="G488" s="22">
        <v>0</v>
      </c>
      <c r="H488" s="22">
        <v>0</v>
      </c>
      <c r="I488" s="22">
        <v>2</v>
      </c>
      <c r="J488" s="20">
        <v>0</v>
      </c>
      <c r="K488" s="20">
        <v>0</v>
      </c>
      <c r="L488" s="22">
        <v>0</v>
      </c>
      <c r="M488" s="20" t="s">
        <v>2204</v>
      </c>
      <c r="N488" s="20">
        <v>0</v>
      </c>
      <c r="O488" s="22">
        <v>380</v>
      </c>
      <c r="P488" s="23" t="b">
        <v>0</v>
      </c>
      <c r="Q488" s="20" t="s">
        <v>3050</v>
      </c>
      <c r="R488" s="20" t="s">
        <v>3051</v>
      </c>
      <c r="S488" s="22">
        <v>40</v>
      </c>
      <c r="T488" s="20" t="s">
        <v>2205</v>
      </c>
      <c r="U488" s="20">
        <v>0</v>
      </c>
      <c r="V488" s="20" t="s">
        <v>2206</v>
      </c>
      <c r="W488" s="20">
        <v>0.1</v>
      </c>
      <c r="X488" s="23" t="b">
        <v>0</v>
      </c>
      <c r="Y488" s="20"/>
      <c r="Z488" s="20" t="s">
        <v>872</v>
      </c>
      <c r="AA488" s="22">
        <v>14</v>
      </c>
      <c r="AB488" s="22">
        <v>1</v>
      </c>
      <c r="AC488" s="22">
        <v>0</v>
      </c>
      <c r="AD488" s="22">
        <v>5187</v>
      </c>
      <c r="AE488" s="22">
        <v>0</v>
      </c>
      <c r="AF488" s="22">
        <v>24200</v>
      </c>
      <c r="AG488" s="22">
        <v>268</v>
      </c>
      <c r="AH488" s="20">
        <v>0</v>
      </c>
      <c r="AI488" s="20">
        <v>0</v>
      </c>
      <c r="AJ488" s="20" t="s">
        <v>2207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0</v>
      </c>
      <c r="AX488" s="20">
        <v>0</v>
      </c>
      <c r="AY488" s="20">
        <v>0</v>
      </c>
      <c r="AZ488" s="20">
        <v>0</v>
      </c>
      <c r="BA488" s="20">
        <v>0</v>
      </c>
      <c r="BB488" s="22">
        <v>0</v>
      </c>
      <c r="BC488" s="20">
        <v>0</v>
      </c>
      <c r="BD488" s="20">
        <v>0</v>
      </c>
      <c r="BE488" s="20">
        <v>0</v>
      </c>
      <c r="BF488" s="20">
        <v>0</v>
      </c>
      <c r="BG488" s="22">
        <v>546</v>
      </c>
      <c r="BH488" s="22">
        <v>206</v>
      </c>
      <c r="BI488" s="22">
        <v>530</v>
      </c>
      <c r="BJ488" s="22">
        <v>203</v>
      </c>
      <c r="BK488" s="22">
        <v>508</v>
      </c>
      <c r="BL488" s="22">
        <v>196</v>
      </c>
      <c r="BM488" s="22">
        <v>552</v>
      </c>
      <c r="BN488" s="22">
        <v>205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</v>
      </c>
      <c r="BX488" s="22">
        <v>0</v>
      </c>
      <c r="BY488" s="22">
        <v>0</v>
      </c>
      <c r="BZ488" s="22">
        <v>0</v>
      </c>
      <c r="CA488" s="22">
        <v>696</v>
      </c>
      <c r="CB488" s="22">
        <v>214</v>
      </c>
      <c r="CC488" s="22">
        <v>462</v>
      </c>
      <c r="CD488" s="22">
        <v>170</v>
      </c>
      <c r="CE488" s="22">
        <v>557</v>
      </c>
      <c r="CF488" s="22">
        <v>202</v>
      </c>
      <c r="CG488" s="22">
        <v>367</v>
      </c>
      <c r="CH488" s="22">
        <v>138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101582</v>
      </c>
      <c r="D489" s="22">
        <v>0</v>
      </c>
      <c r="E489" s="22">
        <v>0</v>
      </c>
      <c r="F489" s="22">
        <v>0</v>
      </c>
      <c r="G489" s="22">
        <v>0</v>
      </c>
      <c r="H489" s="22">
        <v>0</v>
      </c>
      <c r="I489" s="22">
        <v>3</v>
      </c>
      <c r="J489" s="20">
        <v>0</v>
      </c>
      <c r="K489" s="20">
        <v>0</v>
      </c>
      <c r="L489" s="22">
        <v>0</v>
      </c>
      <c r="M489" s="20" t="s">
        <v>1424</v>
      </c>
      <c r="N489" s="20">
        <v>0</v>
      </c>
      <c r="O489" s="22">
        <v>381</v>
      </c>
      <c r="P489" s="23" t="b">
        <v>0</v>
      </c>
      <c r="Q489" s="20" t="s">
        <v>2567</v>
      </c>
      <c r="R489" s="20" t="s">
        <v>2568</v>
      </c>
      <c r="S489" s="22">
        <v>50</v>
      </c>
      <c r="T489" s="20" t="s">
        <v>1425</v>
      </c>
      <c r="U489" s="20">
        <v>0</v>
      </c>
      <c r="V489" s="20" t="s">
        <v>1426</v>
      </c>
      <c r="W489" s="20">
        <v>0</v>
      </c>
      <c r="X489" s="23" t="b">
        <v>0</v>
      </c>
      <c r="Y489" s="20"/>
      <c r="Z489" s="20" t="s">
        <v>872</v>
      </c>
      <c r="AA489" s="22">
        <v>14</v>
      </c>
      <c r="AB489" s="22">
        <v>1</v>
      </c>
      <c r="AC489" s="22">
        <v>0</v>
      </c>
      <c r="AD489" s="22">
        <v>322</v>
      </c>
      <c r="AE489" s="22">
        <v>0</v>
      </c>
      <c r="AF489" s="22">
        <v>10669</v>
      </c>
      <c r="AG489" s="22">
        <v>34</v>
      </c>
      <c r="AH489" s="20">
        <v>0</v>
      </c>
      <c r="AI489" s="20">
        <v>0</v>
      </c>
      <c r="AJ489" s="20" t="s">
        <v>183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0</v>
      </c>
      <c r="AW489" s="22">
        <v>0</v>
      </c>
      <c r="AX489" s="20">
        <v>0</v>
      </c>
      <c r="AY489" s="20">
        <v>0</v>
      </c>
      <c r="AZ489" s="20">
        <v>0</v>
      </c>
      <c r="BA489" s="20">
        <v>0</v>
      </c>
      <c r="BB489" s="22">
        <v>0</v>
      </c>
      <c r="BC489" s="20">
        <v>0</v>
      </c>
      <c r="BD489" s="20">
        <v>0</v>
      </c>
      <c r="BE489" s="20">
        <v>0</v>
      </c>
      <c r="BF489" s="20">
        <v>0</v>
      </c>
      <c r="BG489" s="22">
        <v>711</v>
      </c>
      <c r="BH489" s="22">
        <v>304</v>
      </c>
      <c r="BI489" s="22">
        <v>707</v>
      </c>
      <c r="BJ489" s="22">
        <v>302</v>
      </c>
      <c r="BK489" s="22">
        <v>704</v>
      </c>
      <c r="BL489" s="22">
        <v>301</v>
      </c>
      <c r="BM489" s="22">
        <v>711</v>
      </c>
      <c r="BN489" s="22">
        <v>304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</v>
      </c>
      <c r="BX489" s="22">
        <v>0</v>
      </c>
      <c r="BY489" s="22">
        <v>0</v>
      </c>
      <c r="BZ489" s="22">
        <v>0</v>
      </c>
      <c r="CA489" s="22">
        <v>172</v>
      </c>
      <c r="CB489" s="22">
        <v>106</v>
      </c>
      <c r="CC489" s="22">
        <v>677</v>
      </c>
      <c r="CD489" s="22">
        <v>286</v>
      </c>
      <c r="CE489" s="22">
        <v>711</v>
      </c>
      <c r="CF489" s="22">
        <v>304</v>
      </c>
      <c r="CG489" s="22">
        <v>538</v>
      </c>
      <c r="CH489" s="22">
        <v>193</v>
      </c>
      <c r="CI489" s="22">
        <v>0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493105</v>
      </c>
      <c r="D490" s="22">
        <v>0</v>
      </c>
      <c r="E490" s="22">
        <v>0</v>
      </c>
      <c r="F490" s="22">
        <v>-3</v>
      </c>
      <c r="G490" s="22">
        <v>3</v>
      </c>
      <c r="H490" s="22">
        <v>0</v>
      </c>
      <c r="I490" s="22">
        <v>3</v>
      </c>
      <c r="J490" s="20">
        <v>2.5</v>
      </c>
      <c r="K490" s="20">
        <v>3</v>
      </c>
      <c r="L490" s="22">
        <v>3</v>
      </c>
      <c r="M490" s="20" t="s">
        <v>1458</v>
      </c>
      <c r="N490" s="20">
        <v>2</v>
      </c>
      <c r="O490" s="22">
        <v>382</v>
      </c>
      <c r="P490" s="23" t="b">
        <v>0</v>
      </c>
      <c r="Q490" s="20"/>
      <c r="R490" s="20"/>
      <c r="S490" s="22">
        <v>47</v>
      </c>
      <c r="T490" s="20" t="s">
        <v>1459</v>
      </c>
      <c r="U490" s="20">
        <v>1.6</v>
      </c>
      <c r="V490" s="20" t="s">
        <v>513</v>
      </c>
      <c r="W490" s="20">
        <v>1.2</v>
      </c>
      <c r="X490" s="23" t="b">
        <v>0</v>
      </c>
      <c r="Y490" s="20"/>
      <c r="Z490" s="20" t="s">
        <v>858</v>
      </c>
      <c r="AA490" s="22">
        <v>14</v>
      </c>
      <c r="AB490" s="22">
        <v>1</v>
      </c>
      <c r="AC490" s="22">
        <v>16</v>
      </c>
      <c r="AD490" s="22">
        <v>101112</v>
      </c>
      <c r="AE490" s="22">
        <v>3674</v>
      </c>
      <c r="AF490" s="22">
        <v>238510</v>
      </c>
      <c r="AG490" s="22">
        <v>4442</v>
      </c>
      <c r="AH490" s="20">
        <v>0.4</v>
      </c>
      <c r="AI490" s="20">
        <v>3.4</v>
      </c>
      <c r="AJ490" s="20" t="s">
        <v>513</v>
      </c>
      <c r="AK490" s="22">
        <v>399</v>
      </c>
      <c r="AL490" s="22">
        <v>0</v>
      </c>
      <c r="AM490" s="22">
        <v>0</v>
      </c>
      <c r="AN490" s="22">
        <v>3</v>
      </c>
      <c r="AO490" s="22">
        <v>4</v>
      </c>
      <c r="AP490" s="22">
        <v>0</v>
      </c>
      <c r="AQ490" s="22">
        <v>0</v>
      </c>
      <c r="AR490" s="22">
        <v>0</v>
      </c>
      <c r="AS490" s="22">
        <v>1</v>
      </c>
      <c r="AT490" s="22">
        <v>0</v>
      </c>
      <c r="AU490" s="22">
        <v>0</v>
      </c>
      <c r="AV490" s="22">
        <v>0</v>
      </c>
      <c r="AW490" s="22">
        <v>40</v>
      </c>
      <c r="AX490" s="20">
        <v>42.2</v>
      </c>
      <c r="AY490" s="20">
        <v>120.6</v>
      </c>
      <c r="AZ490" s="20">
        <v>181</v>
      </c>
      <c r="BA490" s="20">
        <v>34.200000000000003</v>
      </c>
      <c r="BB490" s="22">
        <v>4</v>
      </c>
      <c r="BC490" s="20">
        <v>0.85</v>
      </c>
      <c r="BD490" s="20">
        <v>0.32</v>
      </c>
      <c r="BE490" s="20">
        <v>1.17</v>
      </c>
      <c r="BF490" s="20">
        <v>7.22</v>
      </c>
      <c r="BG490" s="22">
        <v>325</v>
      </c>
      <c r="BH490" s="22">
        <v>141</v>
      </c>
      <c r="BI490" s="22">
        <v>105</v>
      </c>
      <c r="BJ490" s="22">
        <v>77</v>
      </c>
      <c r="BK490" s="22">
        <v>51</v>
      </c>
      <c r="BL490" s="22">
        <v>32</v>
      </c>
      <c r="BM490" s="22">
        <v>133</v>
      </c>
      <c r="BN490" s="22">
        <v>70</v>
      </c>
      <c r="BO490" s="20"/>
      <c r="BP490" s="20"/>
      <c r="BQ490" s="20"/>
      <c r="BR490" s="20"/>
      <c r="BS490" s="20"/>
      <c r="BT490" s="20"/>
      <c r="BU490" s="22">
        <v>0.19</v>
      </c>
      <c r="BV490" s="22">
        <v>0</v>
      </c>
      <c r="BW490" s="22">
        <v>7.0000000000000007E-2</v>
      </c>
      <c r="BX490" s="22">
        <v>0.26</v>
      </c>
      <c r="BY490" s="22">
        <v>1.63</v>
      </c>
      <c r="BZ490" s="22">
        <v>0.9</v>
      </c>
      <c r="CA490" s="22">
        <v>330</v>
      </c>
      <c r="CB490" s="22">
        <v>214</v>
      </c>
      <c r="CC490" s="22">
        <v>153</v>
      </c>
      <c r="CD490" s="22">
        <v>66</v>
      </c>
      <c r="CE490" s="22">
        <v>295</v>
      </c>
      <c r="CF490" s="22">
        <v>135</v>
      </c>
      <c r="CG490" s="22">
        <v>163</v>
      </c>
      <c r="CH490" s="22">
        <v>54</v>
      </c>
      <c r="CI490" s="22">
        <v>0.9</v>
      </c>
      <c r="CJ490" s="22">
        <v>0.68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0"/>
      <c r="B491" s="20"/>
      <c r="C491" s="22">
        <v>465527</v>
      </c>
      <c r="D491" s="22">
        <v>0</v>
      </c>
      <c r="E491" s="22">
        <v>0</v>
      </c>
      <c r="F491" s="22">
        <v>-1</v>
      </c>
      <c r="G491" s="22">
        <v>1</v>
      </c>
      <c r="H491" s="22">
        <v>0</v>
      </c>
      <c r="I491" s="22">
        <v>3</v>
      </c>
      <c r="J491" s="20">
        <v>0.5</v>
      </c>
      <c r="K491" s="20">
        <v>1</v>
      </c>
      <c r="L491" s="22">
        <v>0</v>
      </c>
      <c r="M491" s="20" t="s">
        <v>2208</v>
      </c>
      <c r="N491" s="20">
        <v>0</v>
      </c>
      <c r="O491" s="22">
        <v>383</v>
      </c>
      <c r="P491" s="23" t="b">
        <v>0</v>
      </c>
      <c r="Q491" s="20"/>
      <c r="R491" s="20"/>
      <c r="S491" s="22">
        <v>44</v>
      </c>
      <c r="T491" s="20" t="s">
        <v>2209</v>
      </c>
      <c r="U491" s="20">
        <v>4</v>
      </c>
      <c r="V491" s="20" t="s">
        <v>2210</v>
      </c>
      <c r="W491" s="20">
        <v>0.2</v>
      </c>
      <c r="X491" s="23" t="b">
        <v>0</v>
      </c>
      <c r="Y491" s="20"/>
      <c r="Z491" s="20" t="s">
        <v>858</v>
      </c>
      <c r="AA491" s="22">
        <v>14</v>
      </c>
      <c r="AB491" s="22">
        <v>1</v>
      </c>
      <c r="AC491" s="22">
        <v>8</v>
      </c>
      <c r="AD491" s="22">
        <v>44211</v>
      </c>
      <c r="AE491" s="22">
        <v>380</v>
      </c>
      <c r="AF491" s="22">
        <v>29198</v>
      </c>
      <c r="AG491" s="22">
        <v>1495</v>
      </c>
      <c r="AH491" s="20">
        <v>0</v>
      </c>
      <c r="AI491" s="20">
        <v>1.8</v>
      </c>
      <c r="AJ491" s="20" t="s">
        <v>2208</v>
      </c>
      <c r="AK491" s="22">
        <v>116</v>
      </c>
      <c r="AL491" s="22">
        <v>1</v>
      </c>
      <c r="AM491" s="22">
        <v>0</v>
      </c>
      <c r="AN491" s="22">
        <v>1</v>
      </c>
      <c r="AO491" s="22">
        <v>1</v>
      </c>
      <c r="AP491" s="22">
        <v>0</v>
      </c>
      <c r="AQ491" s="22">
        <v>0</v>
      </c>
      <c r="AR491" s="22">
        <v>0</v>
      </c>
      <c r="AS491" s="22">
        <v>1</v>
      </c>
      <c r="AT491" s="22">
        <v>0</v>
      </c>
      <c r="AU491" s="22">
        <v>0</v>
      </c>
      <c r="AV491" s="22">
        <v>0</v>
      </c>
      <c r="AW491" s="22">
        <v>30</v>
      </c>
      <c r="AX491" s="20">
        <v>48.2</v>
      </c>
      <c r="AY491" s="20">
        <v>27.7</v>
      </c>
      <c r="AZ491" s="20">
        <v>13</v>
      </c>
      <c r="BA491" s="20">
        <v>8.9</v>
      </c>
      <c r="BB491" s="22">
        <v>1</v>
      </c>
      <c r="BC491" s="20">
        <v>0.03</v>
      </c>
      <c r="BD491" s="20">
        <v>0.48</v>
      </c>
      <c r="BE491" s="20">
        <v>0.51</v>
      </c>
      <c r="BF491" s="20">
        <v>2.11</v>
      </c>
      <c r="BG491" s="22">
        <v>306</v>
      </c>
      <c r="BH491" s="22">
        <v>132</v>
      </c>
      <c r="BI491" s="22">
        <v>295</v>
      </c>
      <c r="BJ491" s="22">
        <v>157</v>
      </c>
      <c r="BK491" s="22">
        <v>333</v>
      </c>
      <c r="BL491" s="22">
        <v>167</v>
      </c>
      <c r="BM491" s="22">
        <v>338</v>
      </c>
      <c r="BN491" s="22">
        <v>153</v>
      </c>
      <c r="BO491" s="20"/>
      <c r="BP491" s="20"/>
      <c r="BQ491" s="20"/>
      <c r="BR491" s="20"/>
      <c r="BS491" s="20"/>
      <c r="BT491" s="20"/>
      <c r="BU491" s="22">
        <v>0.02</v>
      </c>
      <c r="BV491" s="22">
        <v>0</v>
      </c>
      <c r="BW491" s="22">
        <v>0.37</v>
      </c>
      <c r="BX491" s="22">
        <v>0.39</v>
      </c>
      <c r="BY491" s="22">
        <v>1.64</v>
      </c>
      <c r="BZ491" s="22">
        <v>0.78</v>
      </c>
      <c r="CA491" s="22">
        <v>541</v>
      </c>
      <c r="CB491" s="22">
        <v>300</v>
      </c>
      <c r="CC491" s="22">
        <v>547</v>
      </c>
      <c r="CD491" s="22">
        <v>201</v>
      </c>
      <c r="CE491" s="22">
        <v>58</v>
      </c>
      <c r="CF491" s="22">
        <v>32</v>
      </c>
      <c r="CG491" s="22">
        <v>298</v>
      </c>
      <c r="CH491" s="22">
        <v>94</v>
      </c>
      <c r="CI491" s="22">
        <v>0.78</v>
      </c>
      <c r="CJ491" s="22">
        <v>0.78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100</v>
      </c>
      <c r="B492" s="22">
        <v>100</v>
      </c>
      <c r="C492" s="22">
        <v>21205</v>
      </c>
      <c r="D492" s="22">
        <v>0</v>
      </c>
      <c r="E492" s="22">
        <v>0</v>
      </c>
      <c r="F492" s="22">
        <v>0</v>
      </c>
      <c r="G492" s="22">
        <v>0</v>
      </c>
      <c r="H492" s="22">
        <v>0</v>
      </c>
      <c r="I492" s="22">
        <v>1</v>
      </c>
      <c r="J492" s="20">
        <v>0.5</v>
      </c>
      <c r="K492" s="20">
        <v>1</v>
      </c>
      <c r="L492" s="22">
        <v>0</v>
      </c>
      <c r="M492" s="20" t="s">
        <v>1260</v>
      </c>
      <c r="N492" s="20">
        <v>0</v>
      </c>
      <c r="O492" s="22">
        <v>384</v>
      </c>
      <c r="P492" s="23" t="b">
        <v>0</v>
      </c>
      <c r="Q492" s="20"/>
      <c r="R492" s="20" t="s">
        <v>2569</v>
      </c>
      <c r="S492" s="22">
        <v>40</v>
      </c>
      <c r="T492" s="20" t="s">
        <v>1451</v>
      </c>
      <c r="U492" s="20">
        <v>0</v>
      </c>
      <c r="V492" s="20" t="s">
        <v>757</v>
      </c>
      <c r="W492" s="20">
        <v>0.1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0</v>
      </c>
      <c r="AD492" s="22">
        <v>1812</v>
      </c>
      <c r="AE492" s="22">
        <v>188</v>
      </c>
      <c r="AF492" s="22">
        <v>7097</v>
      </c>
      <c r="AG492" s="22">
        <v>142</v>
      </c>
      <c r="AH492" s="20">
        <v>0</v>
      </c>
      <c r="AI492" s="20">
        <v>0</v>
      </c>
      <c r="AJ492" s="20" t="s">
        <v>757</v>
      </c>
      <c r="AK492" s="22">
        <v>0</v>
      </c>
      <c r="AL492" s="22">
        <v>0</v>
      </c>
      <c r="AM492" s="22">
        <v>0</v>
      </c>
      <c r="AN492" s="22">
        <v>0</v>
      </c>
      <c r="AO492" s="22">
        <v>0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0</v>
      </c>
      <c r="AW492" s="22">
        <v>0</v>
      </c>
      <c r="AX492" s="20">
        <v>0</v>
      </c>
      <c r="AY492" s="20">
        <v>0</v>
      </c>
      <c r="AZ492" s="20">
        <v>0</v>
      </c>
      <c r="BA492" s="20">
        <v>0</v>
      </c>
      <c r="BB492" s="22">
        <v>0</v>
      </c>
      <c r="BC492" s="20">
        <v>0</v>
      </c>
      <c r="BD492" s="20">
        <v>0</v>
      </c>
      <c r="BE492" s="20">
        <v>0</v>
      </c>
      <c r="BF492" s="20">
        <v>0</v>
      </c>
      <c r="BG492" s="22">
        <v>481</v>
      </c>
      <c r="BH492" s="22">
        <v>46</v>
      </c>
      <c r="BI492" s="22">
        <v>464</v>
      </c>
      <c r="BJ492" s="22">
        <v>29</v>
      </c>
      <c r="BK492" s="22">
        <v>440</v>
      </c>
      <c r="BL492" s="22">
        <v>22</v>
      </c>
      <c r="BM492" s="22">
        <v>487</v>
      </c>
      <c r="BN492" s="22">
        <v>46</v>
      </c>
      <c r="BO492" s="20"/>
      <c r="BP492" s="20"/>
      <c r="BQ492" s="20"/>
      <c r="BR492" s="20"/>
      <c r="BS492" s="20"/>
      <c r="BT492" s="20"/>
      <c r="BU492" s="22">
        <v>0</v>
      </c>
      <c r="BV492" s="22">
        <v>0</v>
      </c>
      <c r="BW492" s="22">
        <v>0</v>
      </c>
      <c r="BX492" s="22">
        <v>0</v>
      </c>
      <c r="BY492" s="22">
        <v>0</v>
      </c>
      <c r="BZ492" s="22">
        <v>0</v>
      </c>
      <c r="CA492" s="22">
        <v>614</v>
      </c>
      <c r="CB492" s="22">
        <v>36</v>
      </c>
      <c r="CC492" s="22">
        <v>388</v>
      </c>
      <c r="CD492" s="22">
        <v>44</v>
      </c>
      <c r="CE492" s="22">
        <v>492</v>
      </c>
      <c r="CF492" s="22">
        <v>46</v>
      </c>
      <c r="CG492" s="22">
        <v>413</v>
      </c>
      <c r="CH492" s="22">
        <v>60</v>
      </c>
      <c r="CI492" s="22">
        <v>0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100</v>
      </c>
      <c r="B493" s="22">
        <v>100</v>
      </c>
      <c r="C493" s="22">
        <v>184667</v>
      </c>
      <c r="D493" s="22">
        <v>0</v>
      </c>
      <c r="E493" s="22">
        <v>0</v>
      </c>
      <c r="F493" s="22">
        <v>0</v>
      </c>
      <c r="G493" s="22">
        <v>0</v>
      </c>
      <c r="H493" s="22">
        <v>1</v>
      </c>
      <c r="I493" s="22">
        <v>2</v>
      </c>
      <c r="J493" s="20">
        <v>5.8</v>
      </c>
      <c r="K493" s="20">
        <v>6.3</v>
      </c>
      <c r="L493" s="22">
        <v>15</v>
      </c>
      <c r="M493" s="20" t="s">
        <v>1333</v>
      </c>
      <c r="N493" s="20">
        <v>5.3</v>
      </c>
      <c r="O493" s="22">
        <v>386</v>
      </c>
      <c r="P493" s="23" t="b">
        <v>0</v>
      </c>
      <c r="Q493" s="20"/>
      <c r="R493" s="20" t="s">
        <v>3518</v>
      </c>
      <c r="S493" s="22">
        <v>45</v>
      </c>
      <c r="T493" s="20" t="s">
        <v>1436</v>
      </c>
      <c r="U493" s="20">
        <v>3.5</v>
      </c>
      <c r="V493" s="20" t="s">
        <v>547</v>
      </c>
      <c r="W493" s="20">
        <v>0.5</v>
      </c>
      <c r="X493" s="23" t="b">
        <v>0</v>
      </c>
      <c r="Y493" s="20"/>
      <c r="Z493" s="20" t="s">
        <v>858</v>
      </c>
      <c r="AA493" s="22">
        <v>14</v>
      </c>
      <c r="AB493" s="22">
        <v>1</v>
      </c>
      <c r="AC493" s="22">
        <v>35</v>
      </c>
      <c r="AD493" s="22">
        <v>47720</v>
      </c>
      <c r="AE493" s="22">
        <v>18497</v>
      </c>
      <c r="AF493" s="22">
        <v>27100</v>
      </c>
      <c r="AG493" s="22">
        <v>1550</v>
      </c>
      <c r="AH493" s="20">
        <v>1.2</v>
      </c>
      <c r="AI493" s="20">
        <v>7.8</v>
      </c>
      <c r="AJ493" s="20" t="s">
        <v>2211</v>
      </c>
      <c r="AK493" s="22">
        <v>763</v>
      </c>
      <c r="AL493" s="22">
        <v>1</v>
      </c>
      <c r="AM493" s="22">
        <v>1</v>
      </c>
      <c r="AN493" s="22">
        <v>2</v>
      </c>
      <c r="AO493" s="22">
        <v>9</v>
      </c>
      <c r="AP493" s="22">
        <v>0</v>
      </c>
      <c r="AQ493" s="22">
        <v>0</v>
      </c>
      <c r="AR493" s="22">
        <v>0</v>
      </c>
      <c r="AS493" s="22">
        <v>1</v>
      </c>
      <c r="AT493" s="22">
        <v>0</v>
      </c>
      <c r="AU493" s="22">
        <v>0</v>
      </c>
      <c r="AV493" s="22">
        <v>3</v>
      </c>
      <c r="AW493" s="22">
        <v>163</v>
      </c>
      <c r="AX493" s="20">
        <v>156</v>
      </c>
      <c r="AY493" s="20">
        <v>93</v>
      </c>
      <c r="AZ493" s="20">
        <v>33</v>
      </c>
      <c r="BA493" s="20">
        <v>28.3</v>
      </c>
      <c r="BB493" s="22">
        <v>8</v>
      </c>
      <c r="BC493" s="20">
        <v>0.22</v>
      </c>
      <c r="BD493" s="20">
        <v>0.3</v>
      </c>
      <c r="BE493" s="20">
        <v>0.52</v>
      </c>
      <c r="BF493" s="20">
        <v>12.92</v>
      </c>
      <c r="BG493" s="22">
        <v>140</v>
      </c>
      <c r="BH493" s="22">
        <v>52</v>
      </c>
      <c r="BI493" s="22">
        <v>141</v>
      </c>
      <c r="BJ493" s="22">
        <v>30</v>
      </c>
      <c r="BK493" s="22">
        <v>247</v>
      </c>
      <c r="BL493" s="22">
        <v>73</v>
      </c>
      <c r="BM493" s="22">
        <v>182</v>
      </c>
      <c r="BN493" s="22">
        <v>52</v>
      </c>
      <c r="BO493" s="20"/>
      <c r="BP493" s="20"/>
      <c r="BQ493" s="20"/>
      <c r="BR493" s="20"/>
      <c r="BS493" s="20"/>
      <c r="BT493" s="20"/>
      <c r="BU493" s="22">
        <v>0.03</v>
      </c>
      <c r="BV493" s="22">
        <v>0</v>
      </c>
      <c r="BW493" s="22">
        <v>0.04</v>
      </c>
      <c r="BX493" s="22">
        <v>7.0000000000000007E-2</v>
      </c>
      <c r="BY493" s="22">
        <v>1.52</v>
      </c>
      <c r="BZ493" s="22">
        <v>1.06</v>
      </c>
      <c r="CA493" s="22">
        <v>375</v>
      </c>
      <c r="CB493" s="22">
        <v>66</v>
      </c>
      <c r="CC493" s="22">
        <v>29</v>
      </c>
      <c r="CD493" s="22">
        <v>10</v>
      </c>
      <c r="CE493" s="22">
        <v>96</v>
      </c>
      <c r="CF493" s="22">
        <v>28</v>
      </c>
      <c r="CG493" s="22">
        <v>239</v>
      </c>
      <c r="CH493" s="22">
        <v>93</v>
      </c>
      <c r="CI493" s="22">
        <v>0.94</v>
      </c>
      <c r="CJ493" s="22">
        <v>0.24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100</v>
      </c>
      <c r="B494" s="22">
        <v>100</v>
      </c>
      <c r="C494" s="22">
        <v>95658</v>
      </c>
      <c r="D494" s="22">
        <v>1</v>
      </c>
      <c r="E494" s="22">
        <v>-1</v>
      </c>
      <c r="F494" s="22">
        <v>-2</v>
      </c>
      <c r="G494" s="22">
        <v>2</v>
      </c>
      <c r="H494" s="22">
        <v>0</v>
      </c>
      <c r="I494" s="22">
        <v>2</v>
      </c>
      <c r="J494" s="20">
        <v>5.2</v>
      </c>
      <c r="K494" s="20">
        <v>5.7</v>
      </c>
      <c r="L494" s="22">
        <v>6</v>
      </c>
      <c r="M494" s="20" t="s">
        <v>1298</v>
      </c>
      <c r="N494" s="20">
        <v>4.7</v>
      </c>
      <c r="O494" s="22">
        <v>387</v>
      </c>
      <c r="P494" s="23" t="b">
        <v>0</v>
      </c>
      <c r="Q494" s="20"/>
      <c r="R494" s="20" t="s">
        <v>3267</v>
      </c>
      <c r="S494" s="22">
        <v>43</v>
      </c>
      <c r="T494" s="20" t="s">
        <v>1423</v>
      </c>
      <c r="U494" s="20">
        <v>3.3</v>
      </c>
      <c r="V494" s="20" t="s">
        <v>519</v>
      </c>
      <c r="W494" s="20">
        <v>2.4</v>
      </c>
      <c r="X494" s="23" t="b">
        <v>0</v>
      </c>
      <c r="Y494" s="20"/>
      <c r="Z494" s="20" t="s">
        <v>858</v>
      </c>
      <c r="AA494" s="22">
        <v>14</v>
      </c>
      <c r="AB494" s="22">
        <v>1</v>
      </c>
      <c r="AC494" s="22">
        <v>23</v>
      </c>
      <c r="AD494" s="22">
        <v>239753</v>
      </c>
      <c r="AE494" s="22">
        <v>39086</v>
      </c>
      <c r="AF494" s="22">
        <v>65343</v>
      </c>
      <c r="AG494" s="22">
        <v>5626</v>
      </c>
      <c r="AH494" s="20">
        <v>1.1000000000000001</v>
      </c>
      <c r="AI494" s="20">
        <v>5.3</v>
      </c>
      <c r="AJ494" s="20" t="s">
        <v>519</v>
      </c>
      <c r="AK494" s="22">
        <v>476</v>
      </c>
      <c r="AL494" s="22">
        <v>0</v>
      </c>
      <c r="AM494" s="22">
        <v>1</v>
      </c>
      <c r="AN494" s="22">
        <v>2</v>
      </c>
      <c r="AO494" s="22">
        <v>7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2</v>
      </c>
      <c r="AW494" s="22">
        <v>113</v>
      </c>
      <c r="AX494" s="20">
        <v>135</v>
      </c>
      <c r="AY494" s="20">
        <v>35.6</v>
      </c>
      <c r="AZ494" s="20">
        <v>14</v>
      </c>
      <c r="BA494" s="20">
        <v>18.600000000000001</v>
      </c>
      <c r="BB494" s="22">
        <v>5</v>
      </c>
      <c r="BC494" s="20">
        <v>0.03</v>
      </c>
      <c r="BD494" s="20">
        <v>0.25</v>
      </c>
      <c r="BE494" s="20">
        <v>0.28000000000000003</v>
      </c>
      <c r="BF494" s="20">
        <v>8.9</v>
      </c>
      <c r="BG494" s="22">
        <v>167</v>
      </c>
      <c r="BH494" s="22">
        <v>68</v>
      </c>
      <c r="BI494" s="22">
        <v>273</v>
      </c>
      <c r="BJ494" s="22">
        <v>86</v>
      </c>
      <c r="BK494" s="22">
        <v>325</v>
      </c>
      <c r="BL494" s="22">
        <v>111</v>
      </c>
      <c r="BM494" s="22">
        <v>260</v>
      </c>
      <c r="BN494" s="22">
        <v>87</v>
      </c>
      <c r="BO494" s="20"/>
      <c r="BP494" s="20"/>
      <c r="BQ494" s="20"/>
      <c r="BR494" s="20"/>
      <c r="BS494" s="20"/>
      <c r="BT494" s="20"/>
      <c r="BU494" s="22">
        <v>0.01</v>
      </c>
      <c r="BV494" s="22">
        <v>0</v>
      </c>
      <c r="BW494" s="22">
        <v>0.05</v>
      </c>
      <c r="BX494" s="22">
        <v>0.06</v>
      </c>
      <c r="BY494" s="22">
        <v>1.68</v>
      </c>
      <c r="BZ494" s="22">
        <v>1.32</v>
      </c>
      <c r="CA494" s="22">
        <v>568</v>
      </c>
      <c r="CB494" s="22">
        <v>129</v>
      </c>
      <c r="CC494" s="22">
        <v>38</v>
      </c>
      <c r="CD494" s="22">
        <v>12</v>
      </c>
      <c r="CE494" s="22">
        <v>107</v>
      </c>
      <c r="CF494" s="22">
        <v>34</v>
      </c>
      <c r="CG494" s="22">
        <v>123</v>
      </c>
      <c r="CH494" s="22">
        <v>52</v>
      </c>
      <c r="CI494" s="22">
        <v>0.95</v>
      </c>
      <c r="CJ494" s="22">
        <v>0.38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100</v>
      </c>
      <c r="B495" s="22">
        <v>100</v>
      </c>
      <c r="C495" s="22">
        <v>516895</v>
      </c>
      <c r="D495" s="22">
        <v>0</v>
      </c>
      <c r="E495" s="22">
        <v>0</v>
      </c>
      <c r="F495" s="22">
        <v>-1</v>
      </c>
      <c r="G495" s="22">
        <v>1</v>
      </c>
      <c r="H495" s="22">
        <v>0</v>
      </c>
      <c r="I495" s="22">
        <v>3</v>
      </c>
      <c r="J495" s="20">
        <v>0.5</v>
      </c>
      <c r="K495" s="20">
        <v>1</v>
      </c>
      <c r="L495" s="22">
        <v>0</v>
      </c>
      <c r="M495" s="20" t="s">
        <v>1466</v>
      </c>
      <c r="N495" s="20">
        <v>0</v>
      </c>
      <c r="O495" s="22">
        <v>388</v>
      </c>
      <c r="P495" s="23" t="b">
        <v>0</v>
      </c>
      <c r="Q495" s="20"/>
      <c r="R495" s="20" t="s">
        <v>2436</v>
      </c>
      <c r="S495" s="22">
        <v>44</v>
      </c>
      <c r="T495" s="20" t="s">
        <v>1467</v>
      </c>
      <c r="U495" s="20">
        <v>0</v>
      </c>
      <c r="V495" s="20" t="s">
        <v>1468</v>
      </c>
      <c r="W495" s="20">
        <v>0</v>
      </c>
      <c r="X495" s="23" t="b">
        <v>0</v>
      </c>
      <c r="Y495" s="20"/>
      <c r="Z495" s="20" t="s">
        <v>858</v>
      </c>
      <c r="AA495" s="22">
        <v>14</v>
      </c>
      <c r="AB495" s="22">
        <v>1</v>
      </c>
      <c r="AC495" s="22">
        <v>0</v>
      </c>
      <c r="AD495" s="22">
        <v>3322</v>
      </c>
      <c r="AE495" s="22">
        <v>295</v>
      </c>
      <c r="AF495" s="22">
        <v>3022</v>
      </c>
      <c r="AG495" s="22">
        <v>200</v>
      </c>
      <c r="AH495" s="20">
        <v>0</v>
      </c>
      <c r="AI495" s="20">
        <v>0</v>
      </c>
      <c r="AJ495" s="20" t="s">
        <v>1468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611</v>
      </c>
      <c r="BH495" s="22">
        <v>240</v>
      </c>
      <c r="BI495" s="22">
        <v>604</v>
      </c>
      <c r="BJ495" s="22">
        <v>242</v>
      </c>
      <c r="BK495" s="22">
        <v>591</v>
      </c>
      <c r="BL495" s="22">
        <v>237</v>
      </c>
      <c r="BM495" s="22">
        <v>618</v>
      </c>
      <c r="BN495" s="22">
        <v>245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559</v>
      </c>
      <c r="CB495" s="22">
        <v>313</v>
      </c>
      <c r="CC495" s="22">
        <v>556</v>
      </c>
      <c r="CD495" s="22">
        <v>208</v>
      </c>
      <c r="CE495" s="22">
        <v>624</v>
      </c>
      <c r="CF495" s="22">
        <v>249</v>
      </c>
      <c r="CG495" s="22">
        <v>547</v>
      </c>
      <c r="CH495" s="22">
        <v>199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0</v>
      </c>
      <c r="B496" s="22">
        <v>0</v>
      </c>
      <c r="C496" s="22">
        <v>222690</v>
      </c>
      <c r="D496" s="22">
        <v>0</v>
      </c>
      <c r="E496" s="22">
        <v>0</v>
      </c>
      <c r="F496" s="22">
        <v>-2</v>
      </c>
      <c r="G496" s="22">
        <v>2</v>
      </c>
      <c r="H496" s="22">
        <v>0</v>
      </c>
      <c r="I496" s="22">
        <v>2</v>
      </c>
      <c r="J496" s="20">
        <v>0</v>
      </c>
      <c r="K496" s="20">
        <v>0</v>
      </c>
      <c r="L496" s="22">
        <v>0</v>
      </c>
      <c r="M496" s="20" t="s">
        <v>1452</v>
      </c>
      <c r="N496" s="20">
        <v>0</v>
      </c>
      <c r="O496" s="22">
        <v>389</v>
      </c>
      <c r="P496" s="23" t="b">
        <v>0</v>
      </c>
      <c r="Q496" s="20" t="s">
        <v>910</v>
      </c>
      <c r="R496" s="20" t="s">
        <v>2437</v>
      </c>
      <c r="S496" s="22">
        <v>43</v>
      </c>
      <c r="T496" s="20" t="s">
        <v>1453</v>
      </c>
      <c r="U496" s="20">
        <v>0</v>
      </c>
      <c r="V496" s="20" t="s">
        <v>463</v>
      </c>
      <c r="W496" s="20">
        <v>0</v>
      </c>
      <c r="X496" s="23" t="b">
        <v>0</v>
      </c>
      <c r="Y496" s="20"/>
      <c r="Z496" s="20" t="s">
        <v>899</v>
      </c>
      <c r="AA496" s="22">
        <v>14</v>
      </c>
      <c r="AB496" s="22">
        <v>1</v>
      </c>
      <c r="AC496" s="22">
        <v>0</v>
      </c>
      <c r="AD496" s="22">
        <v>518</v>
      </c>
      <c r="AE496" s="22">
        <v>31</v>
      </c>
      <c r="AF496" s="22">
        <v>4444</v>
      </c>
      <c r="AG496" s="22">
        <v>52</v>
      </c>
      <c r="AH496" s="20">
        <v>0</v>
      </c>
      <c r="AI496" s="20">
        <v>0</v>
      </c>
      <c r="AJ496" s="20" t="s">
        <v>463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568</v>
      </c>
      <c r="BH496" s="22">
        <v>222</v>
      </c>
      <c r="BI496" s="22">
        <v>556</v>
      </c>
      <c r="BJ496" s="22">
        <v>221</v>
      </c>
      <c r="BK496" s="22">
        <v>539</v>
      </c>
      <c r="BL496" s="22">
        <v>218</v>
      </c>
      <c r="BM496" s="22">
        <v>574</v>
      </c>
      <c r="BN496" s="22">
        <v>221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589</v>
      </c>
      <c r="CB496" s="22">
        <v>147</v>
      </c>
      <c r="CC496" s="22">
        <v>497</v>
      </c>
      <c r="CD496" s="22">
        <v>198</v>
      </c>
      <c r="CE496" s="22">
        <v>580</v>
      </c>
      <c r="CF496" s="22">
        <v>219</v>
      </c>
      <c r="CG496" s="22">
        <v>587</v>
      </c>
      <c r="CH496" s="22">
        <v>209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100</v>
      </c>
      <c r="B497" s="22">
        <v>100</v>
      </c>
      <c r="C497" s="22">
        <v>148225</v>
      </c>
      <c r="D497" s="22">
        <v>0</v>
      </c>
      <c r="E497" s="22">
        <v>0</v>
      </c>
      <c r="F497" s="22">
        <v>-1</v>
      </c>
      <c r="G497" s="22">
        <v>1</v>
      </c>
      <c r="H497" s="22">
        <v>0</v>
      </c>
      <c r="I497" s="22">
        <v>4</v>
      </c>
      <c r="J497" s="20">
        <v>1.5</v>
      </c>
      <c r="K497" s="20">
        <v>2</v>
      </c>
      <c r="L497" s="22">
        <v>1</v>
      </c>
      <c r="M497" s="20" t="s">
        <v>444</v>
      </c>
      <c r="N497" s="20">
        <v>1</v>
      </c>
      <c r="O497" s="22">
        <v>390</v>
      </c>
      <c r="P497" s="23" t="b">
        <v>0</v>
      </c>
      <c r="Q497" s="20"/>
      <c r="R497" s="20" t="s">
        <v>2438</v>
      </c>
      <c r="S497" s="22">
        <v>64</v>
      </c>
      <c r="T497" s="20" t="s">
        <v>1448</v>
      </c>
      <c r="U497" s="20">
        <v>1.1000000000000001</v>
      </c>
      <c r="V497" s="20" t="s">
        <v>498</v>
      </c>
      <c r="W497" s="20">
        <v>0.4</v>
      </c>
      <c r="X497" s="23" t="b">
        <v>0</v>
      </c>
      <c r="Y497" s="20"/>
      <c r="Z497" s="20" t="s">
        <v>858</v>
      </c>
      <c r="AA497" s="22">
        <v>14</v>
      </c>
      <c r="AB497" s="22">
        <v>1</v>
      </c>
      <c r="AC497" s="22">
        <v>11</v>
      </c>
      <c r="AD497" s="22">
        <v>22151</v>
      </c>
      <c r="AE497" s="22">
        <v>2270</v>
      </c>
      <c r="AF497" s="22">
        <v>29882</v>
      </c>
      <c r="AG497" s="22">
        <v>1371</v>
      </c>
      <c r="AH497" s="20">
        <v>0.2</v>
      </c>
      <c r="AI497" s="20">
        <v>1.7</v>
      </c>
      <c r="AJ497" s="20" t="s">
        <v>498</v>
      </c>
      <c r="AK497" s="22">
        <v>241</v>
      </c>
      <c r="AL497" s="22">
        <v>0</v>
      </c>
      <c r="AM497" s="22">
        <v>0</v>
      </c>
      <c r="AN497" s="22">
        <v>0</v>
      </c>
      <c r="AO497" s="22">
        <v>4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30</v>
      </c>
      <c r="AX497" s="20">
        <v>22.6</v>
      </c>
      <c r="AY497" s="20">
        <v>63.4</v>
      </c>
      <c r="AZ497" s="20">
        <v>63</v>
      </c>
      <c r="BA497" s="20">
        <v>14.5</v>
      </c>
      <c r="BB497" s="22">
        <v>2</v>
      </c>
      <c r="BC497" s="20">
        <v>0.41</v>
      </c>
      <c r="BD497" s="20">
        <v>0.09</v>
      </c>
      <c r="BE497" s="20">
        <v>0.5</v>
      </c>
      <c r="BF497" s="20">
        <v>3.94</v>
      </c>
      <c r="BG497" s="22">
        <v>372</v>
      </c>
      <c r="BH497" s="22">
        <v>43</v>
      </c>
      <c r="BI497" s="22">
        <v>192</v>
      </c>
      <c r="BJ497" s="22">
        <v>29</v>
      </c>
      <c r="BK497" s="22">
        <v>172</v>
      </c>
      <c r="BL497" s="22">
        <v>38</v>
      </c>
      <c r="BM497" s="22">
        <v>290</v>
      </c>
      <c r="BN497" s="22">
        <v>39</v>
      </c>
      <c r="BO497" s="20"/>
      <c r="BP497" s="20"/>
      <c r="BQ497" s="20"/>
      <c r="BR497" s="20"/>
      <c r="BS497" s="22">
        <v>2</v>
      </c>
      <c r="BT497" s="20"/>
      <c r="BU497" s="22">
        <v>0.15</v>
      </c>
      <c r="BV497" s="22">
        <v>0</v>
      </c>
      <c r="BW497" s="22">
        <v>0.03</v>
      </c>
      <c r="BX497" s="22">
        <v>0.18</v>
      </c>
      <c r="BY497" s="22">
        <v>1.47</v>
      </c>
      <c r="BZ497" s="22">
        <v>1.49</v>
      </c>
      <c r="CA497" s="22">
        <v>51</v>
      </c>
      <c r="CB497" s="22">
        <v>18</v>
      </c>
      <c r="CC497" s="22">
        <v>262</v>
      </c>
      <c r="CD497" s="22">
        <v>31</v>
      </c>
      <c r="CE497" s="22">
        <v>361</v>
      </c>
      <c r="CF497" s="22">
        <v>43</v>
      </c>
      <c r="CG497" s="22">
        <v>266</v>
      </c>
      <c r="CH497" s="22">
        <v>43</v>
      </c>
      <c r="CI497" s="22">
        <v>0.75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0</v>
      </c>
      <c r="B498" s="22">
        <v>0</v>
      </c>
      <c r="C498" s="22">
        <v>221820</v>
      </c>
      <c r="D498" s="22">
        <v>0</v>
      </c>
      <c r="E498" s="22">
        <v>0</v>
      </c>
      <c r="F498" s="22">
        <v>-3</v>
      </c>
      <c r="G498" s="22">
        <v>3</v>
      </c>
      <c r="H498" s="22">
        <v>0</v>
      </c>
      <c r="I498" s="22">
        <v>2</v>
      </c>
      <c r="J498" s="20">
        <v>0</v>
      </c>
      <c r="K498" s="20">
        <v>0</v>
      </c>
      <c r="L498" s="22">
        <v>0</v>
      </c>
      <c r="M498" s="20" t="s">
        <v>1455</v>
      </c>
      <c r="N498" s="20">
        <v>0</v>
      </c>
      <c r="O498" s="22">
        <v>391</v>
      </c>
      <c r="P498" s="23" t="b">
        <v>0</v>
      </c>
      <c r="Q498" s="20" t="s">
        <v>3672</v>
      </c>
      <c r="R498" s="20" t="s">
        <v>3268</v>
      </c>
      <c r="S498" s="22">
        <v>47</v>
      </c>
      <c r="T498" s="20" t="s">
        <v>1456</v>
      </c>
      <c r="U498" s="20">
        <v>1</v>
      </c>
      <c r="V498" s="20" t="s">
        <v>483</v>
      </c>
      <c r="W498" s="20">
        <v>2.4</v>
      </c>
      <c r="X498" s="23" t="b">
        <v>0</v>
      </c>
      <c r="Y498" s="20"/>
      <c r="Z498" s="20" t="s">
        <v>899</v>
      </c>
      <c r="AA498" s="22">
        <v>14</v>
      </c>
      <c r="AB498" s="22">
        <v>1</v>
      </c>
      <c r="AC498" s="22">
        <v>5</v>
      </c>
      <c r="AD498" s="22">
        <v>83052</v>
      </c>
      <c r="AE498" s="22">
        <v>115</v>
      </c>
      <c r="AF498" s="22">
        <v>560267</v>
      </c>
      <c r="AG498" s="22">
        <v>6095</v>
      </c>
      <c r="AH498" s="20">
        <v>0</v>
      </c>
      <c r="AI498" s="20">
        <v>1.1000000000000001</v>
      </c>
      <c r="AJ498" s="20" t="s">
        <v>1895</v>
      </c>
      <c r="AK498" s="22">
        <v>375</v>
      </c>
      <c r="AL498" s="22">
        <v>0</v>
      </c>
      <c r="AM498" s="22">
        <v>1</v>
      </c>
      <c r="AN498" s="22">
        <v>0</v>
      </c>
      <c r="AO498" s="22">
        <v>8</v>
      </c>
      <c r="AP498" s="22">
        <v>1</v>
      </c>
      <c r="AQ498" s="22">
        <v>0</v>
      </c>
      <c r="AR498" s="22">
        <v>0</v>
      </c>
      <c r="AS498" s="22">
        <v>2</v>
      </c>
      <c r="AT498" s="22">
        <v>0</v>
      </c>
      <c r="AU498" s="22">
        <v>0</v>
      </c>
      <c r="AV498" s="22">
        <v>0</v>
      </c>
      <c r="AW498" s="22">
        <v>74</v>
      </c>
      <c r="AX498" s="20">
        <v>74</v>
      </c>
      <c r="AY498" s="20">
        <v>43.5</v>
      </c>
      <c r="AZ498" s="20">
        <v>2</v>
      </c>
      <c r="BA498" s="20">
        <v>11.9</v>
      </c>
      <c r="BB498" s="22">
        <v>5</v>
      </c>
      <c r="BC498" s="20">
        <v>0</v>
      </c>
      <c r="BD498" s="20">
        <v>0.08</v>
      </c>
      <c r="BE498" s="20">
        <v>0.08</v>
      </c>
      <c r="BF498" s="20">
        <v>5.51</v>
      </c>
      <c r="BG498" s="22">
        <v>262</v>
      </c>
      <c r="BH498" s="22">
        <v>106</v>
      </c>
      <c r="BI498" s="22">
        <v>247</v>
      </c>
      <c r="BJ498" s="22">
        <v>73</v>
      </c>
      <c r="BK498" s="22">
        <v>404</v>
      </c>
      <c r="BL498" s="22">
        <v>146</v>
      </c>
      <c r="BM498" s="22">
        <v>313</v>
      </c>
      <c r="BN498" s="22">
        <v>112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0.02</v>
      </c>
      <c r="BX498" s="22">
        <v>0.02</v>
      </c>
      <c r="BY498" s="22">
        <v>1.32</v>
      </c>
      <c r="BZ498" s="22">
        <v>1.92</v>
      </c>
      <c r="CA498" s="22">
        <v>323</v>
      </c>
      <c r="CB498" s="22">
        <v>40</v>
      </c>
      <c r="CC498" s="22">
        <v>642</v>
      </c>
      <c r="CD498" s="22">
        <v>231</v>
      </c>
      <c r="CE498" s="22">
        <v>404</v>
      </c>
      <c r="CF498" s="22">
        <v>136</v>
      </c>
      <c r="CG498" s="22">
        <v>120</v>
      </c>
      <c r="CH498" s="22">
        <v>51</v>
      </c>
      <c r="CI498" s="22">
        <v>1.2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195851</v>
      </c>
      <c r="D499" s="22">
        <v>0</v>
      </c>
      <c r="E499" s="22">
        <v>0</v>
      </c>
      <c r="F499" s="22">
        <v>-2</v>
      </c>
      <c r="G499" s="22">
        <v>2</v>
      </c>
      <c r="H499" s="22">
        <v>1</v>
      </c>
      <c r="I499" s="22">
        <v>3</v>
      </c>
      <c r="J499" s="20">
        <v>3.2</v>
      </c>
      <c r="K499" s="20">
        <v>3.7</v>
      </c>
      <c r="L499" s="22">
        <v>3</v>
      </c>
      <c r="M499" s="20" t="s">
        <v>1413</v>
      </c>
      <c r="N499" s="20">
        <v>2.7</v>
      </c>
      <c r="O499" s="22">
        <v>392</v>
      </c>
      <c r="P499" s="23" t="b">
        <v>0</v>
      </c>
      <c r="Q499" s="20"/>
      <c r="R499" s="20" t="s">
        <v>3313</v>
      </c>
      <c r="S499" s="22">
        <v>48</v>
      </c>
      <c r="T499" s="20" t="s">
        <v>1437</v>
      </c>
      <c r="U499" s="20">
        <v>4</v>
      </c>
      <c r="V499" s="20" t="s">
        <v>630</v>
      </c>
      <c r="W499" s="20">
        <v>1.4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36</v>
      </c>
      <c r="AD499" s="22">
        <v>164524</v>
      </c>
      <c r="AE499" s="22">
        <v>11950</v>
      </c>
      <c r="AF499" s="22">
        <v>42409</v>
      </c>
      <c r="AG499" s="22">
        <v>9854</v>
      </c>
      <c r="AH499" s="20">
        <v>0.6</v>
      </c>
      <c r="AI499" s="20">
        <v>7.5</v>
      </c>
      <c r="AJ499" s="20" t="s">
        <v>630</v>
      </c>
      <c r="AK499" s="22">
        <v>516</v>
      </c>
      <c r="AL499" s="22">
        <v>3</v>
      </c>
      <c r="AM499" s="22">
        <v>0</v>
      </c>
      <c r="AN499" s="22">
        <v>3</v>
      </c>
      <c r="AO499" s="22">
        <v>7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3</v>
      </c>
      <c r="AW499" s="22">
        <v>123</v>
      </c>
      <c r="AX499" s="20">
        <v>182.2</v>
      </c>
      <c r="AY499" s="20">
        <v>21.7</v>
      </c>
      <c r="AZ499" s="20">
        <v>128</v>
      </c>
      <c r="BA499" s="20">
        <v>33.299999999999997</v>
      </c>
      <c r="BB499" s="22">
        <v>6</v>
      </c>
      <c r="BC499" s="20">
        <v>0.99</v>
      </c>
      <c r="BD499" s="20">
        <v>0.06</v>
      </c>
      <c r="BE499" s="20">
        <v>1.05</v>
      </c>
      <c r="BF499" s="20">
        <v>9.4600000000000009</v>
      </c>
      <c r="BG499" s="22">
        <v>117</v>
      </c>
      <c r="BH499" s="22">
        <v>47</v>
      </c>
      <c r="BI499" s="22">
        <v>322</v>
      </c>
      <c r="BJ499" s="22">
        <v>167</v>
      </c>
      <c r="BK499" s="22">
        <v>94</v>
      </c>
      <c r="BL499" s="22">
        <v>58</v>
      </c>
      <c r="BM499" s="22">
        <v>142</v>
      </c>
      <c r="BN499" s="22">
        <v>73</v>
      </c>
      <c r="BO499" s="20"/>
      <c r="BP499" s="20"/>
      <c r="BQ499" s="20"/>
      <c r="BR499" s="20"/>
      <c r="BS499" s="20"/>
      <c r="BT499" s="20"/>
      <c r="BU499" s="22">
        <v>0.17</v>
      </c>
      <c r="BV499" s="22">
        <v>0</v>
      </c>
      <c r="BW499" s="22">
        <v>0.01</v>
      </c>
      <c r="BX499" s="22">
        <v>0.18</v>
      </c>
      <c r="BY499" s="22">
        <v>1.65</v>
      </c>
      <c r="BZ499" s="22">
        <v>1.22</v>
      </c>
      <c r="CA499" s="22">
        <v>296</v>
      </c>
      <c r="CB499" s="22">
        <v>194</v>
      </c>
      <c r="CC499" s="22">
        <v>121</v>
      </c>
      <c r="CD499" s="22">
        <v>54</v>
      </c>
      <c r="CE499" s="22">
        <v>60</v>
      </c>
      <c r="CF499" s="22">
        <v>33</v>
      </c>
      <c r="CG499" s="22">
        <v>154</v>
      </c>
      <c r="CH499" s="22">
        <v>49</v>
      </c>
      <c r="CI499" s="22">
        <v>1.05</v>
      </c>
      <c r="CJ499" s="22">
        <v>0.52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488404</v>
      </c>
      <c r="D500" s="22">
        <v>0</v>
      </c>
      <c r="E500" s="22">
        <v>0</v>
      </c>
      <c r="F500" s="22">
        <v>-1</v>
      </c>
      <c r="G500" s="22">
        <v>1</v>
      </c>
      <c r="H500" s="22">
        <v>0</v>
      </c>
      <c r="I500" s="22">
        <v>3</v>
      </c>
      <c r="J500" s="20">
        <v>1.8</v>
      </c>
      <c r="K500" s="20">
        <v>2.2999999999999998</v>
      </c>
      <c r="L500" s="22">
        <v>0</v>
      </c>
      <c r="M500" s="20" t="s">
        <v>1137</v>
      </c>
      <c r="N500" s="20">
        <v>1.3</v>
      </c>
      <c r="O500" s="22">
        <v>394</v>
      </c>
      <c r="P500" s="23" t="b">
        <v>0</v>
      </c>
      <c r="Q500" s="20"/>
      <c r="R500" s="20"/>
      <c r="S500" s="22">
        <v>44</v>
      </c>
      <c r="T500" s="20" t="s">
        <v>1449</v>
      </c>
      <c r="U500" s="20">
        <v>1.8</v>
      </c>
      <c r="V500" s="20" t="s">
        <v>1450</v>
      </c>
      <c r="W500" s="20">
        <v>0.3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9</v>
      </c>
      <c r="AD500" s="22">
        <v>40795</v>
      </c>
      <c r="AE500" s="22">
        <v>1251</v>
      </c>
      <c r="AF500" s="22">
        <v>31827</v>
      </c>
      <c r="AG500" s="22">
        <v>1370</v>
      </c>
      <c r="AH500" s="20">
        <v>0.3</v>
      </c>
      <c r="AI500" s="20">
        <v>2</v>
      </c>
      <c r="AJ500" s="20" t="s">
        <v>758</v>
      </c>
      <c r="AK500" s="22">
        <v>110</v>
      </c>
      <c r="AL500" s="22">
        <v>0</v>
      </c>
      <c r="AM500" s="22">
        <v>1</v>
      </c>
      <c r="AN500" s="22">
        <v>0</v>
      </c>
      <c r="AO500" s="22">
        <v>1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27</v>
      </c>
      <c r="AX500" s="20">
        <v>27.6</v>
      </c>
      <c r="AY500" s="20">
        <v>15.3</v>
      </c>
      <c r="AZ500" s="20">
        <v>38</v>
      </c>
      <c r="BA500" s="20">
        <v>8.1999999999999993</v>
      </c>
      <c r="BB500" s="22">
        <v>1</v>
      </c>
      <c r="BC500" s="20">
        <v>0.28000000000000003</v>
      </c>
      <c r="BD500" s="20">
        <v>0.1</v>
      </c>
      <c r="BE500" s="20">
        <v>0.38</v>
      </c>
      <c r="BF500" s="20">
        <v>2.15</v>
      </c>
      <c r="BG500" s="22">
        <v>359</v>
      </c>
      <c r="BH500" s="22">
        <v>158</v>
      </c>
      <c r="BI500" s="22">
        <v>341</v>
      </c>
      <c r="BJ500" s="22">
        <v>176</v>
      </c>
      <c r="BK500" s="22">
        <v>233</v>
      </c>
      <c r="BL500" s="22">
        <v>122</v>
      </c>
      <c r="BM500" s="22">
        <v>349</v>
      </c>
      <c r="BN500" s="22">
        <v>157</v>
      </c>
      <c r="BO500" s="20"/>
      <c r="BP500" s="20"/>
      <c r="BQ500" s="20"/>
      <c r="BR500" s="20"/>
      <c r="BS500" s="20"/>
      <c r="BT500" s="20"/>
      <c r="BU500" s="22">
        <v>0.23</v>
      </c>
      <c r="BV500" s="22">
        <v>0</v>
      </c>
      <c r="BW500" s="22">
        <v>0.08</v>
      </c>
      <c r="BX500" s="22">
        <v>0.31</v>
      </c>
      <c r="BY500" s="22">
        <v>1.76</v>
      </c>
      <c r="BZ500" s="22">
        <v>0.82</v>
      </c>
      <c r="CA500" s="22">
        <v>549</v>
      </c>
      <c r="CB500" s="22">
        <v>306</v>
      </c>
      <c r="CC500" s="22">
        <v>215</v>
      </c>
      <c r="CD500" s="22">
        <v>101</v>
      </c>
      <c r="CE500" s="22">
        <v>268</v>
      </c>
      <c r="CF500" s="22">
        <v>117</v>
      </c>
      <c r="CG500" s="22">
        <v>294</v>
      </c>
      <c r="CH500" s="22">
        <v>93</v>
      </c>
      <c r="CI500" s="22">
        <v>0.82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100</v>
      </c>
      <c r="C501" s="22">
        <v>90152</v>
      </c>
      <c r="D501" s="22">
        <v>0</v>
      </c>
      <c r="E501" s="22">
        <v>0</v>
      </c>
      <c r="F501" s="22">
        <v>0</v>
      </c>
      <c r="G501" s="22">
        <v>0</v>
      </c>
      <c r="H501" s="22">
        <v>1</v>
      </c>
      <c r="I501" s="22">
        <v>2</v>
      </c>
      <c r="J501" s="20">
        <v>1.2</v>
      </c>
      <c r="K501" s="20">
        <v>1.7</v>
      </c>
      <c r="L501" s="22">
        <v>1</v>
      </c>
      <c r="M501" s="20" t="s">
        <v>1421</v>
      </c>
      <c r="N501" s="20">
        <v>0.7</v>
      </c>
      <c r="O501" s="22">
        <v>395</v>
      </c>
      <c r="P501" s="23" t="b">
        <v>0</v>
      </c>
      <c r="Q501" s="20"/>
      <c r="R501" s="20" t="s">
        <v>2907</v>
      </c>
      <c r="S501" s="22">
        <v>50</v>
      </c>
      <c r="T501" s="20" t="s">
        <v>1422</v>
      </c>
      <c r="U501" s="20">
        <v>2.6</v>
      </c>
      <c r="V501" s="20" t="s">
        <v>475</v>
      </c>
      <c r="W501" s="20">
        <v>2.6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21</v>
      </c>
      <c r="AD501" s="22">
        <v>425129</v>
      </c>
      <c r="AE501" s="22">
        <v>3328</v>
      </c>
      <c r="AF501" s="22">
        <v>561137</v>
      </c>
      <c r="AG501" s="22">
        <v>7351</v>
      </c>
      <c r="AH501" s="20">
        <v>0.1</v>
      </c>
      <c r="AI501" s="20">
        <v>4.2</v>
      </c>
      <c r="AJ501" s="20" t="s">
        <v>2215</v>
      </c>
      <c r="AK501" s="22">
        <v>340</v>
      </c>
      <c r="AL501" s="22">
        <v>1</v>
      </c>
      <c r="AM501" s="22">
        <v>0</v>
      </c>
      <c r="AN501" s="22">
        <v>1</v>
      </c>
      <c r="AO501" s="22">
        <v>5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2</v>
      </c>
      <c r="AW501" s="22">
        <v>100</v>
      </c>
      <c r="AX501" s="20">
        <v>103.4</v>
      </c>
      <c r="AY501" s="20">
        <v>22.5</v>
      </c>
      <c r="AZ501" s="20">
        <v>66</v>
      </c>
      <c r="BA501" s="20">
        <v>19.2</v>
      </c>
      <c r="BB501" s="22">
        <v>4</v>
      </c>
      <c r="BC501" s="20">
        <v>0.68</v>
      </c>
      <c r="BD501" s="20">
        <v>0.14000000000000001</v>
      </c>
      <c r="BE501" s="20">
        <v>0.82</v>
      </c>
      <c r="BF501" s="20">
        <v>6.21</v>
      </c>
      <c r="BG501" s="22">
        <v>220</v>
      </c>
      <c r="BH501" s="22">
        <v>92</v>
      </c>
      <c r="BI501" s="22">
        <v>318</v>
      </c>
      <c r="BJ501" s="22">
        <v>111</v>
      </c>
      <c r="BK501" s="22">
        <v>167</v>
      </c>
      <c r="BL501" s="22">
        <v>33</v>
      </c>
      <c r="BM501" s="22">
        <v>255</v>
      </c>
      <c r="BN501" s="22">
        <v>84</v>
      </c>
      <c r="BO501" s="20"/>
      <c r="BP501" s="20"/>
      <c r="BQ501" s="20"/>
      <c r="BR501" s="20"/>
      <c r="BS501" s="20"/>
      <c r="BT501" s="20"/>
      <c r="BU501" s="22">
        <v>0.18</v>
      </c>
      <c r="BV501" s="22">
        <v>0</v>
      </c>
      <c r="BW501" s="22">
        <v>0.04</v>
      </c>
      <c r="BX501" s="22">
        <v>0.22</v>
      </c>
      <c r="BY501" s="22">
        <v>1.64</v>
      </c>
      <c r="BZ501" s="22">
        <v>1.32</v>
      </c>
      <c r="CA501" s="22">
        <v>171</v>
      </c>
      <c r="CB501" s="22">
        <v>20</v>
      </c>
      <c r="CC501" s="22">
        <v>305</v>
      </c>
      <c r="CD501" s="22">
        <v>101</v>
      </c>
      <c r="CE501" s="22">
        <v>177</v>
      </c>
      <c r="CF501" s="22">
        <v>60</v>
      </c>
      <c r="CG501" s="22">
        <v>117</v>
      </c>
      <c r="CH501" s="22">
        <v>50</v>
      </c>
      <c r="CI501" s="22">
        <v>1.06</v>
      </c>
      <c r="CJ501" s="22">
        <v>0.26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100</v>
      </c>
      <c r="B502" s="22">
        <v>100</v>
      </c>
      <c r="C502" s="22">
        <v>176297</v>
      </c>
      <c r="D502" s="22">
        <v>0</v>
      </c>
      <c r="E502" s="22">
        <v>0</v>
      </c>
      <c r="F502" s="22">
        <v>-4</v>
      </c>
      <c r="G502" s="22">
        <v>4</v>
      </c>
      <c r="H502" s="22">
        <v>0</v>
      </c>
      <c r="I502" s="22">
        <v>3</v>
      </c>
      <c r="J502" s="20">
        <v>2.2000000000000002</v>
      </c>
      <c r="K502" s="20">
        <v>2.7</v>
      </c>
      <c r="L502" s="22">
        <v>3</v>
      </c>
      <c r="M502" s="20" t="s">
        <v>907</v>
      </c>
      <c r="N502" s="20">
        <v>1.7</v>
      </c>
      <c r="O502" s="22">
        <v>396</v>
      </c>
      <c r="P502" s="23" t="b">
        <v>0</v>
      </c>
      <c r="Q502" s="20"/>
      <c r="R502" s="20" t="s">
        <v>3519</v>
      </c>
      <c r="S502" s="22">
        <v>86</v>
      </c>
      <c r="T502" s="20" t="s">
        <v>1432</v>
      </c>
      <c r="U502" s="20">
        <v>3.2</v>
      </c>
      <c r="V502" s="20" t="s">
        <v>390</v>
      </c>
      <c r="W502" s="20">
        <v>12.8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35</v>
      </c>
      <c r="AD502" s="22">
        <v>722343</v>
      </c>
      <c r="AE502" s="22">
        <v>9064</v>
      </c>
      <c r="AF502" s="22">
        <v>4022227</v>
      </c>
      <c r="AG502" s="22">
        <v>39998</v>
      </c>
      <c r="AH502" s="20">
        <v>0.2</v>
      </c>
      <c r="AI502" s="20">
        <v>4.0999999999999996</v>
      </c>
      <c r="AJ502" s="20" t="s">
        <v>390</v>
      </c>
      <c r="AK502" s="22">
        <v>931</v>
      </c>
      <c r="AL502" s="22">
        <v>1</v>
      </c>
      <c r="AM502" s="22">
        <v>2</v>
      </c>
      <c r="AN502" s="22">
        <v>3</v>
      </c>
      <c r="AO502" s="22">
        <v>16</v>
      </c>
      <c r="AP502" s="22">
        <v>0</v>
      </c>
      <c r="AQ502" s="22">
        <v>0</v>
      </c>
      <c r="AR502" s="22">
        <v>0</v>
      </c>
      <c r="AS502" s="22">
        <v>1</v>
      </c>
      <c r="AT502" s="22">
        <v>0</v>
      </c>
      <c r="AU502" s="22">
        <v>0</v>
      </c>
      <c r="AV502" s="22">
        <v>0</v>
      </c>
      <c r="AW502" s="22">
        <v>90</v>
      </c>
      <c r="AX502" s="20">
        <v>120.8</v>
      </c>
      <c r="AY502" s="20">
        <v>171.5</v>
      </c>
      <c r="AZ502" s="20">
        <v>335</v>
      </c>
      <c r="BA502" s="20">
        <v>62.8</v>
      </c>
      <c r="BB502" s="22">
        <v>11</v>
      </c>
      <c r="BC502" s="20">
        <v>3.76</v>
      </c>
      <c r="BD502" s="20">
        <v>1.5</v>
      </c>
      <c r="BE502" s="20">
        <v>5.26</v>
      </c>
      <c r="BF502" s="20">
        <v>16.920000000000002</v>
      </c>
      <c r="BG502" s="22">
        <v>188</v>
      </c>
      <c r="BH502" s="22">
        <v>74</v>
      </c>
      <c r="BI502" s="22">
        <v>62</v>
      </c>
      <c r="BJ502" s="22">
        <v>46</v>
      </c>
      <c r="BK502" s="22">
        <v>16</v>
      </c>
      <c r="BL502" s="22">
        <v>10</v>
      </c>
      <c r="BM502" s="22">
        <v>42</v>
      </c>
      <c r="BN502" s="22">
        <v>31</v>
      </c>
      <c r="BO502" s="20"/>
      <c r="BP502" s="20"/>
      <c r="BQ502" s="22">
        <v>2</v>
      </c>
      <c r="BR502" s="20"/>
      <c r="BS502" s="22">
        <v>3</v>
      </c>
      <c r="BT502" s="20"/>
      <c r="BU502" s="22">
        <v>0.36</v>
      </c>
      <c r="BV502" s="22">
        <v>0</v>
      </c>
      <c r="BW502" s="22">
        <v>0.15</v>
      </c>
      <c r="BX502" s="22">
        <v>0.51</v>
      </c>
      <c r="BY502" s="22">
        <v>1.64</v>
      </c>
      <c r="BZ502" s="22">
        <v>1.55</v>
      </c>
      <c r="CA502" s="22">
        <v>7</v>
      </c>
      <c r="CB502" s="22">
        <v>5</v>
      </c>
      <c r="CC502" s="22">
        <v>205</v>
      </c>
      <c r="CD502" s="22">
        <v>97</v>
      </c>
      <c r="CE502" s="22">
        <v>122</v>
      </c>
      <c r="CF502" s="22">
        <v>53</v>
      </c>
      <c r="CG502" s="22">
        <v>30</v>
      </c>
      <c r="CH502" s="22">
        <v>11</v>
      </c>
      <c r="CI502" s="22">
        <v>1.06</v>
      </c>
      <c r="CJ502" s="22">
        <v>0.28999999999999998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27.75" thickBot="1">
      <c r="A503" s="22">
        <v>0</v>
      </c>
      <c r="B503" s="22">
        <v>0</v>
      </c>
      <c r="C503" s="22">
        <v>209243</v>
      </c>
      <c r="D503" s="22">
        <v>0</v>
      </c>
      <c r="E503" s="22">
        <v>0</v>
      </c>
      <c r="F503" s="22">
        <v>-3</v>
      </c>
      <c r="G503" s="22">
        <v>3</v>
      </c>
      <c r="H503" s="22">
        <v>0</v>
      </c>
      <c r="I503" s="22">
        <v>3</v>
      </c>
      <c r="J503" s="20">
        <v>0</v>
      </c>
      <c r="K503" s="20">
        <v>0</v>
      </c>
      <c r="L503" s="22">
        <v>0</v>
      </c>
      <c r="M503" s="20" t="s">
        <v>1440</v>
      </c>
      <c r="N503" s="20">
        <v>0</v>
      </c>
      <c r="O503" s="22">
        <v>397</v>
      </c>
      <c r="P503" s="23" t="b">
        <v>0</v>
      </c>
      <c r="Q503" s="20" t="s">
        <v>3177</v>
      </c>
      <c r="R503" s="20" t="s">
        <v>3182</v>
      </c>
      <c r="S503" s="22">
        <v>67</v>
      </c>
      <c r="T503" s="20" t="s">
        <v>1441</v>
      </c>
      <c r="U503" s="20">
        <v>1</v>
      </c>
      <c r="V503" s="20" t="s">
        <v>537</v>
      </c>
      <c r="W503" s="20">
        <v>0.4</v>
      </c>
      <c r="X503" s="23" t="b">
        <v>0</v>
      </c>
      <c r="Y503" s="20"/>
      <c r="Z503" s="20" t="s">
        <v>3179</v>
      </c>
      <c r="AA503" s="22">
        <v>14</v>
      </c>
      <c r="AB503" s="22">
        <v>1</v>
      </c>
      <c r="AC503" s="22">
        <v>3</v>
      </c>
      <c r="AD503" s="22">
        <v>6405</v>
      </c>
      <c r="AE503" s="22">
        <v>60</v>
      </c>
      <c r="AF503" s="22">
        <v>67304</v>
      </c>
      <c r="AG503" s="22">
        <v>499</v>
      </c>
      <c r="AH503" s="20">
        <v>0</v>
      </c>
      <c r="AI503" s="20">
        <v>0.4</v>
      </c>
      <c r="AJ503" s="20" t="s">
        <v>537</v>
      </c>
      <c r="AK503" s="22">
        <v>76</v>
      </c>
      <c r="AL503" s="22">
        <v>0</v>
      </c>
      <c r="AM503" s="22">
        <v>0</v>
      </c>
      <c r="AN503" s="22">
        <v>0</v>
      </c>
      <c r="AO503" s="22">
        <v>1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11</v>
      </c>
      <c r="AX503" s="20">
        <v>9.8000000000000007</v>
      </c>
      <c r="AY503" s="20">
        <v>14.8</v>
      </c>
      <c r="AZ503" s="20">
        <v>12</v>
      </c>
      <c r="BA503" s="20">
        <v>3.6</v>
      </c>
      <c r="BB503" s="22">
        <v>0</v>
      </c>
      <c r="BC503" s="20">
        <v>0</v>
      </c>
      <c r="BD503" s="20">
        <v>7.0000000000000007E-2</v>
      </c>
      <c r="BE503" s="20">
        <v>7.0000000000000007E-2</v>
      </c>
      <c r="BF503" s="20">
        <v>1.86</v>
      </c>
      <c r="BG503" s="22">
        <v>406</v>
      </c>
      <c r="BH503" s="22">
        <v>183</v>
      </c>
      <c r="BI503" s="22">
        <v>345</v>
      </c>
      <c r="BJ503" s="22">
        <v>179</v>
      </c>
      <c r="BK503" s="22">
        <v>341</v>
      </c>
      <c r="BL503" s="22">
        <v>173</v>
      </c>
      <c r="BM503" s="22">
        <v>393</v>
      </c>
      <c r="BN503" s="22">
        <v>181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0.08</v>
      </c>
      <c r="BX503" s="22">
        <v>0.08</v>
      </c>
      <c r="BY503" s="22">
        <v>2.2000000000000002</v>
      </c>
      <c r="BZ503" s="22">
        <v>1.18</v>
      </c>
      <c r="CA503" s="22">
        <v>41</v>
      </c>
      <c r="CB503" s="22">
        <v>24</v>
      </c>
      <c r="CC503" s="22">
        <v>731</v>
      </c>
      <c r="CD503" s="22">
        <v>318</v>
      </c>
      <c r="CE503" s="22">
        <v>433</v>
      </c>
      <c r="CF503" s="22">
        <v>215</v>
      </c>
      <c r="CG503" s="22">
        <v>257</v>
      </c>
      <c r="CH503" s="22">
        <v>84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0</v>
      </c>
      <c r="B504" s="22">
        <v>0</v>
      </c>
      <c r="C504" s="22">
        <v>106760</v>
      </c>
      <c r="D504" s="22">
        <v>0</v>
      </c>
      <c r="E504" s="22">
        <v>0</v>
      </c>
      <c r="F504" s="22">
        <v>-3</v>
      </c>
      <c r="G504" s="22">
        <v>3</v>
      </c>
      <c r="H504" s="22">
        <v>0</v>
      </c>
      <c r="I504" s="22">
        <v>2</v>
      </c>
      <c r="J504" s="20">
        <v>0</v>
      </c>
      <c r="K504" s="20">
        <v>0</v>
      </c>
      <c r="L504" s="22">
        <v>0</v>
      </c>
      <c r="M504" s="20" t="s">
        <v>1235</v>
      </c>
      <c r="N504" s="20">
        <v>0</v>
      </c>
      <c r="O504" s="22">
        <v>398</v>
      </c>
      <c r="P504" s="23" t="b">
        <v>0</v>
      </c>
      <c r="Q504" s="20" t="s">
        <v>2476</v>
      </c>
      <c r="R504" s="20" t="s">
        <v>2908</v>
      </c>
      <c r="S504" s="22">
        <v>52</v>
      </c>
      <c r="T504" s="20" t="s">
        <v>1427</v>
      </c>
      <c r="U504" s="20">
        <v>3</v>
      </c>
      <c r="V504" s="20" t="s">
        <v>403</v>
      </c>
      <c r="W504" s="20">
        <v>2.9</v>
      </c>
      <c r="X504" s="23" t="b">
        <v>0</v>
      </c>
      <c r="Y504" s="20"/>
      <c r="Z504" s="20" t="s">
        <v>899</v>
      </c>
      <c r="AA504" s="22">
        <v>14</v>
      </c>
      <c r="AB504" s="22">
        <v>1</v>
      </c>
      <c r="AC504" s="22">
        <v>6</v>
      </c>
      <c r="AD504" s="22">
        <v>168106</v>
      </c>
      <c r="AE504" s="22">
        <v>1216</v>
      </c>
      <c r="AF504" s="22">
        <v>2261275</v>
      </c>
      <c r="AG504" s="22">
        <v>4456</v>
      </c>
      <c r="AH504" s="20">
        <v>0</v>
      </c>
      <c r="AI504" s="20">
        <v>1.2</v>
      </c>
      <c r="AJ504" s="20" t="s">
        <v>403</v>
      </c>
      <c r="AK504" s="22">
        <v>180</v>
      </c>
      <c r="AL504" s="22">
        <v>0</v>
      </c>
      <c r="AM504" s="22">
        <v>0</v>
      </c>
      <c r="AN504" s="22">
        <v>1</v>
      </c>
      <c r="AO504" s="22">
        <v>2</v>
      </c>
      <c r="AP504" s="22">
        <v>0</v>
      </c>
      <c r="AQ504" s="22">
        <v>0</v>
      </c>
      <c r="AR504" s="22">
        <v>0</v>
      </c>
      <c r="AS504" s="22">
        <v>1</v>
      </c>
      <c r="AT504" s="22">
        <v>0</v>
      </c>
      <c r="AU504" s="22">
        <v>0</v>
      </c>
      <c r="AV504" s="22">
        <v>0</v>
      </c>
      <c r="AW504" s="22">
        <v>48</v>
      </c>
      <c r="AX504" s="20">
        <v>59.8</v>
      </c>
      <c r="AY504" s="20">
        <v>85.2</v>
      </c>
      <c r="AZ504" s="20">
        <v>10</v>
      </c>
      <c r="BA504" s="20">
        <v>15.5</v>
      </c>
      <c r="BB504" s="22">
        <v>2</v>
      </c>
      <c r="BC504" s="20">
        <v>0</v>
      </c>
      <c r="BD504" s="20">
        <v>0.51</v>
      </c>
      <c r="BE504" s="20">
        <v>0.51</v>
      </c>
      <c r="BF504" s="20">
        <v>4.07</v>
      </c>
      <c r="BG504" s="22">
        <v>285</v>
      </c>
      <c r="BH504" s="22">
        <v>113</v>
      </c>
      <c r="BI504" s="22">
        <v>155</v>
      </c>
      <c r="BJ504" s="22">
        <v>36</v>
      </c>
      <c r="BK504" s="22">
        <v>350</v>
      </c>
      <c r="BL504" s="22">
        <v>121</v>
      </c>
      <c r="BM504" s="22">
        <v>282</v>
      </c>
      <c r="BN504" s="22">
        <v>97</v>
      </c>
      <c r="BO504" s="22">
        <v>1</v>
      </c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0.26</v>
      </c>
      <c r="BX504" s="22">
        <v>0.26</v>
      </c>
      <c r="BY504" s="22">
        <v>2.04</v>
      </c>
      <c r="BZ504" s="22">
        <v>1</v>
      </c>
      <c r="CA504" s="22">
        <v>152</v>
      </c>
      <c r="CB504" s="22">
        <v>14</v>
      </c>
      <c r="CC504" s="22">
        <v>699</v>
      </c>
      <c r="CD504" s="22">
        <v>236</v>
      </c>
      <c r="CE504" s="22">
        <v>139</v>
      </c>
      <c r="CF504" s="22">
        <v>46</v>
      </c>
      <c r="CG504" s="22">
        <v>108</v>
      </c>
      <c r="CH504" s="22">
        <v>46</v>
      </c>
      <c r="CI504" s="22">
        <v>1</v>
      </c>
      <c r="CJ504" s="22">
        <v>0.5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472464</v>
      </c>
      <c r="D505" s="22">
        <v>0</v>
      </c>
      <c r="E505" s="22">
        <v>0</v>
      </c>
      <c r="F505" s="22">
        <v>-1</v>
      </c>
      <c r="G505" s="22">
        <v>1</v>
      </c>
      <c r="H505" s="22">
        <v>0</v>
      </c>
      <c r="I505" s="22">
        <v>4</v>
      </c>
      <c r="J505" s="20">
        <v>0.5</v>
      </c>
      <c r="K505" s="20">
        <v>1</v>
      </c>
      <c r="L505" s="22">
        <v>0</v>
      </c>
      <c r="M505" s="20" t="s">
        <v>1469</v>
      </c>
      <c r="N505" s="20">
        <v>0</v>
      </c>
      <c r="O505" s="22">
        <v>399</v>
      </c>
      <c r="P505" s="23" t="b">
        <v>0</v>
      </c>
      <c r="Q505" s="20"/>
      <c r="R505" s="20"/>
      <c r="S505" s="22">
        <v>44</v>
      </c>
      <c r="T505" s="20" t="s">
        <v>1470</v>
      </c>
      <c r="U505" s="20">
        <v>0</v>
      </c>
      <c r="V505" s="20" t="s">
        <v>1471</v>
      </c>
      <c r="W505" s="20">
        <v>0.3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0</v>
      </c>
      <c r="AD505" s="22">
        <v>28750</v>
      </c>
      <c r="AE505" s="22">
        <v>1193</v>
      </c>
      <c r="AF505" s="22">
        <v>24938</v>
      </c>
      <c r="AG505" s="22">
        <v>1074</v>
      </c>
      <c r="AH505" s="20">
        <v>0</v>
      </c>
      <c r="AI505" s="20">
        <v>0</v>
      </c>
      <c r="AJ505" s="20" t="s">
        <v>1471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0">
        <v>0</v>
      </c>
      <c r="AY505" s="20">
        <v>0</v>
      </c>
      <c r="AZ505" s="20">
        <v>0</v>
      </c>
      <c r="BA505" s="20">
        <v>0</v>
      </c>
      <c r="BB505" s="22">
        <v>0</v>
      </c>
      <c r="BC505" s="20">
        <v>0</v>
      </c>
      <c r="BD505" s="20">
        <v>0</v>
      </c>
      <c r="BE505" s="20">
        <v>0</v>
      </c>
      <c r="BF505" s="20">
        <v>0</v>
      </c>
      <c r="BG505" s="22">
        <v>605</v>
      </c>
      <c r="BH505" s="22">
        <v>58</v>
      </c>
      <c r="BI505" s="22">
        <v>596</v>
      </c>
      <c r="BJ505" s="22">
        <v>61</v>
      </c>
      <c r="BK505" s="22">
        <v>582</v>
      </c>
      <c r="BL505" s="22">
        <v>60</v>
      </c>
      <c r="BM505" s="22">
        <v>612</v>
      </c>
      <c r="BN505" s="22">
        <v>60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</v>
      </c>
      <c r="BX505" s="22">
        <v>0</v>
      </c>
      <c r="BY505" s="22">
        <v>0</v>
      </c>
      <c r="BZ505" s="22">
        <v>0</v>
      </c>
      <c r="CA505" s="22">
        <v>542</v>
      </c>
      <c r="CB505" s="22">
        <v>94</v>
      </c>
      <c r="CC505" s="22">
        <v>548</v>
      </c>
      <c r="CD505" s="22">
        <v>50</v>
      </c>
      <c r="CE505" s="22">
        <v>618</v>
      </c>
      <c r="CF505" s="22">
        <v>64</v>
      </c>
      <c r="CG505" s="22">
        <v>289</v>
      </c>
      <c r="CH505" s="22">
        <v>45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0"/>
      <c r="B506" s="20"/>
      <c r="C506" s="22">
        <v>180184</v>
      </c>
      <c r="D506" s="22">
        <v>0</v>
      </c>
      <c r="E506" s="22">
        <v>0</v>
      </c>
      <c r="F506" s="22">
        <v>-2</v>
      </c>
      <c r="G506" s="22">
        <v>2</v>
      </c>
      <c r="H506" s="22">
        <v>0</v>
      </c>
      <c r="I506" s="22">
        <v>3</v>
      </c>
      <c r="J506" s="20">
        <v>0.5</v>
      </c>
      <c r="K506" s="20">
        <v>1</v>
      </c>
      <c r="L506" s="22">
        <v>0</v>
      </c>
      <c r="M506" s="20" t="s">
        <v>1433</v>
      </c>
      <c r="N506" s="20">
        <v>0</v>
      </c>
      <c r="O506" s="22">
        <v>400</v>
      </c>
      <c r="P506" s="23" t="b">
        <v>0</v>
      </c>
      <c r="Q506" s="20"/>
      <c r="R506" s="20"/>
      <c r="S506" s="22">
        <v>48</v>
      </c>
      <c r="T506" s="20" t="s">
        <v>1434</v>
      </c>
      <c r="U506" s="20">
        <v>1</v>
      </c>
      <c r="V506" s="20" t="s">
        <v>1435</v>
      </c>
      <c r="W506" s="20">
        <v>0</v>
      </c>
      <c r="X506" s="23" t="b">
        <v>0</v>
      </c>
      <c r="Y506" s="20"/>
      <c r="Z506" s="20" t="s">
        <v>858</v>
      </c>
      <c r="AA506" s="22">
        <v>14</v>
      </c>
      <c r="AB506" s="22">
        <v>1</v>
      </c>
      <c r="AC506" s="22">
        <v>1</v>
      </c>
      <c r="AD506" s="22">
        <v>1179</v>
      </c>
      <c r="AE506" s="22">
        <v>63</v>
      </c>
      <c r="AF506" s="22">
        <v>3947</v>
      </c>
      <c r="AG506" s="22">
        <v>86</v>
      </c>
      <c r="AH506" s="20">
        <v>0</v>
      </c>
      <c r="AI506" s="20">
        <v>0.2</v>
      </c>
      <c r="AJ506" s="20" t="s">
        <v>607</v>
      </c>
      <c r="AK506" s="22">
        <v>2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3</v>
      </c>
      <c r="AX506" s="20">
        <v>0</v>
      </c>
      <c r="AY506" s="20">
        <v>10.3</v>
      </c>
      <c r="AZ506" s="20">
        <v>6</v>
      </c>
      <c r="BA506" s="20">
        <v>1.6</v>
      </c>
      <c r="BB506" s="22">
        <v>0</v>
      </c>
      <c r="BC506" s="20">
        <v>0.04</v>
      </c>
      <c r="BD506" s="20">
        <v>0.03</v>
      </c>
      <c r="BE506" s="20">
        <v>7.0000000000000007E-2</v>
      </c>
      <c r="BF506" s="20">
        <v>0</v>
      </c>
      <c r="BG506" s="22">
        <v>691</v>
      </c>
      <c r="BH506" s="22">
        <v>289</v>
      </c>
      <c r="BI506" s="22">
        <v>363</v>
      </c>
      <c r="BJ506" s="22">
        <v>185</v>
      </c>
      <c r="BK506" s="22">
        <v>376</v>
      </c>
      <c r="BL506" s="22">
        <v>192</v>
      </c>
      <c r="BM506" s="22">
        <v>428</v>
      </c>
      <c r="BN506" s="22">
        <v>199</v>
      </c>
      <c r="BO506" s="20"/>
      <c r="BP506" s="20"/>
      <c r="BQ506" s="20"/>
      <c r="BR506" s="20"/>
      <c r="BS506" s="20"/>
      <c r="BT506" s="20"/>
      <c r="BU506" s="22">
        <v>1.8</v>
      </c>
      <c r="BV506" s="22">
        <v>0</v>
      </c>
      <c r="BW506" s="22">
        <v>1.35</v>
      </c>
      <c r="BX506" s="22">
        <v>3.15</v>
      </c>
      <c r="BY506" s="22">
        <v>0</v>
      </c>
      <c r="BZ506" s="22">
        <v>0</v>
      </c>
      <c r="CA506" s="22">
        <v>295</v>
      </c>
      <c r="CB506" s="22">
        <v>193</v>
      </c>
      <c r="CC506" s="22">
        <v>654</v>
      </c>
      <c r="CD506" s="22">
        <v>267</v>
      </c>
      <c r="CE506" s="22">
        <v>411</v>
      </c>
      <c r="CF506" s="22">
        <v>197</v>
      </c>
      <c r="CG506" s="22">
        <v>525</v>
      </c>
      <c r="CH506" s="22">
        <v>186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100</v>
      </c>
      <c r="B507" s="22">
        <v>100</v>
      </c>
      <c r="C507" s="22">
        <v>214590</v>
      </c>
      <c r="D507" s="22">
        <v>0</v>
      </c>
      <c r="E507" s="22">
        <v>0</v>
      </c>
      <c r="F507" s="22">
        <v>-1</v>
      </c>
      <c r="G507" s="22">
        <v>1</v>
      </c>
      <c r="H507" s="22">
        <v>1</v>
      </c>
      <c r="I507" s="22">
        <v>2</v>
      </c>
      <c r="J507" s="20">
        <v>3.2</v>
      </c>
      <c r="K507" s="20">
        <v>3.7</v>
      </c>
      <c r="L507" s="22">
        <v>0</v>
      </c>
      <c r="M507" s="20" t="s">
        <v>883</v>
      </c>
      <c r="N507" s="20">
        <v>2.7</v>
      </c>
      <c r="O507" s="22">
        <v>401</v>
      </c>
      <c r="P507" s="23" t="b">
        <v>0</v>
      </c>
      <c r="Q507" s="20"/>
      <c r="R507" s="20" t="s">
        <v>3183</v>
      </c>
      <c r="S507" s="22">
        <v>44</v>
      </c>
      <c r="T507" s="20" t="s">
        <v>1442</v>
      </c>
      <c r="U507" s="20">
        <v>3.8</v>
      </c>
      <c r="V507" s="20" t="s">
        <v>408</v>
      </c>
      <c r="W507" s="20">
        <v>2.6</v>
      </c>
      <c r="X507" s="23" t="b">
        <v>0</v>
      </c>
      <c r="Y507" s="20"/>
      <c r="Z507" s="20" t="s">
        <v>858</v>
      </c>
      <c r="AA507" s="22">
        <v>14</v>
      </c>
      <c r="AB507" s="22">
        <v>1</v>
      </c>
      <c r="AC507" s="22">
        <v>23</v>
      </c>
      <c r="AD507" s="22">
        <v>545554</v>
      </c>
      <c r="AE507" s="22">
        <v>6339</v>
      </c>
      <c r="AF507" s="22">
        <v>594029</v>
      </c>
      <c r="AG507" s="22">
        <v>9784</v>
      </c>
      <c r="AH507" s="20">
        <v>0.6</v>
      </c>
      <c r="AI507" s="20">
        <v>5.2</v>
      </c>
      <c r="AJ507" s="20" t="s">
        <v>408</v>
      </c>
      <c r="AK507" s="22">
        <v>430</v>
      </c>
      <c r="AL507" s="22">
        <v>0</v>
      </c>
      <c r="AM507" s="22">
        <v>1</v>
      </c>
      <c r="AN507" s="22">
        <v>2</v>
      </c>
      <c r="AO507" s="22">
        <v>6</v>
      </c>
      <c r="AP507" s="22">
        <v>0</v>
      </c>
      <c r="AQ507" s="22">
        <v>0</v>
      </c>
      <c r="AR507" s="22">
        <v>0</v>
      </c>
      <c r="AS507" s="22">
        <v>2</v>
      </c>
      <c r="AT507" s="22">
        <v>0</v>
      </c>
      <c r="AU507" s="22">
        <v>0</v>
      </c>
      <c r="AV507" s="22">
        <v>5</v>
      </c>
      <c r="AW507" s="22">
        <v>115</v>
      </c>
      <c r="AX507" s="20">
        <v>123.2</v>
      </c>
      <c r="AY507" s="20">
        <v>61.8</v>
      </c>
      <c r="AZ507" s="20">
        <v>14</v>
      </c>
      <c r="BA507" s="20">
        <v>20</v>
      </c>
      <c r="BB507" s="22">
        <v>5</v>
      </c>
      <c r="BC507" s="20">
        <v>0</v>
      </c>
      <c r="BD507" s="20">
        <v>0.94</v>
      </c>
      <c r="BE507" s="20">
        <v>0.94</v>
      </c>
      <c r="BF507" s="20">
        <v>8.7799999999999994</v>
      </c>
      <c r="BG507" s="22">
        <v>183</v>
      </c>
      <c r="BH507" s="22">
        <v>75</v>
      </c>
      <c r="BI507" s="22">
        <v>197</v>
      </c>
      <c r="BJ507" s="22">
        <v>54</v>
      </c>
      <c r="BK507" s="22">
        <v>327</v>
      </c>
      <c r="BL507" s="22">
        <v>112</v>
      </c>
      <c r="BM507" s="22">
        <v>244</v>
      </c>
      <c r="BN507" s="22">
        <v>77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0.2</v>
      </c>
      <c r="BX507" s="22">
        <v>0.2</v>
      </c>
      <c r="BY507" s="22">
        <v>1.84</v>
      </c>
      <c r="BZ507" s="22">
        <v>1.26</v>
      </c>
      <c r="CA507" s="22">
        <v>510</v>
      </c>
      <c r="CB507" s="22">
        <v>109</v>
      </c>
      <c r="CC507" s="22">
        <v>110</v>
      </c>
      <c r="CD507" s="22">
        <v>31</v>
      </c>
      <c r="CE507" s="22">
        <v>73</v>
      </c>
      <c r="CF507" s="22">
        <v>17</v>
      </c>
      <c r="CG507" s="22">
        <v>115</v>
      </c>
      <c r="CH507" s="22">
        <v>48</v>
      </c>
      <c r="CI507" s="22">
        <v>1.05</v>
      </c>
      <c r="CJ507" s="22">
        <v>0.42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2">
        <v>100</v>
      </c>
      <c r="B508" s="22">
        <v>100</v>
      </c>
      <c r="C508" s="22">
        <v>199249</v>
      </c>
      <c r="D508" s="22">
        <v>0</v>
      </c>
      <c r="E508" s="22">
        <v>0</v>
      </c>
      <c r="F508" s="22">
        <v>-1</v>
      </c>
      <c r="G508" s="22">
        <v>1</v>
      </c>
      <c r="H508" s="22">
        <v>0</v>
      </c>
      <c r="I508" s="22">
        <v>2</v>
      </c>
      <c r="J508" s="20">
        <v>3.5</v>
      </c>
      <c r="K508" s="20">
        <v>4</v>
      </c>
      <c r="L508" s="22">
        <v>8</v>
      </c>
      <c r="M508" s="20" t="s">
        <v>1416</v>
      </c>
      <c r="N508" s="20">
        <v>3</v>
      </c>
      <c r="O508" s="22">
        <v>508</v>
      </c>
      <c r="P508" s="23" t="b">
        <v>0</v>
      </c>
      <c r="Q508" s="20"/>
      <c r="R508" s="20" t="s">
        <v>3314</v>
      </c>
      <c r="S508" s="22">
        <v>44</v>
      </c>
      <c r="T508" s="20" t="s">
        <v>1603</v>
      </c>
      <c r="U508" s="20">
        <v>3.8</v>
      </c>
      <c r="V508" s="20" t="s">
        <v>709</v>
      </c>
      <c r="W508" s="20">
        <v>0.6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15</v>
      </c>
      <c r="AD508" s="22">
        <v>148268</v>
      </c>
      <c r="AE508" s="22">
        <v>3871</v>
      </c>
      <c r="AF508" s="22">
        <v>117134</v>
      </c>
      <c r="AG508" s="22">
        <v>1340</v>
      </c>
      <c r="AH508" s="20">
        <v>0.7</v>
      </c>
      <c r="AI508" s="20">
        <v>3.4</v>
      </c>
      <c r="AJ508" s="20" t="s">
        <v>709</v>
      </c>
      <c r="AK508" s="22">
        <v>257</v>
      </c>
      <c r="AL508" s="22">
        <v>0</v>
      </c>
      <c r="AM508" s="22">
        <v>0</v>
      </c>
      <c r="AN508" s="22">
        <v>2</v>
      </c>
      <c r="AO508" s="22">
        <v>4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2</v>
      </c>
      <c r="AW508" s="22">
        <v>60</v>
      </c>
      <c r="AX508" s="20">
        <v>28.4</v>
      </c>
      <c r="AY508" s="20">
        <v>49.1</v>
      </c>
      <c r="AZ508" s="20">
        <v>8</v>
      </c>
      <c r="BA508" s="20">
        <v>8.5</v>
      </c>
      <c r="BB508" s="22">
        <v>3</v>
      </c>
      <c r="BC508" s="20">
        <v>0.02</v>
      </c>
      <c r="BD508" s="20">
        <v>0.35</v>
      </c>
      <c r="BE508" s="20">
        <v>0.37</v>
      </c>
      <c r="BF508" s="20">
        <v>3.52</v>
      </c>
      <c r="BG508" s="22">
        <v>356</v>
      </c>
      <c r="BH508" s="22">
        <v>138</v>
      </c>
      <c r="BI508" s="22">
        <v>231</v>
      </c>
      <c r="BJ508" s="22">
        <v>66</v>
      </c>
      <c r="BK508" s="22">
        <v>360</v>
      </c>
      <c r="BL508" s="22">
        <v>127</v>
      </c>
      <c r="BM508" s="22">
        <v>342</v>
      </c>
      <c r="BN508" s="22">
        <v>120</v>
      </c>
      <c r="BO508" s="20"/>
      <c r="BP508" s="20"/>
      <c r="BQ508" s="20"/>
      <c r="BR508" s="20"/>
      <c r="BS508" s="20"/>
      <c r="BT508" s="20"/>
      <c r="BU508" s="22">
        <v>0.01</v>
      </c>
      <c r="BV508" s="22">
        <v>0</v>
      </c>
      <c r="BW508" s="22">
        <v>0.12</v>
      </c>
      <c r="BX508" s="22">
        <v>0.13</v>
      </c>
      <c r="BY508" s="22">
        <v>1.23</v>
      </c>
      <c r="BZ508" s="22">
        <v>1.4</v>
      </c>
      <c r="CA508" s="22">
        <v>504</v>
      </c>
      <c r="CB508" s="22">
        <v>106</v>
      </c>
      <c r="CC508" s="22">
        <v>89</v>
      </c>
      <c r="CD508" s="22">
        <v>25</v>
      </c>
      <c r="CE508" s="22">
        <v>72</v>
      </c>
      <c r="CF508" s="22">
        <v>16</v>
      </c>
      <c r="CG508" s="22">
        <v>216</v>
      </c>
      <c r="CH508" s="22">
        <v>81</v>
      </c>
      <c r="CI508" s="22">
        <v>1.05</v>
      </c>
      <c r="CJ508" s="22">
        <v>0.7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75</v>
      </c>
      <c r="B509" s="20"/>
      <c r="C509" s="22">
        <v>202641</v>
      </c>
      <c r="D509" s="22">
        <v>0</v>
      </c>
      <c r="E509" s="22">
        <v>0</v>
      </c>
      <c r="F509" s="22">
        <v>-2</v>
      </c>
      <c r="G509" s="22">
        <v>2</v>
      </c>
      <c r="H509" s="22">
        <v>0</v>
      </c>
      <c r="I509" s="22">
        <v>1</v>
      </c>
      <c r="J509" s="20">
        <v>4.3</v>
      </c>
      <c r="K509" s="20">
        <v>6.3</v>
      </c>
      <c r="L509" s="22">
        <v>8</v>
      </c>
      <c r="M509" s="20" t="s">
        <v>1250</v>
      </c>
      <c r="N509" s="20">
        <v>5.3</v>
      </c>
      <c r="O509" s="22">
        <v>597</v>
      </c>
      <c r="P509" s="23" t="b">
        <v>0</v>
      </c>
      <c r="Q509" s="20" t="s">
        <v>3496</v>
      </c>
      <c r="R509" s="20" t="s">
        <v>3673</v>
      </c>
      <c r="S509" s="22">
        <v>48</v>
      </c>
      <c r="T509" s="20" t="s">
        <v>2216</v>
      </c>
      <c r="U509" s="20">
        <v>3.6</v>
      </c>
      <c r="V509" s="20" t="s">
        <v>554</v>
      </c>
      <c r="W509" s="20">
        <v>14.5</v>
      </c>
      <c r="X509" s="23" t="b">
        <v>0</v>
      </c>
      <c r="Y509" s="20"/>
      <c r="Z509" s="20" t="s">
        <v>937</v>
      </c>
      <c r="AA509" s="22">
        <v>14</v>
      </c>
      <c r="AB509" s="22">
        <v>1</v>
      </c>
      <c r="AC509" s="22">
        <v>43</v>
      </c>
      <c r="AD509" s="22">
        <v>538126</v>
      </c>
      <c r="AE509" s="22">
        <v>31107</v>
      </c>
      <c r="AF509" s="22">
        <v>1827476</v>
      </c>
      <c r="AG509" s="22">
        <v>36178</v>
      </c>
      <c r="AH509" s="20">
        <v>1.1000000000000001</v>
      </c>
      <c r="AI509" s="20">
        <v>9</v>
      </c>
      <c r="AJ509" s="20" t="s">
        <v>554</v>
      </c>
      <c r="AK509" s="22">
        <v>1080</v>
      </c>
      <c r="AL509" s="22">
        <v>0</v>
      </c>
      <c r="AM509" s="22">
        <v>0</v>
      </c>
      <c r="AN509" s="22">
        <v>4</v>
      </c>
      <c r="AO509" s="22">
        <v>16</v>
      </c>
      <c r="AP509" s="22">
        <v>0</v>
      </c>
      <c r="AQ509" s="22">
        <v>0</v>
      </c>
      <c r="AR509" s="22">
        <v>0</v>
      </c>
      <c r="AS509" s="22">
        <v>3</v>
      </c>
      <c r="AT509" s="22">
        <v>0</v>
      </c>
      <c r="AU509" s="22">
        <v>45</v>
      </c>
      <c r="AV509" s="22">
        <v>2</v>
      </c>
      <c r="AW509" s="22">
        <v>233</v>
      </c>
      <c r="AX509" s="20">
        <v>342.4</v>
      </c>
      <c r="AY509" s="20">
        <v>0.2</v>
      </c>
      <c r="AZ509" s="20">
        <v>0</v>
      </c>
      <c r="BA509" s="20">
        <v>34.299999999999997</v>
      </c>
      <c r="BB509" s="22">
        <v>12</v>
      </c>
      <c r="BC509" s="20">
        <v>0</v>
      </c>
      <c r="BD509" s="20">
        <v>0.01</v>
      </c>
      <c r="BE509" s="20">
        <v>0.01</v>
      </c>
      <c r="BF509" s="20">
        <v>19.100000000000001</v>
      </c>
      <c r="BG509" s="22">
        <v>12</v>
      </c>
      <c r="BH509" s="22">
        <v>5</v>
      </c>
      <c r="BI509" s="22">
        <v>427</v>
      </c>
      <c r="BJ509" s="22">
        <v>5</v>
      </c>
      <c r="BK509" s="22">
        <v>683</v>
      </c>
      <c r="BL509" s="22">
        <v>78</v>
      </c>
      <c r="BM509" s="22">
        <v>132</v>
      </c>
      <c r="BN509" s="22">
        <v>5</v>
      </c>
      <c r="BO509" s="20"/>
      <c r="BP509" s="20"/>
      <c r="BQ509" s="20"/>
      <c r="BR509" s="20"/>
      <c r="BS509" s="20"/>
      <c r="BT509" s="20"/>
      <c r="BU509" s="22">
        <v>0</v>
      </c>
      <c r="BV509" s="22">
        <v>3.75</v>
      </c>
      <c r="BW509" s="22">
        <v>0</v>
      </c>
      <c r="BX509" s="22">
        <v>0</v>
      </c>
      <c r="BY509" s="22">
        <v>1.59</v>
      </c>
      <c r="BZ509" s="22">
        <v>1.33</v>
      </c>
      <c r="CA509" s="22">
        <v>298</v>
      </c>
      <c r="CB509" s="22">
        <v>10</v>
      </c>
      <c r="CC509" s="22">
        <v>30</v>
      </c>
      <c r="CD509" s="22">
        <v>2</v>
      </c>
      <c r="CE509" s="22">
        <v>90</v>
      </c>
      <c r="CF509" s="22">
        <v>10</v>
      </c>
      <c r="CG509" s="22">
        <v>25</v>
      </c>
      <c r="CH509" s="22">
        <v>5</v>
      </c>
      <c r="CI509" s="22">
        <v>1</v>
      </c>
      <c r="CJ509" s="22">
        <v>0.33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50</v>
      </c>
      <c r="B510" s="22">
        <v>100</v>
      </c>
      <c r="C510" s="22">
        <v>497894</v>
      </c>
      <c r="D510" s="22">
        <v>0</v>
      </c>
      <c r="E510" s="22">
        <v>0</v>
      </c>
      <c r="F510" s="22">
        <v>1</v>
      </c>
      <c r="G510" s="22">
        <v>-1</v>
      </c>
      <c r="H510" s="22">
        <v>0</v>
      </c>
      <c r="I510" s="22">
        <v>4</v>
      </c>
      <c r="J510" s="20">
        <v>1.2</v>
      </c>
      <c r="K510" s="20">
        <v>3</v>
      </c>
      <c r="L510" s="22">
        <v>2</v>
      </c>
      <c r="M510" s="20" t="s">
        <v>2439</v>
      </c>
      <c r="N510" s="20">
        <v>2</v>
      </c>
      <c r="O510" s="22">
        <v>617</v>
      </c>
      <c r="P510" s="23" t="b">
        <v>0</v>
      </c>
      <c r="Q510" s="20" t="s">
        <v>3627</v>
      </c>
      <c r="R510" s="20" t="s">
        <v>3674</v>
      </c>
      <c r="S510" s="22">
        <v>71</v>
      </c>
      <c r="T510" s="20" t="s">
        <v>2440</v>
      </c>
      <c r="U510" s="20">
        <v>1.9</v>
      </c>
      <c r="V510" s="20" t="s">
        <v>2441</v>
      </c>
      <c r="W510" s="20">
        <v>4.8</v>
      </c>
      <c r="X510" s="23" t="b">
        <v>0</v>
      </c>
      <c r="Y510" s="20"/>
      <c r="Z510" s="20" t="s">
        <v>937</v>
      </c>
      <c r="AA510" s="22">
        <v>14</v>
      </c>
      <c r="AB510" s="22">
        <v>1</v>
      </c>
      <c r="AC510" s="22">
        <v>17</v>
      </c>
      <c r="AD510" s="22">
        <v>1023633</v>
      </c>
      <c r="AE510" s="22">
        <v>6015</v>
      </c>
      <c r="AF510" s="22">
        <v>694801</v>
      </c>
      <c r="AG510" s="22">
        <v>109057</v>
      </c>
      <c r="AH510" s="20">
        <v>0.3</v>
      </c>
      <c r="AI510" s="20">
        <v>2.4</v>
      </c>
      <c r="AJ510" s="20" t="s">
        <v>2441</v>
      </c>
      <c r="AK510" s="22">
        <v>646</v>
      </c>
      <c r="AL510" s="22">
        <v>0</v>
      </c>
      <c r="AM510" s="22">
        <v>0</v>
      </c>
      <c r="AN510" s="22">
        <v>3</v>
      </c>
      <c r="AO510" s="22">
        <v>9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16</v>
      </c>
      <c r="AX510" s="20">
        <v>32.200000000000003</v>
      </c>
      <c r="AY510" s="20">
        <v>93.8</v>
      </c>
      <c r="AZ510" s="20">
        <v>194</v>
      </c>
      <c r="BA510" s="20">
        <v>31.7</v>
      </c>
      <c r="BB510" s="22">
        <v>8</v>
      </c>
      <c r="BC510" s="20">
        <v>2.65</v>
      </c>
      <c r="BD510" s="20">
        <v>0.31</v>
      </c>
      <c r="BE510" s="20">
        <v>2.96</v>
      </c>
      <c r="BF510" s="20">
        <v>10.39</v>
      </c>
      <c r="BG510" s="22">
        <v>345</v>
      </c>
      <c r="BH510" s="22">
        <v>38</v>
      </c>
      <c r="BI510" s="22">
        <v>140</v>
      </c>
      <c r="BJ510" s="22">
        <v>15</v>
      </c>
      <c r="BK510" s="22">
        <v>46</v>
      </c>
      <c r="BL510" s="22">
        <v>17</v>
      </c>
      <c r="BM510" s="22">
        <v>159</v>
      </c>
      <c r="BN510" s="22">
        <v>28</v>
      </c>
      <c r="BO510" s="20"/>
      <c r="BP510" s="20"/>
      <c r="BQ510" s="20"/>
      <c r="BR510" s="20"/>
      <c r="BS510" s="20"/>
      <c r="BT510" s="20"/>
      <c r="BU510" s="22">
        <v>0.37</v>
      </c>
      <c r="BV510" s="22">
        <v>0</v>
      </c>
      <c r="BW510" s="22">
        <v>0.04</v>
      </c>
      <c r="BX510" s="22">
        <v>0.41</v>
      </c>
      <c r="BY510" s="22">
        <v>1.45</v>
      </c>
      <c r="BZ510" s="22">
        <v>1.25</v>
      </c>
      <c r="CA510" s="22">
        <v>31</v>
      </c>
      <c r="CB510" s="22">
        <v>13</v>
      </c>
      <c r="CC510" s="22">
        <v>173</v>
      </c>
      <c r="CD510" s="22">
        <v>22</v>
      </c>
      <c r="CE510" s="22">
        <v>264</v>
      </c>
      <c r="CF510" s="22">
        <v>37</v>
      </c>
      <c r="CG510" s="22">
        <v>82</v>
      </c>
      <c r="CH510" s="22">
        <v>14</v>
      </c>
      <c r="CI510" s="22">
        <v>1.1100000000000001</v>
      </c>
      <c r="CJ510" s="22">
        <v>0.42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0"/>
      <c r="B511" s="20"/>
      <c r="C511" s="22">
        <v>487828</v>
      </c>
      <c r="D511" s="22">
        <v>0</v>
      </c>
      <c r="E511" s="22">
        <v>0</v>
      </c>
      <c r="F511" s="22">
        <v>-1</v>
      </c>
      <c r="G511" s="22">
        <v>1</v>
      </c>
      <c r="H511" s="22">
        <v>0</v>
      </c>
      <c r="I511" s="22">
        <v>3</v>
      </c>
      <c r="J511" s="20">
        <v>0.5</v>
      </c>
      <c r="K511" s="20">
        <v>1</v>
      </c>
      <c r="L511" s="22">
        <v>0</v>
      </c>
      <c r="M511" s="20" t="s">
        <v>2480</v>
      </c>
      <c r="N511" s="20">
        <v>0</v>
      </c>
      <c r="O511" s="22">
        <v>632</v>
      </c>
      <c r="P511" s="23" t="b">
        <v>0</v>
      </c>
      <c r="Q511" s="20"/>
      <c r="R511" s="20"/>
      <c r="S511" s="22">
        <v>44</v>
      </c>
      <c r="T511" s="20" t="s">
        <v>2570</v>
      </c>
      <c r="U511" s="20">
        <v>0</v>
      </c>
      <c r="V511" s="20" t="s">
        <v>2571</v>
      </c>
      <c r="W511" s="20">
        <v>0</v>
      </c>
      <c r="X511" s="23" t="b">
        <v>0</v>
      </c>
      <c r="Y511" s="20"/>
      <c r="Z511" s="20" t="s">
        <v>858</v>
      </c>
      <c r="AA511" s="22">
        <v>14</v>
      </c>
      <c r="AB511" s="22">
        <v>1</v>
      </c>
      <c r="AC511" s="22">
        <v>0</v>
      </c>
      <c r="AD511" s="22">
        <v>766</v>
      </c>
      <c r="AE511" s="22">
        <v>49</v>
      </c>
      <c r="AF511" s="22">
        <v>1070</v>
      </c>
      <c r="AG511" s="22">
        <v>47</v>
      </c>
      <c r="AH511" s="20">
        <v>0</v>
      </c>
      <c r="AI511" s="20">
        <v>0</v>
      </c>
      <c r="AJ511" s="20" t="s">
        <v>2571</v>
      </c>
      <c r="AK511" s="22">
        <v>0</v>
      </c>
      <c r="AL511" s="22">
        <v>0</v>
      </c>
      <c r="AM511" s="22">
        <v>0</v>
      </c>
      <c r="AN511" s="22">
        <v>0</v>
      </c>
      <c r="AO511" s="22">
        <v>0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0</v>
      </c>
      <c r="AX511" s="20">
        <v>0</v>
      </c>
      <c r="AY511" s="20">
        <v>0</v>
      </c>
      <c r="AZ511" s="20">
        <v>0</v>
      </c>
      <c r="BA511" s="20">
        <v>0</v>
      </c>
      <c r="BB511" s="22">
        <v>0</v>
      </c>
      <c r="BC511" s="20">
        <v>0</v>
      </c>
      <c r="BD511" s="20">
        <v>0</v>
      </c>
      <c r="BE511" s="20">
        <v>0</v>
      </c>
      <c r="BF511" s="20">
        <v>0</v>
      </c>
      <c r="BG511" s="22">
        <v>608</v>
      </c>
      <c r="BH511" s="22">
        <v>237</v>
      </c>
      <c r="BI511" s="22">
        <v>599</v>
      </c>
      <c r="BJ511" s="22">
        <v>238</v>
      </c>
      <c r="BK511" s="22">
        <v>585</v>
      </c>
      <c r="BL511" s="22">
        <v>232</v>
      </c>
      <c r="BM511" s="22">
        <v>615</v>
      </c>
      <c r="BN511" s="22">
        <v>242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0</v>
      </c>
      <c r="BX511" s="22">
        <v>0</v>
      </c>
      <c r="BY511" s="22">
        <v>0</v>
      </c>
      <c r="BZ511" s="22">
        <v>0</v>
      </c>
      <c r="CA511" s="22">
        <v>548</v>
      </c>
      <c r="CB511" s="22">
        <v>305</v>
      </c>
      <c r="CC511" s="22">
        <v>551</v>
      </c>
      <c r="CD511" s="22">
        <v>204</v>
      </c>
      <c r="CE511" s="22">
        <v>621</v>
      </c>
      <c r="CF511" s="22">
        <v>246</v>
      </c>
      <c r="CG511" s="22">
        <v>631</v>
      </c>
      <c r="CH511" s="22">
        <v>251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0"/>
      <c r="B512" s="20"/>
      <c r="C512" s="22">
        <v>477733</v>
      </c>
      <c r="D512" s="22">
        <v>0</v>
      </c>
      <c r="E512" s="22">
        <v>0</v>
      </c>
      <c r="F512" s="22">
        <v>0</v>
      </c>
      <c r="G512" s="22">
        <v>0</v>
      </c>
      <c r="H512" s="22">
        <v>0</v>
      </c>
      <c r="I512" s="22">
        <v>1</v>
      </c>
      <c r="J512" s="20">
        <v>0.5</v>
      </c>
      <c r="K512" s="20">
        <v>1</v>
      </c>
      <c r="L512" s="22">
        <v>0</v>
      </c>
      <c r="M512" s="20" t="s">
        <v>2804</v>
      </c>
      <c r="N512" s="20">
        <v>0</v>
      </c>
      <c r="O512" s="22">
        <v>669</v>
      </c>
      <c r="P512" s="23" t="b">
        <v>0</v>
      </c>
      <c r="Q512" s="20"/>
      <c r="R512" s="20"/>
      <c r="S512" s="22">
        <v>40</v>
      </c>
      <c r="T512" s="20" t="s">
        <v>2805</v>
      </c>
      <c r="U512" s="20">
        <v>0</v>
      </c>
      <c r="V512" s="20" t="s">
        <v>2806</v>
      </c>
      <c r="W512" s="20">
        <v>0</v>
      </c>
      <c r="X512" s="23" t="b">
        <v>0</v>
      </c>
      <c r="Y512" s="20"/>
      <c r="Z512" s="20" t="s">
        <v>858</v>
      </c>
      <c r="AA512" s="22">
        <v>14</v>
      </c>
      <c r="AB512" s="22">
        <v>1</v>
      </c>
      <c r="AC512" s="22">
        <v>0</v>
      </c>
      <c r="AD512" s="22">
        <v>2039</v>
      </c>
      <c r="AE512" s="22">
        <v>72</v>
      </c>
      <c r="AF512" s="22">
        <v>1222</v>
      </c>
      <c r="AG512" s="22">
        <v>74</v>
      </c>
      <c r="AH512" s="20">
        <v>0</v>
      </c>
      <c r="AI512" s="20">
        <v>0</v>
      </c>
      <c r="AJ512" s="20" t="s">
        <v>2806</v>
      </c>
      <c r="AK512" s="22">
        <v>0</v>
      </c>
      <c r="AL512" s="22">
        <v>0</v>
      </c>
      <c r="AM512" s="22">
        <v>0</v>
      </c>
      <c r="AN512" s="22">
        <v>0</v>
      </c>
      <c r="AO512" s="22">
        <v>0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0</v>
      </c>
      <c r="AX512" s="20">
        <v>0</v>
      </c>
      <c r="AY512" s="20">
        <v>0</v>
      </c>
      <c r="AZ512" s="20">
        <v>0</v>
      </c>
      <c r="BA512" s="20">
        <v>0</v>
      </c>
      <c r="BB512" s="22">
        <v>0</v>
      </c>
      <c r="BC512" s="20">
        <v>0</v>
      </c>
      <c r="BD512" s="20">
        <v>0</v>
      </c>
      <c r="BE512" s="20">
        <v>0</v>
      </c>
      <c r="BF512" s="20">
        <v>0</v>
      </c>
      <c r="BG512" s="22">
        <v>538</v>
      </c>
      <c r="BH512" s="22">
        <v>71</v>
      </c>
      <c r="BI512" s="22">
        <v>522</v>
      </c>
      <c r="BJ512" s="22">
        <v>55</v>
      </c>
      <c r="BK512" s="22">
        <v>500</v>
      </c>
      <c r="BL512" s="22">
        <v>48</v>
      </c>
      <c r="BM512" s="22">
        <v>544</v>
      </c>
      <c r="BN512" s="22">
        <v>71</v>
      </c>
      <c r="BO512" s="20"/>
      <c r="BP512" s="20"/>
      <c r="BQ512" s="20"/>
      <c r="BR512" s="20"/>
      <c r="BS512" s="20"/>
      <c r="BT512" s="20"/>
      <c r="BU512" s="22">
        <v>0</v>
      </c>
      <c r="BV512" s="22">
        <v>0</v>
      </c>
      <c r="BW512" s="22">
        <v>0</v>
      </c>
      <c r="BX512" s="22">
        <v>0</v>
      </c>
      <c r="BY512" s="22">
        <v>0</v>
      </c>
      <c r="BZ512" s="22">
        <v>0</v>
      </c>
      <c r="CA512" s="22">
        <v>686</v>
      </c>
      <c r="CB512" s="22">
        <v>62</v>
      </c>
      <c r="CC512" s="22">
        <v>453</v>
      </c>
      <c r="CD512" s="22">
        <v>70</v>
      </c>
      <c r="CE512" s="22">
        <v>549</v>
      </c>
      <c r="CF512" s="22">
        <v>71</v>
      </c>
      <c r="CG512" s="22">
        <v>567</v>
      </c>
      <c r="CH512" s="22">
        <v>74</v>
      </c>
      <c r="CI512" s="22">
        <v>0</v>
      </c>
      <c r="CJ512" s="22">
        <v>0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504598</v>
      </c>
      <c r="D513" s="22">
        <v>0</v>
      </c>
      <c r="E513" s="22">
        <v>0</v>
      </c>
      <c r="F513" s="22">
        <v>0</v>
      </c>
      <c r="G513" s="22">
        <v>0</v>
      </c>
      <c r="H513" s="22">
        <v>0</v>
      </c>
      <c r="I513" s="22">
        <v>3</v>
      </c>
      <c r="J513" s="20">
        <v>0.5</v>
      </c>
      <c r="K513" s="20">
        <v>1</v>
      </c>
      <c r="L513" s="22">
        <v>0</v>
      </c>
      <c r="M513" s="20" t="s">
        <v>1026</v>
      </c>
      <c r="N513" s="20">
        <v>0</v>
      </c>
      <c r="O513" s="22">
        <v>685</v>
      </c>
      <c r="P513" s="23" t="b">
        <v>0</v>
      </c>
      <c r="Q513" s="20"/>
      <c r="R513" s="20"/>
      <c r="S513" s="22">
        <v>45</v>
      </c>
      <c r="T513" s="20" t="s">
        <v>2909</v>
      </c>
      <c r="U513" s="20">
        <v>0</v>
      </c>
      <c r="V513" s="20" t="s">
        <v>2910</v>
      </c>
      <c r="W513" s="20">
        <v>0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0</v>
      </c>
      <c r="AD513" s="22">
        <v>546</v>
      </c>
      <c r="AE513" s="22">
        <v>37</v>
      </c>
      <c r="AF513" s="22">
        <v>386</v>
      </c>
      <c r="AG513" s="22">
        <v>37</v>
      </c>
      <c r="AH513" s="20">
        <v>0</v>
      </c>
      <c r="AI513" s="20">
        <v>0</v>
      </c>
      <c r="AJ513" s="20" t="s">
        <v>2910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662</v>
      </c>
      <c r="BH513" s="22">
        <v>268</v>
      </c>
      <c r="BI513" s="22">
        <v>657</v>
      </c>
      <c r="BJ513" s="22">
        <v>269</v>
      </c>
      <c r="BK513" s="22">
        <v>648</v>
      </c>
      <c r="BL513" s="22">
        <v>264</v>
      </c>
      <c r="BM513" s="22">
        <v>668</v>
      </c>
      <c r="BN513" s="22">
        <v>272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438</v>
      </c>
      <c r="CB513" s="22">
        <v>254</v>
      </c>
      <c r="CC513" s="22">
        <v>611</v>
      </c>
      <c r="CD513" s="22">
        <v>238</v>
      </c>
      <c r="CE513" s="22">
        <v>671</v>
      </c>
      <c r="CF513" s="22">
        <v>275</v>
      </c>
      <c r="CG513" s="22">
        <v>694</v>
      </c>
      <c r="CH513" s="22">
        <v>285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0"/>
      <c r="B514" s="20"/>
      <c r="C514" s="22">
        <v>451302</v>
      </c>
      <c r="D514" s="22">
        <v>0</v>
      </c>
      <c r="E514" s="22">
        <v>0</v>
      </c>
      <c r="F514" s="22">
        <v>0</v>
      </c>
      <c r="G514" s="22">
        <v>0</v>
      </c>
      <c r="H514" s="22">
        <v>0</v>
      </c>
      <c r="I514" s="22">
        <v>1</v>
      </c>
      <c r="J514" s="20">
        <v>0.5</v>
      </c>
      <c r="K514" s="20">
        <v>1</v>
      </c>
      <c r="L514" s="22">
        <v>0</v>
      </c>
      <c r="M514" s="20" t="s">
        <v>3052</v>
      </c>
      <c r="N514" s="20">
        <v>0</v>
      </c>
      <c r="O514" s="22">
        <v>695</v>
      </c>
      <c r="P514" s="23" t="b">
        <v>0</v>
      </c>
      <c r="Q514" s="20"/>
      <c r="R514" s="20"/>
      <c r="S514" s="22">
        <v>40</v>
      </c>
      <c r="T514" s="20" t="s">
        <v>3053</v>
      </c>
      <c r="U514" s="20">
        <v>0</v>
      </c>
      <c r="V514" s="20" t="s">
        <v>3054</v>
      </c>
      <c r="W514" s="20">
        <v>0</v>
      </c>
      <c r="X514" s="23" t="b">
        <v>0</v>
      </c>
      <c r="Y514" s="20"/>
      <c r="Z514" s="20" t="s">
        <v>858</v>
      </c>
      <c r="AA514" s="22">
        <v>14</v>
      </c>
      <c r="AB514" s="22">
        <v>1</v>
      </c>
      <c r="AC514" s="22">
        <v>0</v>
      </c>
      <c r="AD514" s="22">
        <v>4459</v>
      </c>
      <c r="AE514" s="22">
        <v>848</v>
      </c>
      <c r="AF514" s="22">
        <v>1648</v>
      </c>
      <c r="AG514" s="22">
        <v>196</v>
      </c>
      <c r="AH514" s="20">
        <v>0</v>
      </c>
      <c r="AI514" s="20">
        <v>0</v>
      </c>
      <c r="AJ514" s="20" t="s">
        <v>3052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526</v>
      </c>
      <c r="BH514" s="22">
        <v>66</v>
      </c>
      <c r="BI514" s="22">
        <v>511</v>
      </c>
      <c r="BJ514" s="22">
        <v>50</v>
      </c>
      <c r="BK514" s="22">
        <v>488</v>
      </c>
      <c r="BL514" s="22">
        <v>43</v>
      </c>
      <c r="BM514" s="22">
        <v>533</v>
      </c>
      <c r="BN514" s="22">
        <v>66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672</v>
      </c>
      <c r="CB514" s="22">
        <v>57</v>
      </c>
      <c r="CC514" s="22">
        <v>441</v>
      </c>
      <c r="CD514" s="22">
        <v>65</v>
      </c>
      <c r="CE514" s="22">
        <v>538</v>
      </c>
      <c r="CF514" s="22">
        <v>66</v>
      </c>
      <c r="CG514" s="22">
        <v>527</v>
      </c>
      <c r="CH514" s="22">
        <v>70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0</v>
      </c>
      <c r="B515" s="22">
        <v>0</v>
      </c>
      <c r="C515" s="22">
        <v>37642</v>
      </c>
      <c r="D515" s="22">
        <v>0</v>
      </c>
      <c r="E515" s="22">
        <v>0</v>
      </c>
      <c r="F515" s="22">
        <v>0</v>
      </c>
      <c r="G515" s="22">
        <v>0</v>
      </c>
      <c r="H515" s="22">
        <v>1</v>
      </c>
      <c r="I515" s="22">
        <v>2</v>
      </c>
      <c r="J515" s="20">
        <v>0</v>
      </c>
      <c r="K515" s="20">
        <v>0</v>
      </c>
      <c r="L515" s="22">
        <v>0</v>
      </c>
      <c r="M515" s="20" t="s">
        <v>3055</v>
      </c>
      <c r="N515" s="20">
        <v>2.2999999999999998</v>
      </c>
      <c r="O515" s="22">
        <v>703</v>
      </c>
      <c r="P515" s="23" t="b">
        <v>0</v>
      </c>
      <c r="Q515" s="20" t="s">
        <v>2476</v>
      </c>
      <c r="R515" s="20" t="s">
        <v>3675</v>
      </c>
      <c r="S515" s="22">
        <v>40</v>
      </c>
      <c r="T515" s="20" t="s">
        <v>3056</v>
      </c>
      <c r="U515" s="20">
        <v>3.7</v>
      </c>
      <c r="V515" s="20" t="s">
        <v>3057</v>
      </c>
      <c r="W515" s="20">
        <v>1.2</v>
      </c>
      <c r="X515" s="23" t="b">
        <v>0</v>
      </c>
      <c r="Y515" s="20"/>
      <c r="Z515" s="20" t="s">
        <v>899</v>
      </c>
      <c r="AA515" s="22">
        <v>14</v>
      </c>
      <c r="AB515" s="22">
        <v>1</v>
      </c>
      <c r="AC515" s="22">
        <v>22</v>
      </c>
      <c r="AD515" s="22">
        <v>228419</v>
      </c>
      <c r="AE515" s="22">
        <v>410</v>
      </c>
      <c r="AF515" s="22">
        <v>113033</v>
      </c>
      <c r="AG515" s="22">
        <v>25234</v>
      </c>
      <c r="AH515" s="20">
        <v>0.6</v>
      </c>
      <c r="AI515" s="20">
        <v>5.5</v>
      </c>
      <c r="AJ515" s="20" t="s">
        <v>3057</v>
      </c>
      <c r="AK515" s="22">
        <v>447</v>
      </c>
      <c r="AL515" s="22">
        <v>0</v>
      </c>
      <c r="AM515" s="22">
        <v>1</v>
      </c>
      <c r="AN515" s="22">
        <v>2</v>
      </c>
      <c r="AO515" s="22">
        <v>7</v>
      </c>
      <c r="AP515" s="22">
        <v>0</v>
      </c>
      <c r="AQ515" s="22">
        <v>0</v>
      </c>
      <c r="AR515" s="22">
        <v>0</v>
      </c>
      <c r="AS515" s="22">
        <v>1</v>
      </c>
      <c r="AT515" s="22">
        <v>0</v>
      </c>
      <c r="AU515" s="22">
        <v>0</v>
      </c>
      <c r="AV515" s="22">
        <v>3</v>
      </c>
      <c r="AW515" s="22">
        <v>107</v>
      </c>
      <c r="AX515" s="20">
        <v>83.8</v>
      </c>
      <c r="AY515" s="20">
        <v>38.700000000000003</v>
      </c>
      <c r="AZ515" s="20">
        <v>9</v>
      </c>
      <c r="BA515" s="20">
        <v>13.1</v>
      </c>
      <c r="BB515" s="22">
        <v>5</v>
      </c>
      <c r="BC515" s="20">
        <v>0.06</v>
      </c>
      <c r="BD515" s="20">
        <v>0.18</v>
      </c>
      <c r="BE515" s="20">
        <v>0.24</v>
      </c>
      <c r="BF515" s="20">
        <v>9.1</v>
      </c>
      <c r="BG515" s="22">
        <v>246</v>
      </c>
      <c r="BH515" s="22">
        <v>99</v>
      </c>
      <c r="BI515" s="22">
        <v>262</v>
      </c>
      <c r="BJ515" s="22">
        <v>79</v>
      </c>
      <c r="BK515" s="22">
        <v>351</v>
      </c>
      <c r="BL515" s="22">
        <v>122</v>
      </c>
      <c r="BM515" s="22">
        <v>301</v>
      </c>
      <c r="BN515" s="22">
        <v>106</v>
      </c>
      <c r="BO515" s="20"/>
      <c r="BP515" s="20"/>
      <c r="BQ515" s="20"/>
      <c r="BR515" s="20"/>
      <c r="BS515" s="20"/>
      <c r="BT515" s="20"/>
      <c r="BU515" s="22">
        <v>0.01</v>
      </c>
      <c r="BV515" s="22">
        <v>0</v>
      </c>
      <c r="BW515" s="22">
        <v>0.04</v>
      </c>
      <c r="BX515" s="22">
        <v>0.05</v>
      </c>
      <c r="BY515" s="22">
        <v>1.83</v>
      </c>
      <c r="BZ515" s="22">
        <v>1.41</v>
      </c>
      <c r="CA515" s="22">
        <v>616</v>
      </c>
      <c r="CB515" s="22">
        <v>162</v>
      </c>
      <c r="CC515" s="22">
        <v>125</v>
      </c>
      <c r="CD515" s="22">
        <v>41</v>
      </c>
      <c r="CE515" s="22">
        <v>86</v>
      </c>
      <c r="CF515" s="22">
        <v>22</v>
      </c>
      <c r="CG515" s="22">
        <v>164</v>
      </c>
      <c r="CH515" s="22">
        <v>64</v>
      </c>
      <c r="CI515" s="22">
        <v>1.01</v>
      </c>
      <c r="CJ515" s="22">
        <v>0.4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172912</v>
      </c>
      <c r="D516" s="22">
        <v>0</v>
      </c>
      <c r="E516" s="22">
        <v>0</v>
      </c>
      <c r="F516" s="22">
        <v>0</v>
      </c>
      <c r="G516" s="22">
        <v>0</v>
      </c>
      <c r="H516" s="22">
        <v>0</v>
      </c>
      <c r="I516" s="22">
        <v>3</v>
      </c>
      <c r="J516" s="20">
        <v>0.5</v>
      </c>
      <c r="K516" s="20">
        <v>1</v>
      </c>
      <c r="L516" s="22">
        <v>0</v>
      </c>
      <c r="M516" s="20" t="s">
        <v>3184</v>
      </c>
      <c r="N516" s="20">
        <v>0</v>
      </c>
      <c r="O516" s="22">
        <v>709</v>
      </c>
      <c r="P516" s="23" t="b">
        <v>0</v>
      </c>
      <c r="Q516" s="20"/>
      <c r="R516" s="20" t="s">
        <v>3415</v>
      </c>
      <c r="S516" s="22">
        <v>50</v>
      </c>
      <c r="T516" s="20" t="s">
        <v>3185</v>
      </c>
      <c r="U516" s="20">
        <v>1.2</v>
      </c>
      <c r="V516" s="20" t="s">
        <v>3186</v>
      </c>
      <c r="W516" s="20">
        <v>0.1</v>
      </c>
      <c r="X516" s="23" t="b">
        <v>0</v>
      </c>
      <c r="Y516" s="20"/>
      <c r="Z516" s="20" t="s">
        <v>858</v>
      </c>
      <c r="AA516" s="22">
        <v>14</v>
      </c>
      <c r="AB516" s="22">
        <v>1</v>
      </c>
      <c r="AC516" s="22">
        <v>6</v>
      </c>
      <c r="AD516" s="22">
        <v>29540</v>
      </c>
      <c r="AE516" s="22">
        <v>564</v>
      </c>
      <c r="AF516" s="22">
        <v>19910</v>
      </c>
      <c r="AG516" s="22">
        <v>1659</v>
      </c>
      <c r="AH516" s="20">
        <v>0</v>
      </c>
      <c r="AI516" s="20">
        <v>1.2</v>
      </c>
      <c r="AJ516" s="20" t="s">
        <v>3186</v>
      </c>
      <c r="AK516" s="22">
        <v>312</v>
      </c>
      <c r="AL516" s="22">
        <v>0</v>
      </c>
      <c r="AM516" s="22">
        <v>0</v>
      </c>
      <c r="AN516" s="22">
        <v>0</v>
      </c>
      <c r="AO516" s="22">
        <v>4</v>
      </c>
      <c r="AP516" s="22">
        <v>0</v>
      </c>
      <c r="AQ516" s="22">
        <v>0</v>
      </c>
      <c r="AR516" s="22">
        <v>0</v>
      </c>
      <c r="AS516" s="22">
        <v>2</v>
      </c>
      <c r="AT516" s="22">
        <v>0</v>
      </c>
      <c r="AU516" s="22">
        <v>0</v>
      </c>
      <c r="AV516" s="22">
        <v>0</v>
      </c>
      <c r="AW516" s="22">
        <v>33</v>
      </c>
      <c r="AX516" s="20">
        <v>59.8</v>
      </c>
      <c r="AY516" s="20">
        <v>48.5</v>
      </c>
      <c r="AZ516" s="20">
        <v>3</v>
      </c>
      <c r="BA516" s="20">
        <v>11.2</v>
      </c>
      <c r="BB516" s="22">
        <v>4</v>
      </c>
      <c r="BC516" s="20">
        <v>0.02</v>
      </c>
      <c r="BD516" s="20">
        <v>0.18</v>
      </c>
      <c r="BE516" s="20">
        <v>0.2</v>
      </c>
      <c r="BF516" s="20">
        <v>4.6900000000000004</v>
      </c>
      <c r="BG516" s="22">
        <v>284</v>
      </c>
      <c r="BH516" s="22">
        <v>117</v>
      </c>
      <c r="BI516" s="22">
        <v>233</v>
      </c>
      <c r="BJ516" s="22">
        <v>129</v>
      </c>
      <c r="BK516" s="22">
        <v>389</v>
      </c>
      <c r="BL516" s="22">
        <v>196</v>
      </c>
      <c r="BM516" s="22">
        <v>316</v>
      </c>
      <c r="BN516" s="22">
        <v>141</v>
      </c>
      <c r="BO516" s="20"/>
      <c r="BP516" s="20"/>
      <c r="BQ516" s="20"/>
      <c r="BR516" s="20"/>
      <c r="BS516" s="20"/>
      <c r="BT516" s="20"/>
      <c r="BU516" s="22">
        <v>0.01</v>
      </c>
      <c r="BV516" s="22">
        <v>0</v>
      </c>
      <c r="BW516" s="22">
        <v>0.05</v>
      </c>
      <c r="BX516" s="22">
        <v>0.06</v>
      </c>
      <c r="BY516" s="22">
        <v>1.35</v>
      </c>
      <c r="BZ516" s="22">
        <v>1.1499999999999999</v>
      </c>
      <c r="CA516" s="22">
        <v>186</v>
      </c>
      <c r="CB516" s="22">
        <v>115</v>
      </c>
      <c r="CC516" s="22">
        <v>684</v>
      </c>
      <c r="CD516" s="22">
        <v>291</v>
      </c>
      <c r="CE516" s="22">
        <v>352</v>
      </c>
      <c r="CF516" s="22">
        <v>166</v>
      </c>
      <c r="CG516" s="22">
        <v>361</v>
      </c>
      <c r="CH516" s="22">
        <v>115</v>
      </c>
      <c r="CI516" s="22">
        <v>1.1499999999999999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27.75" thickBot="1">
      <c r="A517" s="22">
        <v>0</v>
      </c>
      <c r="B517" s="20"/>
      <c r="C517" s="22">
        <v>487838</v>
      </c>
      <c r="D517" s="22">
        <v>0</v>
      </c>
      <c r="E517" s="22">
        <v>0</v>
      </c>
      <c r="F517" s="22">
        <v>-2</v>
      </c>
      <c r="G517" s="22">
        <v>2</v>
      </c>
      <c r="H517" s="22">
        <v>0</v>
      </c>
      <c r="I517" s="22">
        <v>2</v>
      </c>
      <c r="J517" s="20">
        <v>0</v>
      </c>
      <c r="K517" s="20">
        <v>0.8</v>
      </c>
      <c r="L517" s="22">
        <v>1</v>
      </c>
      <c r="M517" s="20" t="s">
        <v>505</v>
      </c>
      <c r="N517" s="20">
        <v>0.3</v>
      </c>
      <c r="O517" s="22">
        <v>204</v>
      </c>
      <c r="P517" s="23" t="b">
        <v>0</v>
      </c>
      <c r="Q517" s="20" t="s">
        <v>3595</v>
      </c>
      <c r="R517" s="20" t="s">
        <v>3676</v>
      </c>
      <c r="S517" s="22">
        <v>43</v>
      </c>
      <c r="T517" s="20" t="s">
        <v>1186</v>
      </c>
      <c r="U517" s="20">
        <v>1</v>
      </c>
      <c r="V517" s="20" t="s">
        <v>1187</v>
      </c>
      <c r="W517" s="20">
        <v>0.2</v>
      </c>
      <c r="X517" s="23" t="b">
        <v>0</v>
      </c>
      <c r="Y517" s="20"/>
      <c r="Z517" s="20" t="s">
        <v>3179</v>
      </c>
      <c r="AA517" s="22">
        <v>15</v>
      </c>
      <c r="AB517" s="22">
        <v>4</v>
      </c>
      <c r="AC517" s="22">
        <v>2</v>
      </c>
      <c r="AD517" s="22">
        <v>16574</v>
      </c>
      <c r="AE517" s="22">
        <v>467</v>
      </c>
      <c r="AF517" s="22">
        <v>22922</v>
      </c>
      <c r="AG517" s="22">
        <v>1373</v>
      </c>
      <c r="AH517" s="20">
        <v>0.1</v>
      </c>
      <c r="AI517" s="20">
        <v>0.5</v>
      </c>
      <c r="AJ517" s="20" t="s">
        <v>1187</v>
      </c>
      <c r="AK517" s="22">
        <v>54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15</v>
      </c>
      <c r="AX517" s="20">
        <v>15.2</v>
      </c>
      <c r="AY517" s="20">
        <v>0.9</v>
      </c>
      <c r="AZ517" s="20">
        <v>17</v>
      </c>
      <c r="BA517" s="20">
        <v>3.3</v>
      </c>
      <c r="BB517" s="22">
        <v>1</v>
      </c>
      <c r="BC517" s="20">
        <v>0.02</v>
      </c>
      <c r="BD517" s="20">
        <v>0</v>
      </c>
      <c r="BE517" s="20">
        <v>0.02</v>
      </c>
      <c r="BF517" s="20">
        <v>0.49</v>
      </c>
      <c r="BG517" s="22">
        <v>386</v>
      </c>
      <c r="BH517" s="22">
        <v>144</v>
      </c>
      <c r="BI517" s="22">
        <v>408</v>
      </c>
      <c r="BJ517" s="22">
        <v>151</v>
      </c>
      <c r="BK517" s="22">
        <v>306</v>
      </c>
      <c r="BL517" s="22">
        <v>101</v>
      </c>
      <c r="BM517" s="22">
        <v>396</v>
      </c>
      <c r="BN517" s="22">
        <v>141</v>
      </c>
      <c r="BO517" s="20"/>
      <c r="BP517" s="20"/>
      <c r="BQ517" s="20"/>
      <c r="BR517" s="20"/>
      <c r="BS517" s="20"/>
      <c r="BT517" s="20"/>
      <c r="BU517" s="22">
        <v>0.03</v>
      </c>
      <c r="BV517" s="22">
        <v>0</v>
      </c>
      <c r="BW517" s="22">
        <v>0</v>
      </c>
      <c r="BX517" s="22">
        <v>0.03</v>
      </c>
      <c r="BY517" s="22">
        <v>0.82</v>
      </c>
      <c r="BZ517" s="22">
        <v>0</v>
      </c>
      <c r="CA517" s="22">
        <v>603</v>
      </c>
      <c r="CB517" s="22">
        <v>156</v>
      </c>
      <c r="CC517" s="22">
        <v>318</v>
      </c>
      <c r="CD517" s="22">
        <v>106</v>
      </c>
      <c r="CE517" s="22">
        <v>373</v>
      </c>
      <c r="CF517" s="22">
        <v>130</v>
      </c>
      <c r="CG517" s="22">
        <v>334</v>
      </c>
      <c r="CH517" s="22">
        <v>132</v>
      </c>
      <c r="CI517" s="22">
        <v>1.67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75</v>
      </c>
      <c r="B518" s="20"/>
      <c r="C518" s="22">
        <v>179018</v>
      </c>
      <c r="D518" s="22">
        <v>0</v>
      </c>
      <c r="E518" s="22">
        <v>0</v>
      </c>
      <c r="F518" s="22">
        <v>-2</v>
      </c>
      <c r="G518" s="22">
        <v>2</v>
      </c>
      <c r="H518" s="22">
        <v>1</v>
      </c>
      <c r="I518" s="22">
        <v>3</v>
      </c>
      <c r="J518" s="20">
        <v>1.9</v>
      </c>
      <c r="K518" s="20">
        <v>2.5</v>
      </c>
      <c r="L518" s="22">
        <v>1</v>
      </c>
      <c r="M518" s="20" t="s">
        <v>1498</v>
      </c>
      <c r="N518" s="20">
        <v>2</v>
      </c>
      <c r="O518" s="22">
        <v>402</v>
      </c>
      <c r="P518" s="23" t="b">
        <v>0</v>
      </c>
      <c r="Q518" s="20" t="s">
        <v>3250</v>
      </c>
      <c r="R518" s="20" t="s">
        <v>3677</v>
      </c>
      <c r="S518" s="22">
        <v>63</v>
      </c>
      <c r="T518" s="20" t="s">
        <v>1499</v>
      </c>
      <c r="U518" s="20">
        <v>2.8</v>
      </c>
      <c r="V518" s="20" t="s">
        <v>1500</v>
      </c>
      <c r="W518" s="20">
        <v>4.5999999999999996</v>
      </c>
      <c r="X518" s="23" t="b">
        <v>0</v>
      </c>
      <c r="Y518" s="20"/>
      <c r="Z518" s="20" t="s">
        <v>937</v>
      </c>
      <c r="AA518" s="22">
        <v>15</v>
      </c>
      <c r="AB518" s="22">
        <v>4</v>
      </c>
      <c r="AC518" s="22">
        <v>34</v>
      </c>
      <c r="AD518" s="22">
        <v>605096</v>
      </c>
      <c r="AE518" s="22">
        <v>1466</v>
      </c>
      <c r="AF518" s="22">
        <v>907043</v>
      </c>
      <c r="AG518" s="22">
        <v>65558</v>
      </c>
      <c r="AH518" s="20">
        <v>0.3</v>
      </c>
      <c r="AI518" s="20">
        <v>5.4</v>
      </c>
      <c r="AJ518" s="20" t="s">
        <v>410</v>
      </c>
      <c r="AK518" s="22">
        <v>747</v>
      </c>
      <c r="AL518" s="22">
        <v>2</v>
      </c>
      <c r="AM518" s="22">
        <v>0</v>
      </c>
      <c r="AN518" s="22">
        <v>3</v>
      </c>
      <c r="AO518" s="22">
        <v>8</v>
      </c>
      <c r="AP518" s="22">
        <v>0</v>
      </c>
      <c r="AQ518" s="22">
        <v>0</v>
      </c>
      <c r="AR518" s="22">
        <v>0</v>
      </c>
      <c r="AS518" s="22">
        <v>1</v>
      </c>
      <c r="AT518" s="22">
        <v>0</v>
      </c>
      <c r="AU518" s="22">
        <v>0</v>
      </c>
      <c r="AV518" s="22">
        <v>2</v>
      </c>
      <c r="AW518" s="22">
        <v>120</v>
      </c>
      <c r="AX518" s="20">
        <v>123.6</v>
      </c>
      <c r="AY518" s="20">
        <v>87.1</v>
      </c>
      <c r="AZ518" s="20">
        <v>126</v>
      </c>
      <c r="BA518" s="20">
        <v>33.299999999999997</v>
      </c>
      <c r="BB518" s="22">
        <v>10</v>
      </c>
      <c r="BC518" s="20">
        <v>1.34</v>
      </c>
      <c r="BD518" s="20">
        <v>0.33</v>
      </c>
      <c r="BE518" s="20">
        <v>1.67</v>
      </c>
      <c r="BF518" s="20">
        <v>9.91</v>
      </c>
      <c r="BG518" s="22">
        <v>181</v>
      </c>
      <c r="BH518" s="22">
        <v>71</v>
      </c>
      <c r="BI518" s="22">
        <v>150</v>
      </c>
      <c r="BJ518" s="22">
        <v>99</v>
      </c>
      <c r="BK518" s="22">
        <v>97</v>
      </c>
      <c r="BL518" s="22">
        <v>60</v>
      </c>
      <c r="BM518" s="22">
        <v>143</v>
      </c>
      <c r="BN518" s="22">
        <v>74</v>
      </c>
      <c r="BO518" s="20"/>
      <c r="BP518" s="20"/>
      <c r="BQ518" s="20"/>
      <c r="BR518" s="20"/>
      <c r="BS518" s="20"/>
      <c r="BT518" s="20"/>
      <c r="BU518" s="22">
        <v>0.16</v>
      </c>
      <c r="BV518" s="22">
        <v>0</v>
      </c>
      <c r="BW518" s="22">
        <v>0.04</v>
      </c>
      <c r="BX518" s="22">
        <v>0.2</v>
      </c>
      <c r="BY518" s="22">
        <v>1.19</v>
      </c>
      <c r="BZ518" s="22">
        <v>0.96</v>
      </c>
      <c r="CA518" s="22">
        <v>55</v>
      </c>
      <c r="CB518" s="22">
        <v>33</v>
      </c>
      <c r="CC518" s="22">
        <v>172</v>
      </c>
      <c r="CD518" s="22">
        <v>80</v>
      </c>
      <c r="CE518" s="22">
        <v>162</v>
      </c>
      <c r="CF518" s="22">
        <v>73</v>
      </c>
      <c r="CG518" s="22">
        <v>84</v>
      </c>
      <c r="CH518" s="22">
        <v>25</v>
      </c>
      <c r="CI518" s="22">
        <v>1.2</v>
      </c>
      <c r="CJ518" s="22">
        <v>0.36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0</v>
      </c>
      <c r="B519" s="22">
        <v>0</v>
      </c>
      <c r="C519" s="22">
        <v>215379</v>
      </c>
      <c r="D519" s="22">
        <v>0</v>
      </c>
      <c r="E519" s="22">
        <v>0</v>
      </c>
      <c r="F519" s="22">
        <v>-2</v>
      </c>
      <c r="G519" s="22">
        <v>2</v>
      </c>
      <c r="H519" s="22">
        <v>0</v>
      </c>
      <c r="I519" s="22">
        <v>3</v>
      </c>
      <c r="J519" s="20">
        <v>0</v>
      </c>
      <c r="K519" s="20">
        <v>0</v>
      </c>
      <c r="L519" s="22">
        <v>0</v>
      </c>
      <c r="M519" s="20" t="s">
        <v>1517</v>
      </c>
      <c r="N519" s="20">
        <v>0</v>
      </c>
      <c r="O519" s="22">
        <v>403</v>
      </c>
      <c r="P519" s="23" t="b">
        <v>0</v>
      </c>
      <c r="Q519" s="20" t="s">
        <v>3459</v>
      </c>
      <c r="R519" s="20" t="s">
        <v>3460</v>
      </c>
      <c r="S519" s="22">
        <v>43</v>
      </c>
      <c r="T519" s="20" t="s">
        <v>1518</v>
      </c>
      <c r="U519" s="20">
        <v>2.1</v>
      </c>
      <c r="V519" s="20" t="s">
        <v>539</v>
      </c>
      <c r="W519" s="20">
        <v>2.6</v>
      </c>
      <c r="X519" s="23" t="b">
        <v>0</v>
      </c>
      <c r="Y519" s="20"/>
      <c r="Z519" s="20" t="s">
        <v>899</v>
      </c>
      <c r="AA519" s="22">
        <v>15</v>
      </c>
      <c r="AB519" s="22">
        <v>4</v>
      </c>
      <c r="AC519" s="22">
        <v>19</v>
      </c>
      <c r="AD519" s="22">
        <v>305726</v>
      </c>
      <c r="AE519" s="22">
        <v>3996</v>
      </c>
      <c r="AF519" s="22">
        <v>594185</v>
      </c>
      <c r="AG519" s="22">
        <v>18399</v>
      </c>
      <c r="AH519" s="20">
        <v>0</v>
      </c>
      <c r="AI519" s="20">
        <v>4.4000000000000004</v>
      </c>
      <c r="AJ519" s="20" t="s">
        <v>539</v>
      </c>
      <c r="AK519" s="22">
        <v>407</v>
      </c>
      <c r="AL519" s="22">
        <v>0</v>
      </c>
      <c r="AM519" s="22">
        <v>1</v>
      </c>
      <c r="AN519" s="22">
        <v>3</v>
      </c>
      <c r="AO519" s="22">
        <v>5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65</v>
      </c>
      <c r="AX519" s="20">
        <v>83.2</v>
      </c>
      <c r="AY519" s="20">
        <v>88.8</v>
      </c>
      <c r="AZ519" s="20">
        <v>85</v>
      </c>
      <c r="BA519" s="20">
        <v>25.7</v>
      </c>
      <c r="BB519" s="22">
        <v>4</v>
      </c>
      <c r="BC519" s="20">
        <v>0.78</v>
      </c>
      <c r="BD519" s="20">
        <v>0.31</v>
      </c>
      <c r="BE519" s="20">
        <v>1.0900000000000001</v>
      </c>
      <c r="BF519" s="20">
        <v>4.57</v>
      </c>
      <c r="BG519" s="22">
        <v>248</v>
      </c>
      <c r="BH519" s="22">
        <v>98</v>
      </c>
      <c r="BI519" s="22">
        <v>147</v>
      </c>
      <c r="BJ519" s="22">
        <v>97</v>
      </c>
      <c r="BK519" s="22">
        <v>136</v>
      </c>
      <c r="BL519" s="22">
        <v>83</v>
      </c>
      <c r="BM519" s="22">
        <v>199</v>
      </c>
      <c r="BN519" s="22">
        <v>98</v>
      </c>
      <c r="BO519" s="20"/>
      <c r="BP519" s="20"/>
      <c r="BQ519" s="20"/>
      <c r="BR519" s="20"/>
      <c r="BS519" s="20"/>
      <c r="BT519" s="20"/>
      <c r="BU519" s="22">
        <v>0.17</v>
      </c>
      <c r="BV519" s="22">
        <v>0</v>
      </c>
      <c r="BW519" s="22">
        <v>7.0000000000000007E-2</v>
      </c>
      <c r="BX519" s="22">
        <v>0.24</v>
      </c>
      <c r="BY519" s="22">
        <v>1.01</v>
      </c>
      <c r="BZ519" s="22">
        <v>1.1100000000000001</v>
      </c>
      <c r="CA519" s="22">
        <v>587</v>
      </c>
      <c r="CB519" s="22">
        <v>317</v>
      </c>
      <c r="CC519" s="22">
        <v>496</v>
      </c>
      <c r="CD519" s="22">
        <v>178</v>
      </c>
      <c r="CE519" s="22">
        <v>225</v>
      </c>
      <c r="CF519" s="22">
        <v>96</v>
      </c>
      <c r="CG519" s="22">
        <v>113</v>
      </c>
      <c r="CH519" s="22">
        <v>32</v>
      </c>
      <c r="CI519" s="22">
        <v>0.88</v>
      </c>
      <c r="CJ519" s="22">
        <v>0.66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0</v>
      </c>
      <c r="B520" s="22">
        <v>0</v>
      </c>
      <c r="C520" s="22">
        <v>441024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2</v>
      </c>
      <c r="J520" s="20">
        <v>0</v>
      </c>
      <c r="K520" s="20">
        <v>0</v>
      </c>
      <c r="L520" s="22">
        <v>0</v>
      </c>
      <c r="M520" s="20" t="s">
        <v>504</v>
      </c>
      <c r="N520" s="20">
        <v>0</v>
      </c>
      <c r="O520" s="22">
        <v>404</v>
      </c>
      <c r="P520" s="23" t="b">
        <v>0</v>
      </c>
      <c r="Q520" s="20" t="s">
        <v>2442</v>
      </c>
      <c r="R520" s="20" t="s">
        <v>2443</v>
      </c>
      <c r="S520" s="22">
        <v>40</v>
      </c>
      <c r="T520" s="20" t="s">
        <v>1661</v>
      </c>
      <c r="U520" s="20">
        <v>0</v>
      </c>
      <c r="V520" s="20" t="s">
        <v>678</v>
      </c>
      <c r="W520" s="20">
        <v>0</v>
      </c>
      <c r="X520" s="23" t="b">
        <v>0</v>
      </c>
      <c r="Y520" s="20"/>
      <c r="Z520" s="20" t="s">
        <v>872</v>
      </c>
      <c r="AA520" s="22">
        <v>15</v>
      </c>
      <c r="AB520" s="22">
        <v>4</v>
      </c>
      <c r="AC520" s="22">
        <v>0</v>
      </c>
      <c r="AD520" s="22">
        <v>0</v>
      </c>
      <c r="AE520" s="22">
        <v>0</v>
      </c>
      <c r="AF520" s="22">
        <v>2166</v>
      </c>
      <c r="AG520" s="22">
        <v>18</v>
      </c>
      <c r="AH520" s="20">
        <v>0</v>
      </c>
      <c r="AI520" s="20">
        <v>0</v>
      </c>
      <c r="AJ520" s="20" t="s">
        <v>678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520</v>
      </c>
      <c r="BH520" s="22">
        <v>191</v>
      </c>
      <c r="BI520" s="22">
        <v>505</v>
      </c>
      <c r="BJ520" s="22">
        <v>189</v>
      </c>
      <c r="BK520" s="22">
        <v>481</v>
      </c>
      <c r="BL520" s="22">
        <v>180</v>
      </c>
      <c r="BM520" s="22">
        <v>527</v>
      </c>
      <c r="BN520" s="22">
        <v>191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665</v>
      </c>
      <c r="CB520" s="22">
        <v>194</v>
      </c>
      <c r="CC520" s="22">
        <v>435</v>
      </c>
      <c r="CD520" s="22">
        <v>154</v>
      </c>
      <c r="CE520" s="22">
        <v>532</v>
      </c>
      <c r="CF520" s="22">
        <v>188</v>
      </c>
      <c r="CG520" s="22">
        <v>646</v>
      </c>
      <c r="CH520" s="22">
        <v>223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0</v>
      </c>
      <c r="B521" s="22">
        <v>0</v>
      </c>
      <c r="C521" s="22">
        <v>220237</v>
      </c>
      <c r="D521" s="22">
        <v>0</v>
      </c>
      <c r="E521" s="22">
        <v>0</v>
      </c>
      <c r="F521" s="22">
        <v>1</v>
      </c>
      <c r="G521" s="22">
        <v>-1</v>
      </c>
      <c r="H521" s="22">
        <v>2</v>
      </c>
      <c r="I521" s="22">
        <v>2</v>
      </c>
      <c r="J521" s="20">
        <v>0</v>
      </c>
      <c r="K521" s="20">
        <v>0</v>
      </c>
      <c r="L521" s="22">
        <v>0</v>
      </c>
      <c r="M521" s="20" t="s">
        <v>1515</v>
      </c>
      <c r="N521" s="20">
        <v>0</v>
      </c>
      <c r="O521" s="22">
        <v>405</v>
      </c>
      <c r="P521" s="23" t="b">
        <v>0</v>
      </c>
      <c r="Q521" s="20" t="s">
        <v>910</v>
      </c>
      <c r="R521" s="20" t="s">
        <v>3316</v>
      </c>
      <c r="S521" s="22">
        <v>46</v>
      </c>
      <c r="T521" s="20" t="s">
        <v>1516</v>
      </c>
      <c r="U521" s="20">
        <v>6</v>
      </c>
      <c r="V521" s="20" t="s">
        <v>400</v>
      </c>
      <c r="W521" s="20">
        <v>6.6</v>
      </c>
      <c r="X521" s="23" t="b">
        <v>0</v>
      </c>
      <c r="Y521" s="20"/>
      <c r="Z521" s="20" t="s">
        <v>899</v>
      </c>
      <c r="AA521" s="22">
        <v>15</v>
      </c>
      <c r="AB521" s="22">
        <v>4</v>
      </c>
      <c r="AC521" s="22">
        <v>30</v>
      </c>
      <c r="AD521" s="22">
        <v>1544882</v>
      </c>
      <c r="AE521" s="22">
        <v>345</v>
      </c>
      <c r="AF521" s="22">
        <v>2641631</v>
      </c>
      <c r="AG521" s="22">
        <v>56123</v>
      </c>
      <c r="AH521" s="20">
        <v>0</v>
      </c>
      <c r="AI521" s="20">
        <v>6.5</v>
      </c>
      <c r="AJ521" s="20" t="s">
        <v>400</v>
      </c>
      <c r="AK521" s="22">
        <v>446</v>
      </c>
      <c r="AL521" s="22">
        <v>1</v>
      </c>
      <c r="AM521" s="22">
        <v>1</v>
      </c>
      <c r="AN521" s="22">
        <v>2</v>
      </c>
      <c r="AO521" s="22">
        <v>3</v>
      </c>
      <c r="AP521" s="22">
        <v>0</v>
      </c>
      <c r="AQ521" s="22">
        <v>0</v>
      </c>
      <c r="AR521" s="22">
        <v>0</v>
      </c>
      <c r="AS521" s="22">
        <v>1</v>
      </c>
      <c r="AT521" s="22">
        <v>0</v>
      </c>
      <c r="AU521" s="22">
        <v>0</v>
      </c>
      <c r="AV521" s="22">
        <v>4</v>
      </c>
      <c r="AW521" s="22">
        <v>127</v>
      </c>
      <c r="AX521" s="20">
        <v>125.6</v>
      </c>
      <c r="AY521" s="20">
        <v>25.2</v>
      </c>
      <c r="AZ521" s="20">
        <v>39</v>
      </c>
      <c r="BA521" s="20">
        <v>19</v>
      </c>
      <c r="BB521" s="22">
        <v>5</v>
      </c>
      <c r="BC521" s="20">
        <v>0.28999999999999998</v>
      </c>
      <c r="BD521" s="20">
        <v>0.28000000000000003</v>
      </c>
      <c r="BE521" s="20">
        <v>0.56999999999999995</v>
      </c>
      <c r="BF521" s="20">
        <v>4.9800000000000004</v>
      </c>
      <c r="BG521" s="22">
        <v>178</v>
      </c>
      <c r="BH521" s="22">
        <v>71</v>
      </c>
      <c r="BI521" s="22">
        <v>312</v>
      </c>
      <c r="BJ521" s="22">
        <v>109</v>
      </c>
      <c r="BK521" s="22">
        <v>229</v>
      </c>
      <c r="BL521" s="22">
        <v>65</v>
      </c>
      <c r="BM521" s="22">
        <v>256</v>
      </c>
      <c r="BN521" s="22">
        <v>85</v>
      </c>
      <c r="BO521" s="20"/>
      <c r="BP521" s="20"/>
      <c r="BQ521" s="20"/>
      <c r="BR521" s="20"/>
      <c r="BS521" s="20"/>
      <c r="BT521" s="20"/>
      <c r="BU521" s="22">
        <v>0.06</v>
      </c>
      <c r="BV521" s="22">
        <v>0</v>
      </c>
      <c r="BW521" s="22">
        <v>0.06</v>
      </c>
      <c r="BX521" s="22">
        <v>0.12</v>
      </c>
      <c r="BY521" s="22">
        <v>1</v>
      </c>
      <c r="BZ521" s="22">
        <v>0.61</v>
      </c>
      <c r="CA521" s="22">
        <v>342</v>
      </c>
      <c r="CB521" s="22">
        <v>45</v>
      </c>
      <c r="CC521" s="22">
        <v>636</v>
      </c>
      <c r="CD521" s="22">
        <v>228</v>
      </c>
      <c r="CE521" s="22">
        <v>8</v>
      </c>
      <c r="CF521" s="22">
        <v>1</v>
      </c>
      <c r="CG521" s="22">
        <v>62</v>
      </c>
      <c r="CH521" s="22">
        <v>20</v>
      </c>
      <c r="CI521" s="22">
        <v>1.01</v>
      </c>
      <c r="CJ521" s="22">
        <v>0.4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0</v>
      </c>
      <c r="C522" s="22">
        <v>208706</v>
      </c>
      <c r="D522" s="22">
        <v>0</v>
      </c>
      <c r="E522" s="22">
        <v>0</v>
      </c>
      <c r="F522" s="22">
        <v>-2</v>
      </c>
      <c r="G522" s="22">
        <v>2</v>
      </c>
      <c r="H522" s="22">
        <v>1</v>
      </c>
      <c r="I522" s="22">
        <v>3</v>
      </c>
      <c r="J522" s="20">
        <v>1.8</v>
      </c>
      <c r="K522" s="20">
        <v>0</v>
      </c>
      <c r="L522" s="22">
        <v>0</v>
      </c>
      <c r="M522" s="20" t="s">
        <v>1428</v>
      </c>
      <c r="N522" s="20">
        <v>1.3</v>
      </c>
      <c r="O522" s="22">
        <v>406</v>
      </c>
      <c r="P522" s="23" t="b">
        <v>0</v>
      </c>
      <c r="Q522" s="20"/>
      <c r="R522" s="20" t="s">
        <v>3520</v>
      </c>
      <c r="S522" s="22">
        <v>58</v>
      </c>
      <c r="T522" s="20" t="s">
        <v>1509</v>
      </c>
      <c r="U522" s="20">
        <v>2.9</v>
      </c>
      <c r="V522" s="20" t="s">
        <v>1510</v>
      </c>
      <c r="W522" s="20">
        <v>2</v>
      </c>
      <c r="X522" s="23" t="b">
        <v>0</v>
      </c>
      <c r="Y522" s="20"/>
      <c r="Z522" s="20" t="s">
        <v>858</v>
      </c>
      <c r="AA522" s="22">
        <v>15</v>
      </c>
      <c r="AB522" s="22">
        <v>4</v>
      </c>
      <c r="AC522" s="22">
        <v>32</v>
      </c>
      <c r="AD522" s="22">
        <v>167077</v>
      </c>
      <c r="AE522" s="22">
        <v>3410</v>
      </c>
      <c r="AF522" s="22">
        <v>310116</v>
      </c>
      <c r="AG522" s="22">
        <v>6880</v>
      </c>
      <c r="AH522" s="20">
        <v>0.2</v>
      </c>
      <c r="AI522" s="20">
        <v>5.5</v>
      </c>
      <c r="AJ522" s="20" t="s">
        <v>2217</v>
      </c>
      <c r="AK522" s="22">
        <v>952</v>
      </c>
      <c r="AL522" s="22">
        <v>1</v>
      </c>
      <c r="AM522" s="22">
        <v>1</v>
      </c>
      <c r="AN522" s="22">
        <v>5</v>
      </c>
      <c r="AO522" s="22">
        <v>11</v>
      </c>
      <c r="AP522" s="22">
        <v>0</v>
      </c>
      <c r="AQ522" s="22">
        <v>0</v>
      </c>
      <c r="AR522" s="22">
        <v>0</v>
      </c>
      <c r="AS522" s="22">
        <v>5</v>
      </c>
      <c r="AT522" s="22">
        <v>0</v>
      </c>
      <c r="AU522" s="22">
        <v>0</v>
      </c>
      <c r="AV522" s="22">
        <v>2</v>
      </c>
      <c r="AW522" s="22">
        <v>152</v>
      </c>
      <c r="AX522" s="20">
        <v>187.2</v>
      </c>
      <c r="AY522" s="20">
        <v>242.4</v>
      </c>
      <c r="AZ522" s="20">
        <v>132</v>
      </c>
      <c r="BA522" s="20">
        <v>56.2</v>
      </c>
      <c r="BB522" s="22">
        <v>11</v>
      </c>
      <c r="BC522" s="20">
        <v>0.96</v>
      </c>
      <c r="BD522" s="20">
        <v>1.1100000000000001</v>
      </c>
      <c r="BE522" s="20">
        <v>2.0699999999999998</v>
      </c>
      <c r="BF522" s="20">
        <v>10.220000000000001</v>
      </c>
      <c r="BG522" s="22">
        <v>113</v>
      </c>
      <c r="BH522" s="22">
        <v>43</v>
      </c>
      <c r="BI522" s="22">
        <v>31</v>
      </c>
      <c r="BJ522" s="22">
        <v>25</v>
      </c>
      <c r="BK522" s="22">
        <v>88</v>
      </c>
      <c r="BL522" s="22">
        <v>56</v>
      </c>
      <c r="BM522" s="22">
        <v>52</v>
      </c>
      <c r="BN522" s="22">
        <v>36</v>
      </c>
      <c r="BO522" s="20"/>
      <c r="BP522" s="20"/>
      <c r="BQ522" s="20"/>
      <c r="BR522" s="20"/>
      <c r="BS522" s="20"/>
      <c r="BT522" s="20"/>
      <c r="BU522" s="22">
        <v>0.09</v>
      </c>
      <c r="BV522" s="22">
        <v>0</v>
      </c>
      <c r="BW522" s="22">
        <v>0.1</v>
      </c>
      <c r="BX522" s="22">
        <v>0.19</v>
      </c>
      <c r="BY522" s="22">
        <v>0.97</v>
      </c>
      <c r="BZ522" s="22">
        <v>1.04</v>
      </c>
      <c r="CA522" s="22">
        <v>76</v>
      </c>
      <c r="CB522" s="22">
        <v>46</v>
      </c>
      <c r="CC522" s="22">
        <v>234</v>
      </c>
      <c r="CD522" s="22">
        <v>110</v>
      </c>
      <c r="CE522" s="22">
        <v>151</v>
      </c>
      <c r="CF522" s="22">
        <v>65</v>
      </c>
      <c r="CG522" s="22">
        <v>129</v>
      </c>
      <c r="CH522" s="22">
        <v>37</v>
      </c>
      <c r="CI522" s="22">
        <v>1.04</v>
      </c>
      <c r="CJ522" s="22">
        <v>0.47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0</v>
      </c>
      <c r="B523" s="22">
        <v>0</v>
      </c>
      <c r="C523" s="22">
        <v>78916</v>
      </c>
      <c r="D523" s="22">
        <v>0</v>
      </c>
      <c r="E523" s="22">
        <v>0</v>
      </c>
      <c r="F523" s="22">
        <v>1</v>
      </c>
      <c r="G523" s="22">
        <v>-1</v>
      </c>
      <c r="H523" s="22">
        <v>1</v>
      </c>
      <c r="I523" s="22">
        <v>2</v>
      </c>
      <c r="J523" s="20">
        <v>0</v>
      </c>
      <c r="K523" s="20">
        <v>0</v>
      </c>
      <c r="L523" s="22">
        <v>0</v>
      </c>
      <c r="M523" s="20" t="s">
        <v>1481</v>
      </c>
      <c r="N523" s="20">
        <v>0.3</v>
      </c>
      <c r="O523" s="22">
        <v>407</v>
      </c>
      <c r="P523" s="23" t="b">
        <v>0</v>
      </c>
      <c r="Q523" s="20" t="s">
        <v>3521</v>
      </c>
      <c r="R523" s="20" t="s">
        <v>3522</v>
      </c>
      <c r="S523" s="22">
        <v>46</v>
      </c>
      <c r="T523" s="20" t="s">
        <v>1482</v>
      </c>
      <c r="U523" s="20">
        <v>3.4</v>
      </c>
      <c r="V523" s="20" t="s">
        <v>401</v>
      </c>
      <c r="W523" s="20">
        <v>5.2</v>
      </c>
      <c r="X523" s="23" t="b">
        <v>0</v>
      </c>
      <c r="Y523" s="20"/>
      <c r="Z523" s="20" t="s">
        <v>899</v>
      </c>
      <c r="AA523" s="22">
        <v>15</v>
      </c>
      <c r="AB523" s="22">
        <v>4</v>
      </c>
      <c r="AC523" s="22">
        <v>37</v>
      </c>
      <c r="AD523" s="22">
        <v>1355772</v>
      </c>
      <c r="AE523" s="22">
        <v>288</v>
      </c>
      <c r="AF523" s="22">
        <v>1168060</v>
      </c>
      <c r="AG523" s="22">
        <v>127121</v>
      </c>
      <c r="AH523" s="20">
        <v>0.1</v>
      </c>
      <c r="AI523" s="20">
        <v>8</v>
      </c>
      <c r="AJ523" s="20" t="s">
        <v>401</v>
      </c>
      <c r="AK523" s="22">
        <v>945</v>
      </c>
      <c r="AL523" s="22">
        <v>1</v>
      </c>
      <c r="AM523" s="22">
        <v>0</v>
      </c>
      <c r="AN523" s="22">
        <v>4</v>
      </c>
      <c r="AO523" s="22">
        <v>11</v>
      </c>
      <c r="AP523" s="22">
        <v>0</v>
      </c>
      <c r="AQ523" s="22">
        <v>0</v>
      </c>
      <c r="AR523" s="22">
        <v>0</v>
      </c>
      <c r="AS523" s="22">
        <v>2</v>
      </c>
      <c r="AT523" s="22">
        <v>0</v>
      </c>
      <c r="AU523" s="22">
        <v>0</v>
      </c>
      <c r="AV523" s="22">
        <v>0</v>
      </c>
      <c r="AW523" s="22">
        <v>175</v>
      </c>
      <c r="AX523" s="20">
        <v>198.6</v>
      </c>
      <c r="AY523" s="20">
        <v>57.4</v>
      </c>
      <c r="AZ523" s="20">
        <v>107</v>
      </c>
      <c r="BA523" s="20">
        <v>36.4</v>
      </c>
      <c r="BB523" s="22">
        <v>11</v>
      </c>
      <c r="BC523" s="20">
        <v>0.91</v>
      </c>
      <c r="BD523" s="20">
        <v>0.31</v>
      </c>
      <c r="BE523" s="20">
        <v>1.22</v>
      </c>
      <c r="BF523" s="20">
        <v>11.27</v>
      </c>
      <c r="BG523" s="22">
        <v>99</v>
      </c>
      <c r="BH523" s="22">
        <v>35</v>
      </c>
      <c r="BI523" s="22">
        <v>211</v>
      </c>
      <c r="BJ523" s="22">
        <v>57</v>
      </c>
      <c r="BK523" s="22">
        <v>109</v>
      </c>
      <c r="BL523" s="22">
        <v>11</v>
      </c>
      <c r="BM523" s="22">
        <v>113</v>
      </c>
      <c r="BN523" s="22">
        <v>28</v>
      </c>
      <c r="BO523" s="20"/>
      <c r="BP523" s="20"/>
      <c r="BQ523" s="20"/>
      <c r="BR523" s="20"/>
      <c r="BS523" s="20"/>
      <c r="BT523" s="20"/>
      <c r="BU523" s="22">
        <v>0.09</v>
      </c>
      <c r="BV523" s="22">
        <v>0</v>
      </c>
      <c r="BW523" s="22">
        <v>0.03</v>
      </c>
      <c r="BX523" s="22">
        <v>0.12</v>
      </c>
      <c r="BY523" s="22">
        <v>1.07</v>
      </c>
      <c r="BZ523" s="22">
        <v>1.05</v>
      </c>
      <c r="CA523" s="22">
        <v>336</v>
      </c>
      <c r="CB523" s="22">
        <v>42</v>
      </c>
      <c r="CC523" s="22">
        <v>330</v>
      </c>
      <c r="CD523" s="22">
        <v>112</v>
      </c>
      <c r="CE523" s="22">
        <v>102</v>
      </c>
      <c r="CF523" s="22">
        <v>31</v>
      </c>
      <c r="CG523" s="22">
        <v>78</v>
      </c>
      <c r="CH523" s="22">
        <v>29</v>
      </c>
      <c r="CI523" s="22">
        <v>1.05</v>
      </c>
      <c r="CJ523" s="22">
        <v>0.38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0</v>
      </c>
      <c r="B524" s="22">
        <v>0</v>
      </c>
      <c r="C524" s="22">
        <v>59735</v>
      </c>
      <c r="D524" s="22">
        <v>0</v>
      </c>
      <c r="E524" s="22">
        <v>0</v>
      </c>
      <c r="F524" s="22">
        <v>0</v>
      </c>
      <c r="G524" s="22">
        <v>0</v>
      </c>
      <c r="H524" s="22">
        <v>0</v>
      </c>
      <c r="I524" s="22">
        <v>1</v>
      </c>
      <c r="J524" s="20">
        <v>0</v>
      </c>
      <c r="K524" s="20">
        <v>0</v>
      </c>
      <c r="L524" s="22">
        <v>0</v>
      </c>
      <c r="M524" s="20" t="s">
        <v>919</v>
      </c>
      <c r="N524" s="20">
        <v>0</v>
      </c>
      <c r="O524" s="22">
        <v>408</v>
      </c>
      <c r="P524" s="23" t="b">
        <v>0</v>
      </c>
      <c r="Q524" s="20" t="s">
        <v>2444</v>
      </c>
      <c r="R524" s="20" t="s">
        <v>2445</v>
      </c>
      <c r="S524" s="22">
        <v>40</v>
      </c>
      <c r="T524" s="20" t="s">
        <v>1477</v>
      </c>
      <c r="U524" s="20">
        <v>0</v>
      </c>
      <c r="V524" s="20" t="s">
        <v>745</v>
      </c>
      <c r="W524" s="20">
        <v>0</v>
      </c>
      <c r="X524" s="23" t="b">
        <v>0</v>
      </c>
      <c r="Y524" s="20"/>
      <c r="Z524" s="20" t="s">
        <v>872</v>
      </c>
      <c r="AA524" s="22">
        <v>15</v>
      </c>
      <c r="AB524" s="22">
        <v>4</v>
      </c>
      <c r="AC524" s="22">
        <v>0</v>
      </c>
      <c r="AD524" s="22">
        <v>0</v>
      </c>
      <c r="AE524" s="22">
        <v>0</v>
      </c>
      <c r="AF524" s="22">
        <v>850</v>
      </c>
      <c r="AG524" s="22">
        <v>10</v>
      </c>
      <c r="AH524" s="20">
        <v>0</v>
      </c>
      <c r="AI524" s="20">
        <v>0</v>
      </c>
      <c r="AJ524" s="20" t="s">
        <v>745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2">
        <v>0</v>
      </c>
      <c r="BC524" s="20">
        <v>0</v>
      </c>
      <c r="BD524" s="20">
        <v>0</v>
      </c>
      <c r="BE524" s="20">
        <v>0</v>
      </c>
      <c r="BF524" s="20">
        <v>0</v>
      </c>
      <c r="BG524" s="22">
        <v>483</v>
      </c>
      <c r="BH524" s="22">
        <v>48</v>
      </c>
      <c r="BI524" s="22">
        <v>467</v>
      </c>
      <c r="BJ524" s="22">
        <v>31</v>
      </c>
      <c r="BK524" s="22">
        <v>443</v>
      </c>
      <c r="BL524" s="22">
        <v>24</v>
      </c>
      <c r="BM524" s="22">
        <v>490</v>
      </c>
      <c r="BN524" s="22">
        <v>48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</v>
      </c>
      <c r="BX524" s="22">
        <v>0</v>
      </c>
      <c r="BY524" s="22">
        <v>0</v>
      </c>
      <c r="BZ524" s="22">
        <v>0</v>
      </c>
      <c r="CA524" s="22">
        <v>619</v>
      </c>
      <c r="CB524" s="22">
        <v>38</v>
      </c>
      <c r="CC524" s="22">
        <v>392</v>
      </c>
      <c r="CD524" s="22">
        <v>46</v>
      </c>
      <c r="CE524" s="22">
        <v>494</v>
      </c>
      <c r="CF524" s="22">
        <v>48</v>
      </c>
      <c r="CG524" s="22">
        <v>682</v>
      </c>
      <c r="CH524" s="22">
        <v>82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67089</v>
      </c>
      <c r="D525" s="22">
        <v>0</v>
      </c>
      <c r="E525" s="22">
        <v>0</v>
      </c>
      <c r="F525" s="22">
        <v>-1</v>
      </c>
      <c r="G525" s="22">
        <v>1</v>
      </c>
      <c r="H525" s="22">
        <v>0</v>
      </c>
      <c r="I525" s="22">
        <v>1</v>
      </c>
      <c r="J525" s="20">
        <v>0.5</v>
      </c>
      <c r="K525" s="20">
        <v>0.5</v>
      </c>
      <c r="L525" s="22">
        <v>0</v>
      </c>
      <c r="M525" s="20" t="s">
        <v>866</v>
      </c>
      <c r="N525" s="20">
        <v>0</v>
      </c>
      <c r="O525" s="22">
        <v>409</v>
      </c>
      <c r="P525" s="23" t="b">
        <v>0</v>
      </c>
      <c r="Q525" s="20"/>
      <c r="R525" s="20" t="s">
        <v>3317</v>
      </c>
      <c r="S525" s="22">
        <v>39</v>
      </c>
      <c r="T525" s="20" t="s">
        <v>1478</v>
      </c>
      <c r="U525" s="20">
        <v>0</v>
      </c>
      <c r="V525" s="20" t="s">
        <v>759</v>
      </c>
      <c r="W525" s="20">
        <v>1</v>
      </c>
      <c r="X525" s="23" t="b">
        <v>0</v>
      </c>
      <c r="Y525" s="20"/>
      <c r="Z525" s="20" t="s">
        <v>858</v>
      </c>
      <c r="AA525" s="22">
        <v>15</v>
      </c>
      <c r="AB525" s="22">
        <v>4</v>
      </c>
      <c r="AC525" s="22">
        <v>0</v>
      </c>
      <c r="AD525" s="22">
        <v>28616</v>
      </c>
      <c r="AE525" s="22">
        <v>1388</v>
      </c>
      <c r="AF525" s="22">
        <v>47911</v>
      </c>
      <c r="AG525" s="22">
        <v>1188</v>
      </c>
      <c r="AH525" s="20">
        <v>0</v>
      </c>
      <c r="AI525" s="20">
        <v>0</v>
      </c>
      <c r="AJ525" s="20" t="s">
        <v>759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457</v>
      </c>
      <c r="BH525" s="22">
        <v>31</v>
      </c>
      <c r="BI525" s="22">
        <v>438</v>
      </c>
      <c r="BJ525" s="22">
        <v>12</v>
      </c>
      <c r="BK525" s="22">
        <v>413</v>
      </c>
      <c r="BL525" s="22">
        <v>5</v>
      </c>
      <c r="BM525" s="22">
        <v>463</v>
      </c>
      <c r="BN525" s="22">
        <v>31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713</v>
      </c>
      <c r="CB525" s="22">
        <v>70</v>
      </c>
      <c r="CC525" s="22">
        <v>361</v>
      </c>
      <c r="CD525" s="22">
        <v>28</v>
      </c>
      <c r="CE525" s="22">
        <v>468</v>
      </c>
      <c r="CF525" s="22">
        <v>31</v>
      </c>
      <c r="CG525" s="22">
        <v>181</v>
      </c>
      <c r="CH525" s="22">
        <v>23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0</v>
      </c>
      <c r="B526" s="22">
        <v>0</v>
      </c>
      <c r="C526" s="22">
        <v>90105</v>
      </c>
      <c r="D526" s="22">
        <v>0</v>
      </c>
      <c r="E526" s="22">
        <v>0</v>
      </c>
      <c r="F526" s="22">
        <v>-1</v>
      </c>
      <c r="G526" s="22">
        <v>1</v>
      </c>
      <c r="H526" s="22">
        <v>0</v>
      </c>
      <c r="I526" s="22">
        <v>3</v>
      </c>
      <c r="J526" s="20">
        <v>0</v>
      </c>
      <c r="K526" s="20">
        <v>0</v>
      </c>
      <c r="L526" s="22">
        <v>0</v>
      </c>
      <c r="M526" s="20" t="s">
        <v>983</v>
      </c>
      <c r="N526" s="20">
        <v>0</v>
      </c>
      <c r="O526" s="22">
        <v>410</v>
      </c>
      <c r="P526" s="23" t="b">
        <v>0</v>
      </c>
      <c r="Q526" s="20" t="s">
        <v>2882</v>
      </c>
      <c r="R526" s="20" t="s">
        <v>2911</v>
      </c>
      <c r="S526" s="22">
        <v>49</v>
      </c>
      <c r="T526" s="20" t="s">
        <v>1483</v>
      </c>
      <c r="U526" s="20">
        <v>0</v>
      </c>
      <c r="V526" s="20" t="s">
        <v>622</v>
      </c>
      <c r="W526" s="20">
        <v>0</v>
      </c>
      <c r="X526" s="23" t="b">
        <v>0</v>
      </c>
      <c r="Y526" s="20"/>
      <c r="Z526" s="20" t="s">
        <v>872</v>
      </c>
      <c r="AA526" s="22">
        <v>15</v>
      </c>
      <c r="AB526" s="22">
        <v>4</v>
      </c>
      <c r="AC526" s="22">
        <v>0</v>
      </c>
      <c r="AD526" s="22">
        <v>285</v>
      </c>
      <c r="AE526" s="22">
        <v>0</v>
      </c>
      <c r="AF526" s="22">
        <v>4072</v>
      </c>
      <c r="AG526" s="22">
        <v>26</v>
      </c>
      <c r="AH526" s="20">
        <v>0</v>
      </c>
      <c r="AI526" s="20">
        <v>0</v>
      </c>
      <c r="AJ526" s="20" t="s">
        <v>622</v>
      </c>
      <c r="AK526" s="22">
        <v>0</v>
      </c>
      <c r="AL526" s="22">
        <v>0</v>
      </c>
      <c r="AM526" s="22">
        <v>0</v>
      </c>
      <c r="AN526" s="22">
        <v>0</v>
      </c>
      <c r="AO526" s="22">
        <v>0</v>
      </c>
      <c r="AP526" s="22">
        <v>0</v>
      </c>
      <c r="AQ526" s="22">
        <v>0</v>
      </c>
      <c r="AR526" s="22">
        <v>0</v>
      </c>
      <c r="AS526" s="22">
        <v>0</v>
      </c>
      <c r="AT526" s="22">
        <v>0</v>
      </c>
      <c r="AU526" s="22">
        <v>0</v>
      </c>
      <c r="AV526" s="22">
        <v>0</v>
      </c>
      <c r="AW526" s="22">
        <v>0</v>
      </c>
      <c r="AX526" s="20">
        <v>0</v>
      </c>
      <c r="AY526" s="20">
        <v>0</v>
      </c>
      <c r="AZ526" s="20">
        <v>0</v>
      </c>
      <c r="BA526" s="20">
        <v>0</v>
      </c>
      <c r="BB526" s="22">
        <v>0</v>
      </c>
      <c r="BC526" s="20">
        <v>0</v>
      </c>
      <c r="BD526" s="20">
        <v>0</v>
      </c>
      <c r="BE526" s="20">
        <v>0</v>
      </c>
      <c r="BF526" s="20">
        <v>0</v>
      </c>
      <c r="BG526" s="22">
        <v>697</v>
      </c>
      <c r="BH526" s="22">
        <v>293</v>
      </c>
      <c r="BI526" s="22">
        <v>693</v>
      </c>
      <c r="BJ526" s="22">
        <v>292</v>
      </c>
      <c r="BK526" s="22">
        <v>689</v>
      </c>
      <c r="BL526" s="22">
        <v>289</v>
      </c>
      <c r="BM526" s="22">
        <v>699</v>
      </c>
      <c r="BN526" s="22">
        <v>294</v>
      </c>
      <c r="BO526" s="20"/>
      <c r="BP526" s="20"/>
      <c r="BQ526" s="20"/>
      <c r="BR526" s="20"/>
      <c r="BS526" s="20"/>
      <c r="BT526" s="20"/>
      <c r="BU526" s="22">
        <v>0</v>
      </c>
      <c r="BV526" s="22">
        <v>0</v>
      </c>
      <c r="BW526" s="22">
        <v>0</v>
      </c>
      <c r="BX526" s="22">
        <v>0</v>
      </c>
      <c r="BY526" s="22">
        <v>0</v>
      </c>
      <c r="BZ526" s="22">
        <v>0</v>
      </c>
      <c r="CA526" s="22">
        <v>227</v>
      </c>
      <c r="CB526" s="22">
        <v>144</v>
      </c>
      <c r="CC526" s="22">
        <v>661</v>
      </c>
      <c r="CD526" s="22">
        <v>272</v>
      </c>
      <c r="CE526" s="22">
        <v>700</v>
      </c>
      <c r="CF526" s="22">
        <v>294</v>
      </c>
      <c r="CG526" s="22">
        <v>609</v>
      </c>
      <c r="CH526" s="22">
        <v>235</v>
      </c>
      <c r="CI526" s="22">
        <v>0</v>
      </c>
      <c r="CJ526" s="22">
        <v>0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0"/>
      <c r="B527" s="20"/>
      <c r="C527" s="22">
        <v>81441</v>
      </c>
      <c r="D527" s="22">
        <v>0</v>
      </c>
      <c r="E527" s="22">
        <v>0</v>
      </c>
      <c r="F527" s="22">
        <v>-1</v>
      </c>
      <c r="G527" s="22">
        <v>1</v>
      </c>
      <c r="H527" s="22">
        <v>0</v>
      </c>
      <c r="I527" s="22">
        <v>1</v>
      </c>
      <c r="J527" s="20">
        <v>0.5</v>
      </c>
      <c r="K527" s="20">
        <v>0.5</v>
      </c>
      <c r="L527" s="22">
        <v>0</v>
      </c>
      <c r="M527" s="20" t="s">
        <v>1006</v>
      </c>
      <c r="N527" s="20">
        <v>0</v>
      </c>
      <c r="O527" s="22">
        <v>411</v>
      </c>
      <c r="P527" s="23" t="b">
        <v>0</v>
      </c>
      <c r="Q527" s="20"/>
      <c r="R527" s="20"/>
      <c r="S527" s="22">
        <v>39</v>
      </c>
      <c r="T527" s="20" t="s">
        <v>1872</v>
      </c>
      <c r="U527" s="20">
        <v>0</v>
      </c>
      <c r="V527" s="20" t="s">
        <v>1873</v>
      </c>
      <c r="W527" s="20">
        <v>0.1</v>
      </c>
      <c r="X527" s="23" t="b">
        <v>0</v>
      </c>
      <c r="Y527" s="20"/>
      <c r="Z527" s="20" t="s">
        <v>858</v>
      </c>
      <c r="AA527" s="22">
        <v>15</v>
      </c>
      <c r="AB527" s="22">
        <v>4</v>
      </c>
      <c r="AC527" s="22">
        <v>0</v>
      </c>
      <c r="AD527" s="22">
        <v>3908</v>
      </c>
      <c r="AE527" s="22">
        <v>115</v>
      </c>
      <c r="AF527" s="22">
        <v>3735</v>
      </c>
      <c r="AG527" s="22">
        <v>133</v>
      </c>
      <c r="AH527" s="20">
        <v>0</v>
      </c>
      <c r="AI527" s="20">
        <v>0</v>
      </c>
      <c r="AJ527" s="20" t="s">
        <v>1873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459</v>
      </c>
      <c r="BH527" s="22">
        <v>33</v>
      </c>
      <c r="BI527" s="22">
        <v>440</v>
      </c>
      <c r="BJ527" s="22">
        <v>14</v>
      </c>
      <c r="BK527" s="22">
        <v>415</v>
      </c>
      <c r="BL527" s="22">
        <v>7</v>
      </c>
      <c r="BM527" s="22">
        <v>465</v>
      </c>
      <c r="BN527" s="22">
        <v>33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715</v>
      </c>
      <c r="CB527" s="22">
        <v>72</v>
      </c>
      <c r="CC527" s="22">
        <v>363</v>
      </c>
      <c r="CD527" s="22">
        <v>30</v>
      </c>
      <c r="CE527" s="22">
        <v>470</v>
      </c>
      <c r="CF527" s="22">
        <v>33</v>
      </c>
      <c r="CG527" s="22">
        <v>418</v>
      </c>
      <c r="CH527" s="22">
        <v>62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100</v>
      </c>
      <c r="B528" s="22">
        <v>100</v>
      </c>
      <c r="C528" s="22">
        <v>232826</v>
      </c>
      <c r="D528" s="22">
        <v>0</v>
      </c>
      <c r="E528" s="22">
        <v>0</v>
      </c>
      <c r="F528" s="22">
        <v>3</v>
      </c>
      <c r="G528" s="22">
        <v>-3</v>
      </c>
      <c r="H528" s="22">
        <v>0</v>
      </c>
      <c r="I528" s="22">
        <v>3</v>
      </c>
      <c r="J528" s="20">
        <v>4.2</v>
      </c>
      <c r="K528" s="20">
        <v>4.2</v>
      </c>
      <c r="L528" s="22">
        <v>2</v>
      </c>
      <c r="M528" s="20" t="s">
        <v>444</v>
      </c>
      <c r="N528" s="20">
        <v>3.7</v>
      </c>
      <c r="O528" s="22">
        <v>412</v>
      </c>
      <c r="P528" s="23" t="b">
        <v>0</v>
      </c>
      <c r="Q528" s="20"/>
      <c r="R528" s="20" t="s">
        <v>3318</v>
      </c>
      <c r="S528" s="22">
        <v>58</v>
      </c>
      <c r="T528" s="20" t="s">
        <v>1266</v>
      </c>
      <c r="U528" s="20">
        <v>5.0999999999999996</v>
      </c>
      <c r="V528" s="20" t="s">
        <v>581</v>
      </c>
      <c r="W528" s="20">
        <v>11.1</v>
      </c>
      <c r="X528" s="23" t="b">
        <v>0</v>
      </c>
      <c r="Y528" s="20"/>
      <c r="Z528" s="20" t="s">
        <v>858</v>
      </c>
      <c r="AA528" s="22">
        <v>15</v>
      </c>
      <c r="AB528" s="22">
        <v>4</v>
      </c>
      <c r="AC528" s="22">
        <v>56</v>
      </c>
      <c r="AD528" s="22">
        <v>1703804</v>
      </c>
      <c r="AE528" s="22">
        <v>68709</v>
      </c>
      <c r="AF528" s="22">
        <v>657407</v>
      </c>
      <c r="AG528" s="22">
        <v>47824</v>
      </c>
      <c r="AH528" s="20">
        <v>0.6</v>
      </c>
      <c r="AI528" s="20">
        <v>9.6999999999999993</v>
      </c>
      <c r="AJ528" s="20" t="s">
        <v>581</v>
      </c>
      <c r="AK528" s="22">
        <v>880</v>
      </c>
      <c r="AL528" s="22">
        <v>4</v>
      </c>
      <c r="AM528" s="22">
        <v>4</v>
      </c>
      <c r="AN528" s="22">
        <v>6</v>
      </c>
      <c r="AO528" s="22">
        <v>9</v>
      </c>
      <c r="AP528" s="22">
        <v>0</v>
      </c>
      <c r="AQ528" s="22">
        <v>0</v>
      </c>
      <c r="AR528" s="22">
        <v>0</v>
      </c>
      <c r="AS528" s="22">
        <v>6</v>
      </c>
      <c r="AT528" s="22">
        <v>0</v>
      </c>
      <c r="AU528" s="22">
        <v>0</v>
      </c>
      <c r="AV528" s="22">
        <v>3</v>
      </c>
      <c r="AW528" s="22">
        <v>177</v>
      </c>
      <c r="AX528" s="20">
        <v>254.2</v>
      </c>
      <c r="AY528" s="20">
        <v>145.30000000000001</v>
      </c>
      <c r="AZ528" s="20">
        <v>272</v>
      </c>
      <c r="BA528" s="20">
        <v>66.8</v>
      </c>
      <c r="BB528" s="22">
        <v>10</v>
      </c>
      <c r="BC528" s="20">
        <v>3.1</v>
      </c>
      <c r="BD528" s="20">
        <v>1.35</v>
      </c>
      <c r="BE528" s="20">
        <v>4.4400000000000004</v>
      </c>
      <c r="BF528" s="20">
        <v>10.29</v>
      </c>
      <c r="BG528" s="22">
        <v>43</v>
      </c>
      <c r="BH528" s="22">
        <v>15</v>
      </c>
      <c r="BI528" s="22">
        <v>75</v>
      </c>
      <c r="BJ528" s="22">
        <v>55</v>
      </c>
      <c r="BK528" s="22">
        <v>28</v>
      </c>
      <c r="BL528" s="22">
        <v>15</v>
      </c>
      <c r="BM528" s="22">
        <v>33</v>
      </c>
      <c r="BN528" s="22">
        <v>23</v>
      </c>
      <c r="BO528" s="22">
        <v>2</v>
      </c>
      <c r="BP528" s="20"/>
      <c r="BQ528" s="20"/>
      <c r="BR528" s="20"/>
      <c r="BS528" s="20"/>
      <c r="BT528" s="20"/>
      <c r="BU528" s="22">
        <v>0.32</v>
      </c>
      <c r="BV528" s="22">
        <v>0</v>
      </c>
      <c r="BW528" s="22">
        <v>0.14000000000000001</v>
      </c>
      <c r="BX528" s="22">
        <v>0.46</v>
      </c>
      <c r="BY528" s="22">
        <v>1.05</v>
      </c>
      <c r="BZ528" s="22">
        <v>0.92</v>
      </c>
      <c r="CA528" s="22">
        <v>77</v>
      </c>
      <c r="CB528" s="22">
        <v>47</v>
      </c>
      <c r="CC528" s="22">
        <v>72</v>
      </c>
      <c r="CD528" s="22">
        <v>39</v>
      </c>
      <c r="CE528" s="22">
        <v>20</v>
      </c>
      <c r="CF528" s="22">
        <v>12</v>
      </c>
      <c r="CG528" s="22">
        <v>36</v>
      </c>
      <c r="CH528" s="22">
        <v>13</v>
      </c>
      <c r="CI528" s="22">
        <v>1.02</v>
      </c>
      <c r="CJ528" s="22">
        <v>0.61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27.75" thickBot="1">
      <c r="A529" s="22">
        <v>0</v>
      </c>
      <c r="B529" s="22">
        <v>0</v>
      </c>
      <c r="C529" s="22">
        <v>153127</v>
      </c>
      <c r="D529" s="22">
        <v>0</v>
      </c>
      <c r="E529" s="22">
        <v>0</v>
      </c>
      <c r="F529" s="22">
        <v>-1</v>
      </c>
      <c r="G529" s="22">
        <v>1</v>
      </c>
      <c r="H529" s="22">
        <v>0</v>
      </c>
      <c r="I529" s="22">
        <v>3</v>
      </c>
      <c r="J529" s="20">
        <v>0</v>
      </c>
      <c r="K529" s="20">
        <v>0</v>
      </c>
      <c r="L529" s="22">
        <v>0</v>
      </c>
      <c r="M529" s="20" t="s">
        <v>1281</v>
      </c>
      <c r="N529" s="20">
        <v>0</v>
      </c>
      <c r="O529" s="22">
        <v>413</v>
      </c>
      <c r="P529" s="23" t="b">
        <v>0</v>
      </c>
      <c r="Q529" s="20" t="s">
        <v>3187</v>
      </c>
      <c r="R529" s="20" t="s">
        <v>3188</v>
      </c>
      <c r="S529" s="22">
        <v>44</v>
      </c>
      <c r="T529" s="20" t="s">
        <v>2218</v>
      </c>
      <c r="U529" s="20">
        <v>0</v>
      </c>
      <c r="V529" s="20" t="s">
        <v>2219</v>
      </c>
      <c r="W529" s="20">
        <v>0</v>
      </c>
      <c r="X529" s="23" t="b">
        <v>0</v>
      </c>
      <c r="Y529" s="20"/>
      <c r="Z529" s="20" t="s">
        <v>872</v>
      </c>
      <c r="AA529" s="22">
        <v>15</v>
      </c>
      <c r="AB529" s="22">
        <v>4</v>
      </c>
      <c r="AC529" s="22">
        <v>0</v>
      </c>
      <c r="AD529" s="22">
        <v>851</v>
      </c>
      <c r="AE529" s="22">
        <v>0</v>
      </c>
      <c r="AF529" s="22">
        <v>4498</v>
      </c>
      <c r="AG529" s="22">
        <v>50</v>
      </c>
      <c r="AH529" s="20">
        <v>0</v>
      </c>
      <c r="AI529" s="20">
        <v>0</v>
      </c>
      <c r="AJ529" s="20" t="s">
        <v>2219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580</v>
      </c>
      <c r="BH529" s="22">
        <v>220</v>
      </c>
      <c r="BI529" s="22">
        <v>570</v>
      </c>
      <c r="BJ529" s="22">
        <v>221</v>
      </c>
      <c r="BK529" s="22">
        <v>556</v>
      </c>
      <c r="BL529" s="22">
        <v>215</v>
      </c>
      <c r="BM529" s="22">
        <v>587</v>
      </c>
      <c r="BN529" s="22">
        <v>225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489</v>
      </c>
      <c r="CB529" s="22">
        <v>279</v>
      </c>
      <c r="CC529" s="22">
        <v>515</v>
      </c>
      <c r="CD529" s="22">
        <v>185</v>
      </c>
      <c r="CE529" s="22">
        <v>592</v>
      </c>
      <c r="CF529" s="22">
        <v>229</v>
      </c>
      <c r="CG529" s="22">
        <v>583</v>
      </c>
      <c r="CH529" s="22">
        <v>220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0</v>
      </c>
      <c r="B530" s="22">
        <v>0</v>
      </c>
      <c r="C530" s="22">
        <v>83314</v>
      </c>
      <c r="D530" s="22">
        <v>0</v>
      </c>
      <c r="E530" s="22">
        <v>0</v>
      </c>
      <c r="F530" s="22">
        <v>-1</v>
      </c>
      <c r="G530" s="22">
        <v>1</v>
      </c>
      <c r="H530" s="22">
        <v>0</v>
      </c>
      <c r="I530" s="22">
        <v>3</v>
      </c>
      <c r="J530" s="20">
        <v>0</v>
      </c>
      <c r="K530" s="20">
        <v>0</v>
      </c>
      <c r="L530" s="22">
        <v>0</v>
      </c>
      <c r="M530" s="20" t="s">
        <v>1511</v>
      </c>
      <c r="N530" s="20">
        <v>0</v>
      </c>
      <c r="O530" s="22">
        <v>414</v>
      </c>
      <c r="P530" s="23" t="b">
        <v>0</v>
      </c>
      <c r="Q530" s="20" t="s">
        <v>3058</v>
      </c>
      <c r="R530" s="20" t="s">
        <v>3059</v>
      </c>
      <c r="S530" s="22">
        <v>44</v>
      </c>
      <c r="T530" s="20" t="s">
        <v>1512</v>
      </c>
      <c r="U530" s="20">
        <v>0</v>
      </c>
      <c r="V530" s="20" t="s">
        <v>744</v>
      </c>
      <c r="W530" s="20">
        <v>0</v>
      </c>
      <c r="X530" s="23" t="b">
        <v>0</v>
      </c>
      <c r="Y530" s="20"/>
      <c r="Z530" s="20" t="s">
        <v>872</v>
      </c>
      <c r="AA530" s="22">
        <v>15</v>
      </c>
      <c r="AB530" s="22">
        <v>4</v>
      </c>
      <c r="AC530" s="22">
        <v>0</v>
      </c>
      <c r="AD530" s="22">
        <v>716</v>
      </c>
      <c r="AE530" s="22">
        <v>0</v>
      </c>
      <c r="AF530" s="22">
        <v>4697</v>
      </c>
      <c r="AG530" s="22">
        <v>41</v>
      </c>
      <c r="AH530" s="20">
        <v>0</v>
      </c>
      <c r="AI530" s="20">
        <v>0</v>
      </c>
      <c r="AJ530" s="20" t="s">
        <v>744</v>
      </c>
      <c r="AK530" s="22">
        <v>0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0</v>
      </c>
      <c r="AX530" s="20">
        <v>0</v>
      </c>
      <c r="AY530" s="20">
        <v>0</v>
      </c>
      <c r="AZ530" s="20">
        <v>0</v>
      </c>
      <c r="BA530" s="20">
        <v>0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576</v>
      </c>
      <c r="BH530" s="22">
        <v>217</v>
      </c>
      <c r="BI530" s="22">
        <v>565</v>
      </c>
      <c r="BJ530" s="22">
        <v>218</v>
      </c>
      <c r="BK530" s="22">
        <v>550</v>
      </c>
      <c r="BL530" s="22">
        <v>212</v>
      </c>
      <c r="BM530" s="22">
        <v>582</v>
      </c>
      <c r="BN530" s="22">
        <v>222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479</v>
      </c>
      <c r="CB530" s="22">
        <v>276</v>
      </c>
      <c r="CC530" s="22">
        <v>510</v>
      </c>
      <c r="CD530" s="22">
        <v>182</v>
      </c>
      <c r="CE530" s="22">
        <v>588</v>
      </c>
      <c r="CF530" s="22">
        <v>226</v>
      </c>
      <c r="CG530" s="22">
        <v>575</v>
      </c>
      <c r="CH530" s="22">
        <v>213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50</v>
      </c>
      <c r="B531" s="22">
        <v>0</v>
      </c>
      <c r="C531" s="22">
        <v>219168</v>
      </c>
      <c r="D531" s="22">
        <v>0</v>
      </c>
      <c r="E531" s="22">
        <v>0</v>
      </c>
      <c r="F531" s="22">
        <v>-1</v>
      </c>
      <c r="G531" s="22">
        <v>1</v>
      </c>
      <c r="H531" s="22">
        <v>2</v>
      </c>
      <c r="I531" s="22">
        <v>4</v>
      </c>
      <c r="J531" s="20">
        <v>0.2</v>
      </c>
      <c r="K531" s="20">
        <v>0</v>
      </c>
      <c r="L531" s="22">
        <v>0</v>
      </c>
      <c r="M531" s="20" t="s">
        <v>1519</v>
      </c>
      <c r="N531" s="20">
        <v>0</v>
      </c>
      <c r="O531" s="22">
        <v>415</v>
      </c>
      <c r="P531" s="23" t="b">
        <v>0</v>
      </c>
      <c r="Q531" s="20" t="s">
        <v>3678</v>
      </c>
      <c r="R531" s="20" t="s">
        <v>3461</v>
      </c>
      <c r="S531" s="22">
        <v>74</v>
      </c>
      <c r="T531" s="20" t="s">
        <v>1520</v>
      </c>
      <c r="U531" s="20">
        <v>5.5</v>
      </c>
      <c r="V531" s="20" t="s">
        <v>1521</v>
      </c>
      <c r="W531" s="20">
        <v>11.2</v>
      </c>
      <c r="X531" s="23" t="b">
        <v>0</v>
      </c>
      <c r="Y531" s="20"/>
      <c r="Z531" s="20" t="s">
        <v>937</v>
      </c>
      <c r="AA531" s="22">
        <v>15</v>
      </c>
      <c r="AB531" s="22">
        <v>4</v>
      </c>
      <c r="AC531" s="22">
        <v>44</v>
      </c>
      <c r="AD531" s="22">
        <v>1797226</v>
      </c>
      <c r="AE531" s="22">
        <v>3915</v>
      </c>
      <c r="AF531" s="22">
        <v>2792124</v>
      </c>
      <c r="AG531" s="22">
        <v>65578</v>
      </c>
      <c r="AH531" s="20">
        <v>0</v>
      </c>
      <c r="AI531" s="20">
        <v>5.9</v>
      </c>
      <c r="AJ531" s="20" t="s">
        <v>1521</v>
      </c>
      <c r="AK531" s="22">
        <v>491</v>
      </c>
      <c r="AL531" s="22">
        <v>6</v>
      </c>
      <c r="AM531" s="22">
        <v>0</v>
      </c>
      <c r="AN531" s="22">
        <v>2</v>
      </c>
      <c r="AO531" s="22">
        <v>6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6</v>
      </c>
      <c r="AW531" s="22">
        <v>173</v>
      </c>
      <c r="AX531" s="20">
        <v>223</v>
      </c>
      <c r="AY531" s="20">
        <v>56.2</v>
      </c>
      <c r="AZ531" s="20">
        <v>276</v>
      </c>
      <c r="BA531" s="20">
        <v>55.5</v>
      </c>
      <c r="BB531" s="22">
        <v>6</v>
      </c>
      <c r="BC531" s="20">
        <v>5.44</v>
      </c>
      <c r="BD531" s="20">
        <v>0.15</v>
      </c>
      <c r="BE531" s="20">
        <v>5.59</v>
      </c>
      <c r="BF531" s="20">
        <v>6.85</v>
      </c>
      <c r="BG531" s="22">
        <v>75</v>
      </c>
      <c r="BH531" s="22">
        <v>9</v>
      </c>
      <c r="BI531" s="22">
        <v>212</v>
      </c>
      <c r="BJ531" s="22">
        <v>34</v>
      </c>
      <c r="BK531" s="22">
        <v>26</v>
      </c>
      <c r="BL531" s="22">
        <v>12</v>
      </c>
      <c r="BM531" s="22">
        <v>53</v>
      </c>
      <c r="BN531" s="22">
        <v>12</v>
      </c>
      <c r="BO531" s="20"/>
      <c r="BP531" s="20"/>
      <c r="BQ531" s="20"/>
      <c r="BR531" s="20"/>
      <c r="BS531" s="22">
        <v>2</v>
      </c>
      <c r="BT531" s="20"/>
      <c r="BU531" s="22">
        <v>1</v>
      </c>
      <c r="BV531" s="22">
        <v>0</v>
      </c>
      <c r="BW531" s="22">
        <v>0.03</v>
      </c>
      <c r="BX531" s="22">
        <v>1.03</v>
      </c>
      <c r="BY531" s="22">
        <v>1.26</v>
      </c>
      <c r="BZ531" s="22">
        <v>1.1000000000000001</v>
      </c>
      <c r="CA531" s="22">
        <v>23</v>
      </c>
      <c r="CB531" s="22">
        <v>9</v>
      </c>
      <c r="CC531" s="22">
        <v>735</v>
      </c>
      <c r="CD531" s="22">
        <v>93</v>
      </c>
      <c r="CE531" s="22">
        <v>14</v>
      </c>
      <c r="CF531" s="22">
        <v>4</v>
      </c>
      <c r="CG531" s="22">
        <v>35</v>
      </c>
      <c r="CH531" s="22">
        <v>5</v>
      </c>
      <c r="CI531" s="22">
        <v>1.1000000000000001</v>
      </c>
      <c r="CJ531" s="22">
        <v>0.37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100</v>
      </c>
      <c r="B532" s="22">
        <v>100</v>
      </c>
      <c r="C532" s="22">
        <v>180974</v>
      </c>
      <c r="D532" s="22">
        <v>0</v>
      </c>
      <c r="E532" s="22">
        <v>0</v>
      </c>
      <c r="F532" s="22">
        <v>-2</v>
      </c>
      <c r="G532" s="22">
        <v>2</v>
      </c>
      <c r="H532" s="22">
        <v>0</v>
      </c>
      <c r="I532" s="22">
        <v>3</v>
      </c>
      <c r="J532" s="20">
        <v>4.8</v>
      </c>
      <c r="K532" s="20">
        <v>4.8</v>
      </c>
      <c r="L532" s="22">
        <v>2</v>
      </c>
      <c r="M532" s="20" t="s">
        <v>1504</v>
      </c>
      <c r="N532" s="20">
        <v>4.3</v>
      </c>
      <c r="O532" s="22">
        <v>416</v>
      </c>
      <c r="P532" s="23" t="b">
        <v>0</v>
      </c>
      <c r="Q532" s="20"/>
      <c r="R532" s="20" t="s">
        <v>3319</v>
      </c>
      <c r="S532" s="22">
        <v>58</v>
      </c>
      <c r="T532" s="20" t="s">
        <v>1505</v>
      </c>
      <c r="U532" s="20">
        <v>2.4</v>
      </c>
      <c r="V532" s="20" t="s">
        <v>1506</v>
      </c>
      <c r="W532" s="20">
        <v>0.5</v>
      </c>
      <c r="X532" s="23" t="b">
        <v>0</v>
      </c>
      <c r="Y532" s="20"/>
      <c r="Z532" s="20" t="s">
        <v>858</v>
      </c>
      <c r="AA532" s="22">
        <v>15</v>
      </c>
      <c r="AB532" s="22">
        <v>4</v>
      </c>
      <c r="AC532" s="22">
        <v>22</v>
      </c>
      <c r="AD532" s="22">
        <v>34879</v>
      </c>
      <c r="AE532" s="22">
        <v>2582</v>
      </c>
      <c r="AF532" s="22">
        <v>97334</v>
      </c>
      <c r="AG532" s="22">
        <v>2120</v>
      </c>
      <c r="AH532" s="20">
        <v>0.7</v>
      </c>
      <c r="AI532" s="20">
        <v>3.8</v>
      </c>
      <c r="AJ532" s="20" t="s">
        <v>217</v>
      </c>
      <c r="AK532" s="22">
        <v>638</v>
      </c>
      <c r="AL532" s="22">
        <v>0</v>
      </c>
      <c r="AM532" s="22">
        <v>1</v>
      </c>
      <c r="AN532" s="22">
        <v>2</v>
      </c>
      <c r="AO532" s="22">
        <v>8</v>
      </c>
      <c r="AP532" s="22">
        <v>0</v>
      </c>
      <c r="AQ532" s="22">
        <v>0</v>
      </c>
      <c r="AR532" s="22">
        <v>0</v>
      </c>
      <c r="AS532" s="22">
        <v>1</v>
      </c>
      <c r="AT532" s="22">
        <v>0</v>
      </c>
      <c r="AU532" s="22">
        <v>0</v>
      </c>
      <c r="AV532" s="22">
        <v>3</v>
      </c>
      <c r="AW532" s="22">
        <v>91</v>
      </c>
      <c r="AX532" s="20">
        <v>103</v>
      </c>
      <c r="AY532" s="20">
        <v>147.19999999999999</v>
      </c>
      <c r="AZ532" s="20">
        <v>77</v>
      </c>
      <c r="BA532" s="20">
        <v>32.700000000000003</v>
      </c>
      <c r="BB532" s="22">
        <v>8</v>
      </c>
      <c r="BC532" s="20">
        <v>0.76</v>
      </c>
      <c r="BD532" s="20">
        <v>0.35</v>
      </c>
      <c r="BE532" s="20">
        <v>1.1100000000000001</v>
      </c>
      <c r="BF532" s="20">
        <v>9.0299999999999994</v>
      </c>
      <c r="BG532" s="22">
        <v>221</v>
      </c>
      <c r="BH532" s="22">
        <v>86</v>
      </c>
      <c r="BI532" s="22">
        <v>74</v>
      </c>
      <c r="BJ532" s="22">
        <v>54</v>
      </c>
      <c r="BK532" s="22">
        <v>150</v>
      </c>
      <c r="BL532" s="22">
        <v>92</v>
      </c>
      <c r="BM532" s="22">
        <v>152</v>
      </c>
      <c r="BN532" s="22">
        <v>78</v>
      </c>
      <c r="BO532" s="20"/>
      <c r="BP532" s="20"/>
      <c r="BQ532" s="20"/>
      <c r="BR532" s="20"/>
      <c r="BS532" s="22">
        <v>3</v>
      </c>
      <c r="BT532" s="20"/>
      <c r="BU532" s="22">
        <v>0.11</v>
      </c>
      <c r="BV532" s="22">
        <v>0</v>
      </c>
      <c r="BW532" s="22">
        <v>0.05</v>
      </c>
      <c r="BX532" s="22">
        <v>0.16</v>
      </c>
      <c r="BY532" s="22">
        <v>1.27</v>
      </c>
      <c r="BZ532" s="22">
        <v>1.1299999999999999</v>
      </c>
      <c r="CA532" s="22">
        <v>74</v>
      </c>
      <c r="CB532" s="22">
        <v>45</v>
      </c>
      <c r="CC532" s="22">
        <v>49</v>
      </c>
      <c r="CD532" s="22">
        <v>25</v>
      </c>
      <c r="CE532" s="22">
        <v>201</v>
      </c>
      <c r="CF532" s="22">
        <v>87</v>
      </c>
      <c r="CG532" s="22">
        <v>228</v>
      </c>
      <c r="CH532" s="22">
        <v>73</v>
      </c>
      <c r="CI532" s="22">
        <v>1.1299999999999999</v>
      </c>
      <c r="CJ532" s="22">
        <v>0.28000000000000003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100</v>
      </c>
      <c r="B533" s="22">
        <v>100</v>
      </c>
      <c r="C533" s="22">
        <v>111773</v>
      </c>
      <c r="D533" s="22">
        <v>0</v>
      </c>
      <c r="E533" s="22">
        <v>0</v>
      </c>
      <c r="F533" s="22">
        <v>-1</v>
      </c>
      <c r="G533" s="22">
        <v>1</v>
      </c>
      <c r="H533" s="22">
        <v>0</v>
      </c>
      <c r="I533" s="22">
        <v>2</v>
      </c>
      <c r="J533" s="20">
        <v>0.8</v>
      </c>
      <c r="K533" s="20">
        <v>0.8</v>
      </c>
      <c r="L533" s="22">
        <v>1</v>
      </c>
      <c r="M533" s="20" t="s">
        <v>1491</v>
      </c>
      <c r="N533" s="20">
        <v>0.3</v>
      </c>
      <c r="O533" s="22">
        <v>417</v>
      </c>
      <c r="P533" s="23" t="b">
        <v>0</v>
      </c>
      <c r="Q533" s="20"/>
      <c r="R533" s="20" t="s">
        <v>2446</v>
      </c>
      <c r="S533" s="22">
        <v>44</v>
      </c>
      <c r="T533" s="20" t="s">
        <v>1492</v>
      </c>
      <c r="U533" s="20">
        <v>1</v>
      </c>
      <c r="V533" s="20" t="s">
        <v>740</v>
      </c>
      <c r="W533" s="20">
        <v>0</v>
      </c>
      <c r="X533" s="23" t="b">
        <v>0</v>
      </c>
      <c r="Y533" s="20"/>
      <c r="Z533" s="20" t="s">
        <v>858</v>
      </c>
      <c r="AA533" s="22">
        <v>15</v>
      </c>
      <c r="AB533" s="22">
        <v>4</v>
      </c>
      <c r="AC533" s="22">
        <v>1</v>
      </c>
      <c r="AD533" s="22">
        <v>743</v>
      </c>
      <c r="AE533" s="22">
        <v>162</v>
      </c>
      <c r="AF533" s="22">
        <v>1282</v>
      </c>
      <c r="AG533" s="22">
        <v>58</v>
      </c>
      <c r="AH533" s="20">
        <v>0.1</v>
      </c>
      <c r="AI533" s="20">
        <v>0.2</v>
      </c>
      <c r="AJ533" s="20" t="s">
        <v>740</v>
      </c>
      <c r="AK533" s="22">
        <v>1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3</v>
      </c>
      <c r="AX533" s="20">
        <v>0.2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0.17</v>
      </c>
      <c r="BG533" s="22">
        <v>451</v>
      </c>
      <c r="BH533" s="22">
        <v>159</v>
      </c>
      <c r="BI533" s="22">
        <v>567</v>
      </c>
      <c r="BJ533" s="22">
        <v>224</v>
      </c>
      <c r="BK533" s="22">
        <v>553</v>
      </c>
      <c r="BL533" s="22">
        <v>222</v>
      </c>
      <c r="BM533" s="22">
        <v>584</v>
      </c>
      <c r="BN533" s="22">
        <v>224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15.3</v>
      </c>
      <c r="BZ533" s="22">
        <v>0</v>
      </c>
      <c r="CA533" s="22">
        <v>485</v>
      </c>
      <c r="CB533" s="22">
        <v>95</v>
      </c>
      <c r="CC533" s="22">
        <v>322</v>
      </c>
      <c r="CD533" s="22">
        <v>109</v>
      </c>
      <c r="CE533" s="22">
        <v>378</v>
      </c>
      <c r="CF533" s="22">
        <v>133</v>
      </c>
      <c r="CG533" s="22">
        <v>643</v>
      </c>
      <c r="CH533" s="22">
        <v>221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0</v>
      </c>
      <c r="B534" s="22">
        <v>0</v>
      </c>
      <c r="C534" s="22">
        <v>564510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3</v>
      </c>
      <c r="J534" s="20">
        <v>0</v>
      </c>
      <c r="K534" s="20">
        <v>0</v>
      </c>
      <c r="L534" s="22">
        <v>0</v>
      </c>
      <c r="M534" s="20" t="s">
        <v>1525</v>
      </c>
      <c r="N534" s="20">
        <v>0</v>
      </c>
      <c r="O534" s="22">
        <v>418</v>
      </c>
      <c r="P534" s="23" t="b">
        <v>0</v>
      </c>
      <c r="Q534" s="20" t="s">
        <v>2572</v>
      </c>
      <c r="R534" s="20" t="s">
        <v>2573</v>
      </c>
      <c r="S534" s="22">
        <v>45</v>
      </c>
      <c r="T534" s="20" t="s">
        <v>1526</v>
      </c>
      <c r="U534" s="20">
        <v>0</v>
      </c>
      <c r="V534" s="20" t="s">
        <v>1527</v>
      </c>
      <c r="W534" s="20">
        <v>0</v>
      </c>
      <c r="X534" s="23" t="b">
        <v>0</v>
      </c>
      <c r="Y534" s="20"/>
      <c r="Z534" s="20" t="s">
        <v>872</v>
      </c>
      <c r="AA534" s="22">
        <v>15</v>
      </c>
      <c r="AB534" s="22">
        <v>4</v>
      </c>
      <c r="AC534" s="22">
        <v>0</v>
      </c>
      <c r="AD534" s="22">
        <v>0</v>
      </c>
      <c r="AE534" s="22">
        <v>0</v>
      </c>
      <c r="AF534" s="22">
        <v>617</v>
      </c>
      <c r="AG534" s="22">
        <v>4</v>
      </c>
      <c r="AH534" s="20">
        <v>0</v>
      </c>
      <c r="AI534" s="20">
        <v>0</v>
      </c>
      <c r="AJ534" s="20" t="s">
        <v>1527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676</v>
      </c>
      <c r="BH534" s="22">
        <v>277</v>
      </c>
      <c r="BI534" s="22">
        <v>673</v>
      </c>
      <c r="BJ534" s="22">
        <v>279</v>
      </c>
      <c r="BK534" s="22">
        <v>665</v>
      </c>
      <c r="BL534" s="22">
        <v>275</v>
      </c>
      <c r="BM534" s="22">
        <v>682</v>
      </c>
      <c r="BN534" s="22">
        <v>281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460</v>
      </c>
      <c r="CB534" s="22">
        <v>269</v>
      </c>
      <c r="CC534" s="22">
        <v>630</v>
      </c>
      <c r="CD534" s="22">
        <v>251</v>
      </c>
      <c r="CE534" s="22">
        <v>684</v>
      </c>
      <c r="CF534" s="22">
        <v>283</v>
      </c>
      <c r="CG534" s="22">
        <v>718</v>
      </c>
      <c r="CH534" s="22">
        <v>301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0"/>
      <c r="B535" s="20"/>
      <c r="C535" s="22">
        <v>101148</v>
      </c>
      <c r="D535" s="22">
        <v>0</v>
      </c>
      <c r="E535" s="22">
        <v>0</v>
      </c>
      <c r="F535" s="22">
        <v>1</v>
      </c>
      <c r="G535" s="22">
        <v>-1</v>
      </c>
      <c r="H535" s="22">
        <v>0</v>
      </c>
      <c r="I535" s="22">
        <v>2</v>
      </c>
      <c r="J535" s="20">
        <v>3.5</v>
      </c>
      <c r="K535" s="20">
        <v>3.5</v>
      </c>
      <c r="L535" s="22">
        <v>0</v>
      </c>
      <c r="M535" s="20" t="s">
        <v>1484</v>
      </c>
      <c r="N535" s="20">
        <v>3</v>
      </c>
      <c r="O535" s="22">
        <v>419</v>
      </c>
      <c r="P535" s="23" t="b">
        <v>0</v>
      </c>
      <c r="Q535" s="20"/>
      <c r="R535" s="20"/>
      <c r="S535" s="22">
        <v>41</v>
      </c>
      <c r="T535" s="20" t="s">
        <v>1485</v>
      </c>
      <c r="U535" s="20">
        <v>3.3</v>
      </c>
      <c r="V535" s="20" t="s">
        <v>739</v>
      </c>
      <c r="W535" s="20">
        <v>6</v>
      </c>
      <c r="X535" s="23" t="b">
        <v>0</v>
      </c>
      <c r="Y535" s="20"/>
      <c r="Z535" s="20" t="s">
        <v>858</v>
      </c>
      <c r="AA535" s="22">
        <v>15</v>
      </c>
      <c r="AB535" s="22">
        <v>4</v>
      </c>
      <c r="AC535" s="22">
        <v>23</v>
      </c>
      <c r="AD535" s="22">
        <v>682007</v>
      </c>
      <c r="AE535" s="22">
        <v>31768</v>
      </c>
      <c r="AF535" s="22">
        <v>118694</v>
      </c>
      <c r="AG535" s="22">
        <v>15646</v>
      </c>
      <c r="AH535" s="20">
        <v>0.7</v>
      </c>
      <c r="AI535" s="20">
        <v>5.6</v>
      </c>
      <c r="AJ535" s="20" t="s">
        <v>739</v>
      </c>
      <c r="AK535" s="22">
        <v>556</v>
      </c>
      <c r="AL535" s="22">
        <v>0</v>
      </c>
      <c r="AM535" s="22">
        <v>0</v>
      </c>
      <c r="AN535" s="22">
        <v>3</v>
      </c>
      <c r="AO535" s="22">
        <v>6</v>
      </c>
      <c r="AP535" s="22">
        <v>0</v>
      </c>
      <c r="AQ535" s="22">
        <v>0</v>
      </c>
      <c r="AR535" s="22">
        <v>0</v>
      </c>
      <c r="AS535" s="22">
        <v>2</v>
      </c>
      <c r="AT535" s="22">
        <v>0</v>
      </c>
      <c r="AU535" s="22">
        <v>0</v>
      </c>
      <c r="AV535" s="22">
        <v>3</v>
      </c>
      <c r="AW535" s="22">
        <v>104</v>
      </c>
      <c r="AX535" s="20">
        <v>116.8</v>
      </c>
      <c r="AY535" s="20">
        <v>16.899999999999999</v>
      </c>
      <c r="AZ535" s="20">
        <v>23</v>
      </c>
      <c r="BA535" s="20">
        <v>15.7</v>
      </c>
      <c r="BB535" s="22">
        <v>6</v>
      </c>
      <c r="BC535" s="20">
        <v>0.17</v>
      </c>
      <c r="BD535" s="20">
        <v>0.05</v>
      </c>
      <c r="BE535" s="20">
        <v>0.22</v>
      </c>
      <c r="BF535" s="20">
        <v>7.21</v>
      </c>
      <c r="BG535" s="22">
        <v>198</v>
      </c>
      <c r="BH535" s="22">
        <v>80</v>
      </c>
      <c r="BI535" s="22">
        <v>335</v>
      </c>
      <c r="BJ535" s="22">
        <v>116</v>
      </c>
      <c r="BK535" s="22">
        <v>275</v>
      </c>
      <c r="BL535" s="22">
        <v>86</v>
      </c>
      <c r="BM535" s="22">
        <v>276</v>
      </c>
      <c r="BN535" s="22">
        <v>93</v>
      </c>
      <c r="BO535" s="20"/>
      <c r="BP535" s="20"/>
      <c r="BQ535" s="20"/>
      <c r="BR535" s="20"/>
      <c r="BS535" s="20"/>
      <c r="BT535" s="20"/>
      <c r="BU535" s="22">
        <v>0.03</v>
      </c>
      <c r="BV535" s="22">
        <v>0</v>
      </c>
      <c r="BW535" s="22">
        <v>0.01</v>
      </c>
      <c r="BX535" s="22">
        <v>0.04</v>
      </c>
      <c r="BY535" s="22">
        <v>1.17</v>
      </c>
      <c r="BZ535" s="22">
        <v>0.97</v>
      </c>
      <c r="CA535" s="22">
        <v>610</v>
      </c>
      <c r="CB535" s="22">
        <v>160</v>
      </c>
      <c r="CC535" s="22">
        <v>87</v>
      </c>
      <c r="CD535" s="22">
        <v>24</v>
      </c>
      <c r="CE535" s="22">
        <v>105</v>
      </c>
      <c r="CF535" s="22">
        <v>33</v>
      </c>
      <c r="CG535" s="22">
        <v>68</v>
      </c>
      <c r="CH535" s="22">
        <v>24</v>
      </c>
      <c r="CI535" s="22">
        <v>0.97</v>
      </c>
      <c r="CJ535" s="22">
        <v>0.49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0</v>
      </c>
      <c r="B536" s="22">
        <v>0</v>
      </c>
      <c r="C536" s="22">
        <v>194799</v>
      </c>
      <c r="D536" s="22">
        <v>0</v>
      </c>
      <c r="E536" s="22">
        <v>0</v>
      </c>
      <c r="F536" s="22">
        <v>0</v>
      </c>
      <c r="G536" s="22">
        <v>0</v>
      </c>
      <c r="H536" s="22">
        <v>0</v>
      </c>
      <c r="I536" s="22">
        <v>2</v>
      </c>
      <c r="J536" s="20">
        <v>0</v>
      </c>
      <c r="K536" s="20">
        <v>0</v>
      </c>
      <c r="L536" s="22">
        <v>0</v>
      </c>
      <c r="M536" s="20" t="s">
        <v>987</v>
      </c>
      <c r="N536" s="20">
        <v>0</v>
      </c>
      <c r="O536" s="22">
        <v>420</v>
      </c>
      <c r="P536" s="23" t="b">
        <v>0</v>
      </c>
      <c r="Q536" s="20" t="s">
        <v>2220</v>
      </c>
      <c r="R536" s="20" t="s">
        <v>2221</v>
      </c>
      <c r="S536" s="22">
        <v>40</v>
      </c>
      <c r="T536" s="20" t="s">
        <v>1507</v>
      </c>
      <c r="U536" s="20">
        <v>0</v>
      </c>
      <c r="V536" s="20" t="s">
        <v>505</v>
      </c>
      <c r="W536" s="20">
        <v>0</v>
      </c>
      <c r="X536" s="23" t="b">
        <v>0</v>
      </c>
      <c r="Y536" s="20"/>
      <c r="Z536" s="20" t="s">
        <v>872</v>
      </c>
      <c r="AA536" s="22">
        <v>15</v>
      </c>
      <c r="AB536" s="22">
        <v>4</v>
      </c>
      <c r="AC536" s="22">
        <v>0</v>
      </c>
      <c r="AD536" s="22">
        <v>0</v>
      </c>
      <c r="AE536" s="22">
        <v>0</v>
      </c>
      <c r="AF536" s="22">
        <v>810</v>
      </c>
      <c r="AG536" s="22">
        <v>4</v>
      </c>
      <c r="AH536" s="20">
        <v>0</v>
      </c>
      <c r="AI536" s="20">
        <v>0</v>
      </c>
      <c r="AJ536" s="20" t="s">
        <v>2222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</v>
      </c>
      <c r="BG536" s="22">
        <v>499</v>
      </c>
      <c r="BH536" s="22">
        <v>177</v>
      </c>
      <c r="BI536" s="22">
        <v>484</v>
      </c>
      <c r="BJ536" s="22">
        <v>175</v>
      </c>
      <c r="BK536" s="22">
        <v>460</v>
      </c>
      <c r="BL536" s="22">
        <v>166</v>
      </c>
      <c r="BM536" s="22">
        <v>506</v>
      </c>
      <c r="BN536" s="22">
        <v>177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0</v>
      </c>
      <c r="BZ536" s="22">
        <v>0</v>
      </c>
      <c r="CA536" s="22">
        <v>638</v>
      </c>
      <c r="CB536" s="22">
        <v>174</v>
      </c>
      <c r="CC536" s="22">
        <v>410</v>
      </c>
      <c r="CD536" s="22">
        <v>136</v>
      </c>
      <c r="CE536" s="22">
        <v>510</v>
      </c>
      <c r="CF536" s="22">
        <v>173</v>
      </c>
      <c r="CG536" s="22">
        <v>692</v>
      </c>
      <c r="CH536" s="22">
        <v>233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75</v>
      </c>
      <c r="B537" s="20"/>
      <c r="C537" s="22">
        <v>180135</v>
      </c>
      <c r="D537" s="22">
        <v>0</v>
      </c>
      <c r="E537" s="22">
        <v>0</v>
      </c>
      <c r="F537" s="22">
        <v>-1</v>
      </c>
      <c r="G537" s="22">
        <v>1</v>
      </c>
      <c r="H537" s="22">
        <v>0</v>
      </c>
      <c r="I537" s="22">
        <v>3</v>
      </c>
      <c r="J537" s="20">
        <v>1.7</v>
      </c>
      <c r="K537" s="20">
        <v>2.2000000000000002</v>
      </c>
      <c r="L537" s="22">
        <v>2</v>
      </c>
      <c r="M537" s="20" t="s">
        <v>1501</v>
      </c>
      <c r="N537" s="20">
        <v>1.7</v>
      </c>
      <c r="O537" s="22">
        <v>421</v>
      </c>
      <c r="P537" s="23" t="b">
        <v>0</v>
      </c>
      <c r="Q537" s="20" t="s">
        <v>3515</v>
      </c>
      <c r="R537" s="20" t="s">
        <v>3679</v>
      </c>
      <c r="S537" s="22">
        <v>49</v>
      </c>
      <c r="T537" s="20" t="s">
        <v>1502</v>
      </c>
      <c r="U537" s="20">
        <v>3.1</v>
      </c>
      <c r="V537" s="20" t="s">
        <v>1503</v>
      </c>
      <c r="W537" s="20">
        <v>1</v>
      </c>
      <c r="X537" s="23" t="b">
        <v>0</v>
      </c>
      <c r="Y537" s="20"/>
      <c r="Z537" s="20" t="s">
        <v>937</v>
      </c>
      <c r="AA537" s="22">
        <v>15</v>
      </c>
      <c r="AB537" s="22">
        <v>4</v>
      </c>
      <c r="AC537" s="22">
        <v>37</v>
      </c>
      <c r="AD537" s="22">
        <v>150052</v>
      </c>
      <c r="AE537" s="22">
        <v>2813</v>
      </c>
      <c r="AF537" s="22">
        <v>75130</v>
      </c>
      <c r="AG537" s="22">
        <v>10161</v>
      </c>
      <c r="AH537" s="20">
        <v>0.3</v>
      </c>
      <c r="AI537" s="20">
        <v>7.6</v>
      </c>
      <c r="AJ537" s="20" t="s">
        <v>1503</v>
      </c>
      <c r="AK537" s="22">
        <v>808</v>
      </c>
      <c r="AL537" s="22">
        <v>2</v>
      </c>
      <c r="AM537" s="22">
        <v>2</v>
      </c>
      <c r="AN537" s="22">
        <v>5</v>
      </c>
      <c r="AO537" s="22">
        <v>10</v>
      </c>
      <c r="AP537" s="22">
        <v>0</v>
      </c>
      <c r="AQ537" s="22">
        <v>0</v>
      </c>
      <c r="AR537" s="22">
        <v>0</v>
      </c>
      <c r="AS537" s="22">
        <v>4</v>
      </c>
      <c r="AT537" s="22">
        <v>0</v>
      </c>
      <c r="AU537" s="22">
        <v>0</v>
      </c>
      <c r="AV537" s="22">
        <v>0</v>
      </c>
      <c r="AW537" s="22">
        <v>150</v>
      </c>
      <c r="AX537" s="20">
        <v>186</v>
      </c>
      <c r="AY537" s="20">
        <v>97.8</v>
      </c>
      <c r="AZ537" s="20">
        <v>119</v>
      </c>
      <c r="BA537" s="20">
        <v>40.5</v>
      </c>
      <c r="BB537" s="22">
        <v>8</v>
      </c>
      <c r="BC537" s="20">
        <v>1.55</v>
      </c>
      <c r="BD537" s="20">
        <v>0.69</v>
      </c>
      <c r="BE537" s="20">
        <v>2.2400000000000002</v>
      </c>
      <c r="BF537" s="20">
        <v>10.210000000000001</v>
      </c>
      <c r="BG537" s="22">
        <v>115</v>
      </c>
      <c r="BH537" s="22">
        <v>45</v>
      </c>
      <c r="BI537" s="22">
        <v>130</v>
      </c>
      <c r="BJ537" s="22">
        <v>91</v>
      </c>
      <c r="BK537" s="22">
        <v>103</v>
      </c>
      <c r="BL537" s="22">
        <v>63</v>
      </c>
      <c r="BM537" s="22">
        <v>99</v>
      </c>
      <c r="BN537" s="22">
        <v>60</v>
      </c>
      <c r="BO537" s="20"/>
      <c r="BP537" s="20"/>
      <c r="BQ537" s="20"/>
      <c r="BR537" s="20"/>
      <c r="BS537" s="20"/>
      <c r="BT537" s="20"/>
      <c r="BU537" s="22">
        <v>0.17</v>
      </c>
      <c r="BV537" s="22">
        <v>0</v>
      </c>
      <c r="BW537" s="22">
        <v>0.08</v>
      </c>
      <c r="BX537" s="22">
        <v>0.25</v>
      </c>
      <c r="BY537" s="22">
        <v>1.1399999999999999</v>
      </c>
      <c r="BZ537" s="22">
        <v>1.1100000000000001</v>
      </c>
      <c r="CA537" s="22">
        <v>239</v>
      </c>
      <c r="CB537" s="22">
        <v>152</v>
      </c>
      <c r="CC537" s="22">
        <v>190</v>
      </c>
      <c r="CD537" s="22">
        <v>85</v>
      </c>
      <c r="CE537" s="22">
        <v>127</v>
      </c>
      <c r="CF537" s="22">
        <v>54</v>
      </c>
      <c r="CG537" s="22">
        <v>180</v>
      </c>
      <c r="CH537" s="22">
        <v>60</v>
      </c>
      <c r="CI537" s="22">
        <v>0.89</v>
      </c>
      <c r="CJ537" s="22">
        <v>0.56000000000000005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25</v>
      </c>
      <c r="B538" s="22">
        <v>25</v>
      </c>
      <c r="C538" s="22">
        <v>109528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2</v>
      </c>
      <c r="J538" s="20">
        <v>0.1</v>
      </c>
      <c r="K538" s="20">
        <v>0.1</v>
      </c>
      <c r="L538" s="22">
        <v>0</v>
      </c>
      <c r="M538" s="20" t="s">
        <v>1488</v>
      </c>
      <c r="N538" s="20">
        <v>0</v>
      </c>
      <c r="O538" s="22">
        <v>422</v>
      </c>
      <c r="P538" s="23" t="b">
        <v>0</v>
      </c>
      <c r="Q538" s="20" t="s">
        <v>3371</v>
      </c>
      <c r="R538" s="20" t="s">
        <v>3523</v>
      </c>
      <c r="S538" s="22">
        <v>40</v>
      </c>
      <c r="T538" s="20" t="s">
        <v>1489</v>
      </c>
      <c r="U538" s="20">
        <v>0</v>
      </c>
      <c r="V538" s="20" t="s">
        <v>1490</v>
      </c>
      <c r="W538" s="20">
        <v>0</v>
      </c>
      <c r="X538" s="23" t="b">
        <v>0</v>
      </c>
      <c r="Y538" s="20"/>
      <c r="Z538" s="20" t="s">
        <v>937</v>
      </c>
      <c r="AA538" s="22">
        <v>15</v>
      </c>
      <c r="AB538" s="22">
        <v>4</v>
      </c>
      <c r="AC538" s="22">
        <v>0</v>
      </c>
      <c r="AD538" s="22">
        <v>3103</v>
      </c>
      <c r="AE538" s="22">
        <v>28</v>
      </c>
      <c r="AF538" s="22">
        <v>5261</v>
      </c>
      <c r="AG538" s="22">
        <v>228</v>
      </c>
      <c r="AH538" s="20">
        <v>0</v>
      </c>
      <c r="AI538" s="20">
        <v>0</v>
      </c>
      <c r="AJ538" s="20" t="s">
        <v>742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487</v>
      </c>
      <c r="BH538" s="22">
        <v>171</v>
      </c>
      <c r="BI538" s="22">
        <v>471</v>
      </c>
      <c r="BJ538" s="22">
        <v>169</v>
      </c>
      <c r="BK538" s="22">
        <v>447</v>
      </c>
      <c r="BL538" s="22">
        <v>160</v>
      </c>
      <c r="BM538" s="22">
        <v>494</v>
      </c>
      <c r="BN538" s="22">
        <v>171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624</v>
      </c>
      <c r="CB538" s="22">
        <v>167</v>
      </c>
      <c r="CC538" s="22">
        <v>396</v>
      </c>
      <c r="CD538" s="22">
        <v>129</v>
      </c>
      <c r="CE538" s="22">
        <v>498</v>
      </c>
      <c r="CF538" s="22">
        <v>167</v>
      </c>
      <c r="CG538" s="22">
        <v>511</v>
      </c>
      <c r="CH538" s="22">
        <v>196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114243</v>
      </c>
      <c r="D539" s="22">
        <v>0</v>
      </c>
      <c r="E539" s="22">
        <v>0</v>
      </c>
      <c r="F539" s="22">
        <v>-2</v>
      </c>
      <c r="G539" s="22">
        <v>2</v>
      </c>
      <c r="H539" s="22">
        <v>1</v>
      </c>
      <c r="I539" s="22">
        <v>3</v>
      </c>
      <c r="J539" s="20">
        <v>0</v>
      </c>
      <c r="K539" s="20">
        <v>0</v>
      </c>
      <c r="L539" s="22">
        <v>0</v>
      </c>
      <c r="M539" s="20" t="s">
        <v>957</v>
      </c>
      <c r="N539" s="20">
        <v>0.3</v>
      </c>
      <c r="O539" s="22">
        <v>423</v>
      </c>
      <c r="P539" s="23" t="b">
        <v>0</v>
      </c>
      <c r="Q539" s="20" t="s">
        <v>3680</v>
      </c>
      <c r="R539" s="20" t="s">
        <v>3462</v>
      </c>
      <c r="S539" s="22">
        <v>48</v>
      </c>
      <c r="T539" s="20" t="s">
        <v>1493</v>
      </c>
      <c r="U539" s="20">
        <v>4.8</v>
      </c>
      <c r="V539" s="20" t="s">
        <v>511</v>
      </c>
      <c r="W539" s="20">
        <v>0.1</v>
      </c>
      <c r="X539" s="23" t="b">
        <v>0</v>
      </c>
      <c r="Y539" s="20"/>
      <c r="Z539" s="20" t="s">
        <v>899</v>
      </c>
      <c r="AA539" s="22">
        <v>15</v>
      </c>
      <c r="AB539" s="22">
        <v>4</v>
      </c>
      <c r="AC539" s="22">
        <v>24</v>
      </c>
      <c r="AD539" s="22">
        <v>29705</v>
      </c>
      <c r="AE539" s="22">
        <v>82</v>
      </c>
      <c r="AF539" s="22">
        <v>39535</v>
      </c>
      <c r="AG539" s="22">
        <v>2313</v>
      </c>
      <c r="AH539" s="20">
        <v>0.1</v>
      </c>
      <c r="AI539" s="20">
        <v>5</v>
      </c>
      <c r="AJ539" s="20" t="s">
        <v>2574</v>
      </c>
      <c r="AK539" s="22">
        <v>119</v>
      </c>
      <c r="AL539" s="22">
        <v>1</v>
      </c>
      <c r="AM539" s="22">
        <v>3</v>
      </c>
      <c r="AN539" s="22">
        <v>1</v>
      </c>
      <c r="AO539" s="22">
        <v>1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3</v>
      </c>
      <c r="AW539" s="22">
        <v>85</v>
      </c>
      <c r="AX539" s="20">
        <v>103.4</v>
      </c>
      <c r="AY539" s="20">
        <v>54.3</v>
      </c>
      <c r="AZ539" s="20">
        <v>39</v>
      </c>
      <c r="BA539" s="20">
        <v>19.5</v>
      </c>
      <c r="BB539" s="22">
        <v>1</v>
      </c>
      <c r="BC539" s="20">
        <v>0.1</v>
      </c>
      <c r="BD539" s="20">
        <v>0.66</v>
      </c>
      <c r="BE539" s="20">
        <v>0.76</v>
      </c>
      <c r="BF539" s="20">
        <v>1.61</v>
      </c>
      <c r="BG539" s="22">
        <v>219</v>
      </c>
      <c r="BH539" s="22">
        <v>85</v>
      </c>
      <c r="BI539" s="22">
        <v>217</v>
      </c>
      <c r="BJ539" s="22">
        <v>126</v>
      </c>
      <c r="BK539" s="22">
        <v>230</v>
      </c>
      <c r="BL539" s="22">
        <v>121</v>
      </c>
      <c r="BM539" s="22">
        <v>253</v>
      </c>
      <c r="BN539" s="22">
        <v>118</v>
      </c>
      <c r="BO539" s="20"/>
      <c r="BP539" s="20"/>
      <c r="BQ539" s="20"/>
      <c r="BR539" s="20"/>
      <c r="BS539" s="20"/>
      <c r="BT539" s="20"/>
      <c r="BU539" s="22">
        <v>0.08</v>
      </c>
      <c r="BV539" s="22">
        <v>0</v>
      </c>
      <c r="BW539" s="22">
        <v>0.5</v>
      </c>
      <c r="BX539" s="22">
        <v>0.57999999999999996</v>
      </c>
      <c r="BY539" s="22">
        <v>1.22</v>
      </c>
      <c r="BZ539" s="22">
        <v>0.76</v>
      </c>
      <c r="CA539" s="22">
        <v>287</v>
      </c>
      <c r="CB539" s="22">
        <v>187</v>
      </c>
      <c r="CC539" s="22">
        <v>338</v>
      </c>
      <c r="CD539" s="22">
        <v>162</v>
      </c>
      <c r="CE539" s="22">
        <v>26</v>
      </c>
      <c r="CF539" s="22">
        <v>16</v>
      </c>
      <c r="CG539" s="22">
        <v>356</v>
      </c>
      <c r="CH539" s="22">
        <v>112</v>
      </c>
      <c r="CI539" s="22">
        <v>0.76</v>
      </c>
      <c r="CJ539" s="22">
        <v>0.76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0"/>
      <c r="B540" s="20"/>
      <c r="C540" s="22">
        <v>98747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1</v>
      </c>
      <c r="J540" s="20">
        <v>4.5</v>
      </c>
      <c r="K540" s="20">
        <v>4.5</v>
      </c>
      <c r="L540" s="22">
        <v>4</v>
      </c>
      <c r="M540" s="20" t="s">
        <v>1513</v>
      </c>
      <c r="N540" s="20">
        <v>4</v>
      </c>
      <c r="O540" s="22">
        <v>424</v>
      </c>
      <c r="P540" s="23" t="b">
        <v>0</v>
      </c>
      <c r="Q540" s="20"/>
      <c r="R540" s="20"/>
      <c r="S540" s="22">
        <v>55</v>
      </c>
      <c r="T540" s="20" t="s">
        <v>1514</v>
      </c>
      <c r="U540" s="20">
        <v>3.9</v>
      </c>
      <c r="V540" s="20" t="s">
        <v>396</v>
      </c>
      <c r="W540" s="20">
        <v>11.6</v>
      </c>
      <c r="X540" s="23" t="b">
        <v>0</v>
      </c>
      <c r="Y540" s="20"/>
      <c r="Z540" s="20" t="s">
        <v>858</v>
      </c>
      <c r="AA540" s="22">
        <v>15</v>
      </c>
      <c r="AB540" s="22">
        <v>4</v>
      </c>
      <c r="AC540" s="22">
        <v>47</v>
      </c>
      <c r="AD540" s="22">
        <v>458398</v>
      </c>
      <c r="AE540" s="22">
        <v>22625</v>
      </c>
      <c r="AF540" s="22">
        <v>467453</v>
      </c>
      <c r="AG540" s="22">
        <v>18939</v>
      </c>
      <c r="AH540" s="20">
        <v>0.7</v>
      </c>
      <c r="AI540" s="20">
        <v>8.5</v>
      </c>
      <c r="AJ540" s="20" t="s">
        <v>396</v>
      </c>
      <c r="AK540" s="22">
        <v>1080</v>
      </c>
      <c r="AL540" s="22">
        <v>0</v>
      </c>
      <c r="AM540" s="22">
        <v>0</v>
      </c>
      <c r="AN540" s="22">
        <v>5</v>
      </c>
      <c r="AO540" s="22">
        <v>13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36</v>
      </c>
      <c r="AV540" s="22">
        <v>1</v>
      </c>
      <c r="AW540" s="22">
        <v>236</v>
      </c>
      <c r="AX540" s="20">
        <v>269.39999999999998</v>
      </c>
      <c r="AY540" s="20">
        <v>0</v>
      </c>
      <c r="AZ540" s="20">
        <v>4</v>
      </c>
      <c r="BA540" s="20">
        <v>27.3</v>
      </c>
      <c r="BB540" s="22">
        <v>12</v>
      </c>
      <c r="BC540" s="20">
        <v>0.02</v>
      </c>
      <c r="BD540" s="20">
        <v>0</v>
      </c>
      <c r="BE540" s="20">
        <v>0.02</v>
      </c>
      <c r="BF540" s="20">
        <v>13.95</v>
      </c>
      <c r="BG540" s="22">
        <v>38</v>
      </c>
      <c r="BH540" s="22">
        <v>12</v>
      </c>
      <c r="BI540" s="22">
        <v>728</v>
      </c>
      <c r="BJ540" s="22">
        <v>85</v>
      </c>
      <c r="BK540" s="22">
        <v>387</v>
      </c>
      <c r="BL540" s="22">
        <v>1</v>
      </c>
      <c r="BM540" s="22">
        <v>190</v>
      </c>
      <c r="BN540" s="22">
        <v>13</v>
      </c>
      <c r="BO540" s="20"/>
      <c r="BP540" s="20"/>
      <c r="BQ540" s="20"/>
      <c r="BR540" s="20"/>
      <c r="BS540" s="20"/>
      <c r="BT540" s="20"/>
      <c r="BU540" s="22">
        <v>0</v>
      </c>
      <c r="BV540" s="22">
        <v>3</v>
      </c>
      <c r="BW540" s="22">
        <v>0</v>
      </c>
      <c r="BX540" s="22">
        <v>0</v>
      </c>
      <c r="BY540" s="22">
        <v>1.1599999999999999</v>
      </c>
      <c r="BZ540" s="22">
        <v>1.08</v>
      </c>
      <c r="CA540" s="22">
        <v>93</v>
      </c>
      <c r="CB540" s="22">
        <v>2</v>
      </c>
      <c r="CC540" s="22">
        <v>61</v>
      </c>
      <c r="CD540" s="22">
        <v>3</v>
      </c>
      <c r="CE540" s="22">
        <v>69</v>
      </c>
      <c r="CF540" s="22">
        <v>8</v>
      </c>
      <c r="CG540" s="22">
        <v>33</v>
      </c>
      <c r="CH540" s="22">
        <v>7</v>
      </c>
      <c r="CI540" s="22">
        <v>1</v>
      </c>
      <c r="CJ540" s="22">
        <v>0.42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0"/>
      <c r="B541" s="20"/>
      <c r="C541" s="22">
        <v>56983</v>
      </c>
      <c r="D541" s="22">
        <v>0</v>
      </c>
      <c r="E541" s="22">
        <v>0</v>
      </c>
      <c r="F541" s="22">
        <v>-1</v>
      </c>
      <c r="G541" s="22">
        <v>1</v>
      </c>
      <c r="H541" s="22">
        <v>0</v>
      </c>
      <c r="I541" s="22">
        <v>3</v>
      </c>
      <c r="J541" s="20">
        <v>1.2</v>
      </c>
      <c r="K541" s="20">
        <v>1.2</v>
      </c>
      <c r="L541" s="22">
        <v>1</v>
      </c>
      <c r="M541" s="20" t="s">
        <v>900</v>
      </c>
      <c r="N541" s="20">
        <v>0.7</v>
      </c>
      <c r="O541" s="22">
        <v>425</v>
      </c>
      <c r="P541" s="23" t="b">
        <v>0</v>
      </c>
      <c r="Q541" s="20"/>
      <c r="R541" s="20"/>
      <c r="S541" s="22">
        <v>44</v>
      </c>
      <c r="T541" s="20" t="s">
        <v>1476</v>
      </c>
      <c r="U541" s="20">
        <v>1</v>
      </c>
      <c r="V541" s="20" t="s">
        <v>741</v>
      </c>
      <c r="W541" s="20">
        <v>0.2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2</v>
      </c>
      <c r="AD541" s="22">
        <v>13174</v>
      </c>
      <c r="AE541" s="22">
        <v>665</v>
      </c>
      <c r="AF541" s="22">
        <v>17194</v>
      </c>
      <c r="AG541" s="22">
        <v>565</v>
      </c>
      <c r="AH541" s="20">
        <v>0.2</v>
      </c>
      <c r="AI541" s="20">
        <v>0.5</v>
      </c>
      <c r="AJ541" s="20" t="s">
        <v>741</v>
      </c>
      <c r="AK541" s="22">
        <v>70</v>
      </c>
      <c r="AL541" s="22">
        <v>0</v>
      </c>
      <c r="AM541" s="22">
        <v>0</v>
      </c>
      <c r="AN541" s="22">
        <v>0</v>
      </c>
      <c r="AO541" s="22">
        <v>2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5</v>
      </c>
      <c r="AX541" s="20">
        <v>16.600000000000001</v>
      </c>
      <c r="AY541" s="20">
        <v>2.2000000000000002</v>
      </c>
      <c r="AZ541" s="20">
        <v>13</v>
      </c>
      <c r="BA541" s="20">
        <v>3.2</v>
      </c>
      <c r="BB541" s="22">
        <v>0</v>
      </c>
      <c r="BC541" s="20">
        <v>7.0000000000000007E-2</v>
      </c>
      <c r="BD541" s="20">
        <v>0.01</v>
      </c>
      <c r="BE541" s="20">
        <v>0.08</v>
      </c>
      <c r="BF541" s="20">
        <v>2.2000000000000002</v>
      </c>
      <c r="BG541" s="22">
        <v>383</v>
      </c>
      <c r="BH541" s="22">
        <v>170</v>
      </c>
      <c r="BI541" s="22">
        <v>395</v>
      </c>
      <c r="BJ541" s="22">
        <v>197</v>
      </c>
      <c r="BK541" s="22">
        <v>331</v>
      </c>
      <c r="BL541" s="22">
        <v>166</v>
      </c>
      <c r="BM541" s="22">
        <v>401</v>
      </c>
      <c r="BN541" s="22">
        <v>186</v>
      </c>
      <c r="BO541" s="20"/>
      <c r="BP541" s="20"/>
      <c r="BQ541" s="20"/>
      <c r="BR541" s="20"/>
      <c r="BS541" s="20"/>
      <c r="BT541" s="20"/>
      <c r="BU541" s="22">
        <v>0.09</v>
      </c>
      <c r="BV541" s="22">
        <v>0</v>
      </c>
      <c r="BW541" s="22">
        <v>0.01</v>
      </c>
      <c r="BX541" s="22">
        <v>0.1</v>
      </c>
      <c r="BY541" s="22">
        <v>2.83</v>
      </c>
      <c r="BZ541" s="22">
        <v>2.57</v>
      </c>
      <c r="CA541" s="22">
        <v>475</v>
      </c>
      <c r="CB541" s="22">
        <v>275</v>
      </c>
      <c r="CC541" s="22">
        <v>274</v>
      </c>
      <c r="CD541" s="22">
        <v>128</v>
      </c>
      <c r="CE541" s="22">
        <v>376</v>
      </c>
      <c r="CF541" s="22">
        <v>175</v>
      </c>
      <c r="CG541" s="22">
        <v>340</v>
      </c>
      <c r="CH541" s="22">
        <v>101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0</v>
      </c>
      <c r="B542" s="22">
        <v>0</v>
      </c>
      <c r="C542" s="22">
        <v>170137</v>
      </c>
      <c r="D542" s="22">
        <v>0</v>
      </c>
      <c r="E542" s="22">
        <v>0</v>
      </c>
      <c r="F542" s="22">
        <v>0</v>
      </c>
      <c r="G542" s="22">
        <v>0</v>
      </c>
      <c r="H542" s="22">
        <v>0</v>
      </c>
      <c r="I542" s="22">
        <v>3</v>
      </c>
      <c r="J542" s="20">
        <v>0</v>
      </c>
      <c r="K542" s="20">
        <v>0</v>
      </c>
      <c r="L542" s="22">
        <v>0</v>
      </c>
      <c r="M542" s="20" t="s">
        <v>365</v>
      </c>
      <c r="N542" s="20">
        <v>0</v>
      </c>
      <c r="O542" s="22">
        <v>426</v>
      </c>
      <c r="P542" s="23" t="b">
        <v>0</v>
      </c>
      <c r="Q542" s="20" t="s">
        <v>2447</v>
      </c>
      <c r="R542" s="20" t="s">
        <v>2448</v>
      </c>
      <c r="S542" s="22">
        <v>60</v>
      </c>
      <c r="T542" s="20" t="s">
        <v>1497</v>
      </c>
      <c r="U542" s="20">
        <v>0</v>
      </c>
      <c r="V542" s="20" t="s">
        <v>422</v>
      </c>
      <c r="W542" s="20">
        <v>0</v>
      </c>
      <c r="X542" s="23" t="b">
        <v>0</v>
      </c>
      <c r="Y542" s="20"/>
      <c r="Z542" s="20" t="s">
        <v>872</v>
      </c>
      <c r="AA542" s="22">
        <v>15</v>
      </c>
      <c r="AB542" s="22">
        <v>4</v>
      </c>
      <c r="AC542" s="22">
        <v>0</v>
      </c>
      <c r="AD542" s="22">
        <v>0</v>
      </c>
      <c r="AE542" s="22">
        <v>0</v>
      </c>
      <c r="AF542" s="22">
        <v>5255</v>
      </c>
      <c r="AG542" s="22">
        <v>14</v>
      </c>
      <c r="AH542" s="20">
        <v>0</v>
      </c>
      <c r="AI542" s="20">
        <v>0</v>
      </c>
      <c r="AJ542" s="20" t="s">
        <v>422</v>
      </c>
      <c r="AK542" s="22">
        <v>0</v>
      </c>
      <c r="AL542" s="22">
        <v>0</v>
      </c>
      <c r="AM542" s="22">
        <v>0</v>
      </c>
      <c r="AN542" s="22">
        <v>0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0</v>
      </c>
      <c r="AX542" s="20">
        <v>0</v>
      </c>
      <c r="AY542" s="20">
        <v>0</v>
      </c>
      <c r="AZ542" s="20">
        <v>0</v>
      </c>
      <c r="BA542" s="20">
        <v>0</v>
      </c>
      <c r="BB542" s="22">
        <v>0</v>
      </c>
      <c r="BC542" s="20">
        <v>0</v>
      </c>
      <c r="BD542" s="20">
        <v>0</v>
      </c>
      <c r="BE542" s="20">
        <v>0</v>
      </c>
      <c r="BF542" s="20">
        <v>0</v>
      </c>
      <c r="BG542" s="22">
        <v>736</v>
      </c>
      <c r="BH542" s="22">
        <v>320</v>
      </c>
      <c r="BI542" s="22">
        <v>736</v>
      </c>
      <c r="BJ542" s="22">
        <v>320</v>
      </c>
      <c r="BK542" s="22">
        <v>736</v>
      </c>
      <c r="BL542" s="22">
        <v>320</v>
      </c>
      <c r="BM542" s="22">
        <v>736</v>
      </c>
      <c r="BN542" s="22">
        <v>320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0</v>
      </c>
      <c r="BX542" s="22">
        <v>0</v>
      </c>
      <c r="BY542" s="22">
        <v>0</v>
      </c>
      <c r="BZ542" s="22">
        <v>0</v>
      </c>
      <c r="CA542" s="22">
        <v>64</v>
      </c>
      <c r="CB542" s="22">
        <v>40</v>
      </c>
      <c r="CC542" s="22">
        <v>725</v>
      </c>
      <c r="CD542" s="22">
        <v>315</v>
      </c>
      <c r="CE542" s="22">
        <v>735</v>
      </c>
      <c r="CF542" s="22">
        <v>320</v>
      </c>
      <c r="CG542" s="22">
        <v>563</v>
      </c>
      <c r="CH542" s="22">
        <v>209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100</v>
      </c>
      <c r="B543" s="22">
        <v>100</v>
      </c>
      <c r="C543" s="22">
        <v>119471</v>
      </c>
      <c r="D543" s="22">
        <v>0</v>
      </c>
      <c r="E543" s="22">
        <v>0</v>
      </c>
      <c r="F543" s="22">
        <v>2</v>
      </c>
      <c r="G543" s="22">
        <v>-2</v>
      </c>
      <c r="H543" s="22">
        <v>0</v>
      </c>
      <c r="I543" s="22">
        <v>2</v>
      </c>
      <c r="J543" s="20">
        <v>4.2</v>
      </c>
      <c r="K543" s="20">
        <v>4.2</v>
      </c>
      <c r="L543" s="22">
        <v>1</v>
      </c>
      <c r="M543" s="20" t="s">
        <v>1494</v>
      </c>
      <c r="N543" s="20">
        <v>3.7</v>
      </c>
      <c r="O543" s="22">
        <v>427</v>
      </c>
      <c r="P543" s="23" t="b">
        <v>0</v>
      </c>
      <c r="Q543" s="20"/>
      <c r="R543" s="20" t="s">
        <v>3524</v>
      </c>
      <c r="S543" s="22">
        <v>52</v>
      </c>
      <c r="T543" s="20" t="s">
        <v>1495</v>
      </c>
      <c r="U543" s="20">
        <v>3.7</v>
      </c>
      <c r="V543" s="20" t="s">
        <v>397</v>
      </c>
      <c r="W543" s="20">
        <v>7.6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44</v>
      </c>
      <c r="AD543" s="22">
        <v>915222</v>
      </c>
      <c r="AE543" s="22">
        <v>36772</v>
      </c>
      <c r="AF543" s="22">
        <v>413336</v>
      </c>
      <c r="AG543" s="22">
        <v>27762</v>
      </c>
      <c r="AH543" s="20">
        <v>0.7</v>
      </c>
      <c r="AI543" s="20">
        <v>8.5</v>
      </c>
      <c r="AJ543" s="20" t="s">
        <v>397</v>
      </c>
      <c r="AK543" s="22">
        <v>1080</v>
      </c>
      <c r="AL543" s="22">
        <v>0</v>
      </c>
      <c r="AM543" s="22">
        <v>1</v>
      </c>
      <c r="AN543" s="22">
        <v>5</v>
      </c>
      <c r="AO543" s="22">
        <v>13</v>
      </c>
      <c r="AP543" s="22">
        <v>0</v>
      </c>
      <c r="AQ543" s="22">
        <v>0</v>
      </c>
      <c r="AR543" s="22">
        <v>0</v>
      </c>
      <c r="AS543" s="22">
        <v>2</v>
      </c>
      <c r="AT543" s="22">
        <v>0</v>
      </c>
      <c r="AU543" s="22">
        <v>0</v>
      </c>
      <c r="AV543" s="22">
        <v>4</v>
      </c>
      <c r="AW543" s="22">
        <v>238</v>
      </c>
      <c r="AX543" s="20">
        <v>215</v>
      </c>
      <c r="AY543" s="20">
        <v>31.2</v>
      </c>
      <c r="AZ543" s="20">
        <v>69</v>
      </c>
      <c r="BA543" s="20">
        <v>31.7</v>
      </c>
      <c r="BB543" s="22">
        <v>12</v>
      </c>
      <c r="BC543" s="20">
        <v>0.63</v>
      </c>
      <c r="BD543" s="20">
        <v>0.43</v>
      </c>
      <c r="BE543" s="20">
        <v>1.06</v>
      </c>
      <c r="BF543" s="20">
        <v>13.95</v>
      </c>
      <c r="BG543" s="22">
        <v>83</v>
      </c>
      <c r="BH543" s="22">
        <v>26</v>
      </c>
      <c r="BI543" s="22">
        <v>284</v>
      </c>
      <c r="BJ543" s="22">
        <v>91</v>
      </c>
      <c r="BK543" s="22">
        <v>160</v>
      </c>
      <c r="BL543" s="22">
        <v>29</v>
      </c>
      <c r="BM543" s="22">
        <v>157</v>
      </c>
      <c r="BN543" s="22">
        <v>43</v>
      </c>
      <c r="BO543" s="20"/>
      <c r="BP543" s="20"/>
      <c r="BQ543" s="22">
        <v>2</v>
      </c>
      <c r="BR543" s="20"/>
      <c r="BS543" s="20"/>
      <c r="BT543" s="20"/>
      <c r="BU543" s="22">
        <v>0.05</v>
      </c>
      <c r="BV543" s="22">
        <v>0</v>
      </c>
      <c r="BW543" s="22">
        <v>0.04</v>
      </c>
      <c r="BX543" s="22">
        <v>0.09</v>
      </c>
      <c r="BY543" s="22">
        <v>1.1599999999999999</v>
      </c>
      <c r="BZ543" s="22">
        <v>1.08</v>
      </c>
      <c r="CA543" s="22">
        <v>153</v>
      </c>
      <c r="CB543" s="22">
        <v>15</v>
      </c>
      <c r="CC543" s="22">
        <v>70</v>
      </c>
      <c r="CD543" s="22">
        <v>18</v>
      </c>
      <c r="CE543" s="22">
        <v>87</v>
      </c>
      <c r="CF543" s="22">
        <v>23</v>
      </c>
      <c r="CG543" s="22">
        <v>51</v>
      </c>
      <c r="CH543" s="22">
        <v>15</v>
      </c>
      <c r="CI543" s="22">
        <v>1</v>
      </c>
      <c r="CJ543" s="22">
        <v>0.42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169359</v>
      </c>
      <c r="D544" s="22">
        <v>0</v>
      </c>
      <c r="E544" s="22">
        <v>0</v>
      </c>
      <c r="F544" s="22">
        <v>-2</v>
      </c>
      <c r="G544" s="22">
        <v>2</v>
      </c>
      <c r="H544" s="22">
        <v>0</v>
      </c>
      <c r="I544" s="22">
        <v>2</v>
      </c>
      <c r="J544" s="20">
        <v>0</v>
      </c>
      <c r="K544" s="20">
        <v>0</v>
      </c>
      <c r="L544" s="22">
        <v>0</v>
      </c>
      <c r="M544" s="20" t="s">
        <v>900</v>
      </c>
      <c r="N544" s="20">
        <v>0</v>
      </c>
      <c r="O544" s="22">
        <v>428</v>
      </c>
      <c r="P544" s="23" t="b">
        <v>0</v>
      </c>
      <c r="Q544" s="20" t="s">
        <v>3525</v>
      </c>
      <c r="R544" s="20" t="s">
        <v>3526</v>
      </c>
      <c r="S544" s="22">
        <v>43</v>
      </c>
      <c r="T544" s="20" t="s">
        <v>1496</v>
      </c>
      <c r="U544" s="20">
        <v>0.7</v>
      </c>
      <c r="V544" s="20" t="s">
        <v>460</v>
      </c>
      <c r="W544" s="20">
        <v>0.1</v>
      </c>
      <c r="X544" s="23" t="b">
        <v>0</v>
      </c>
      <c r="Y544" s="20"/>
      <c r="Z544" s="20" t="s">
        <v>899</v>
      </c>
      <c r="AA544" s="22">
        <v>15</v>
      </c>
      <c r="AB544" s="22">
        <v>4</v>
      </c>
      <c r="AC544" s="22">
        <v>2</v>
      </c>
      <c r="AD544" s="22">
        <v>5785</v>
      </c>
      <c r="AE544" s="22">
        <v>19</v>
      </c>
      <c r="AF544" s="22">
        <v>15708</v>
      </c>
      <c r="AG544" s="22">
        <v>719</v>
      </c>
      <c r="AH544" s="20">
        <v>0</v>
      </c>
      <c r="AI544" s="20">
        <v>0.5</v>
      </c>
      <c r="AJ544" s="20" t="s">
        <v>460</v>
      </c>
      <c r="AK544" s="22">
        <v>77</v>
      </c>
      <c r="AL544" s="22">
        <v>0</v>
      </c>
      <c r="AM544" s="22">
        <v>0</v>
      </c>
      <c r="AN544" s="22">
        <v>0</v>
      </c>
      <c r="AO544" s="22">
        <v>4</v>
      </c>
      <c r="AP544" s="22">
        <v>0</v>
      </c>
      <c r="AQ544" s="22">
        <v>0</v>
      </c>
      <c r="AR544" s="22">
        <v>0</v>
      </c>
      <c r="AS544" s="22">
        <v>1</v>
      </c>
      <c r="AT544" s="22">
        <v>0</v>
      </c>
      <c r="AU544" s="22">
        <v>0</v>
      </c>
      <c r="AV544" s="22">
        <v>0</v>
      </c>
      <c r="AW544" s="22">
        <v>15</v>
      </c>
      <c r="AX544" s="20">
        <v>9.1999999999999993</v>
      </c>
      <c r="AY544" s="20">
        <v>11.9</v>
      </c>
      <c r="AZ544" s="20">
        <v>0</v>
      </c>
      <c r="BA544" s="20">
        <v>2.2000000000000002</v>
      </c>
      <c r="BB544" s="22">
        <v>1</v>
      </c>
      <c r="BC544" s="20">
        <v>0</v>
      </c>
      <c r="BD544" s="20">
        <v>0.01</v>
      </c>
      <c r="BE544" s="20">
        <v>0.01</v>
      </c>
      <c r="BF544" s="20">
        <v>1.77</v>
      </c>
      <c r="BG544" s="22">
        <v>410</v>
      </c>
      <c r="BH544" s="22">
        <v>151</v>
      </c>
      <c r="BI544" s="22">
        <v>360</v>
      </c>
      <c r="BJ544" s="22">
        <v>128</v>
      </c>
      <c r="BK544" s="22">
        <v>534</v>
      </c>
      <c r="BL544" s="22">
        <v>213</v>
      </c>
      <c r="BM544" s="22">
        <v>419</v>
      </c>
      <c r="BN544" s="22">
        <v>150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0.01</v>
      </c>
      <c r="BX544" s="22">
        <v>0.01</v>
      </c>
      <c r="BY544" s="22">
        <v>2.0699999999999998</v>
      </c>
      <c r="BZ544" s="22">
        <v>4.68</v>
      </c>
      <c r="CA544" s="22">
        <v>580</v>
      </c>
      <c r="CB544" s="22">
        <v>139</v>
      </c>
      <c r="CC544" s="22">
        <v>490</v>
      </c>
      <c r="CD544" s="22">
        <v>192</v>
      </c>
      <c r="CE544" s="22">
        <v>451</v>
      </c>
      <c r="CF544" s="22">
        <v>148</v>
      </c>
      <c r="CG544" s="22">
        <v>396</v>
      </c>
      <c r="CH544" s="22">
        <v>153</v>
      </c>
      <c r="CI544" s="22">
        <v>1.17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0</v>
      </c>
      <c r="B545" s="22">
        <v>0</v>
      </c>
      <c r="C545" s="22">
        <v>432422</v>
      </c>
      <c r="D545" s="22">
        <v>-1</v>
      </c>
      <c r="E545" s="22">
        <v>1</v>
      </c>
      <c r="F545" s="22">
        <v>-3</v>
      </c>
      <c r="G545" s="22">
        <v>3</v>
      </c>
      <c r="H545" s="22">
        <v>0</v>
      </c>
      <c r="I545" s="22">
        <v>3</v>
      </c>
      <c r="J545" s="20">
        <v>0</v>
      </c>
      <c r="K545" s="20">
        <v>0</v>
      </c>
      <c r="L545" s="22">
        <v>0</v>
      </c>
      <c r="M545" s="20" t="s">
        <v>2223</v>
      </c>
      <c r="N545" s="20">
        <v>0</v>
      </c>
      <c r="O545" s="22">
        <v>429</v>
      </c>
      <c r="P545" s="23" t="b">
        <v>0</v>
      </c>
      <c r="Q545" s="20" t="s">
        <v>3463</v>
      </c>
      <c r="R545" s="20" t="s">
        <v>3464</v>
      </c>
      <c r="S545" s="22">
        <v>52</v>
      </c>
      <c r="T545" s="20" t="s">
        <v>2224</v>
      </c>
      <c r="U545" s="20">
        <v>2</v>
      </c>
      <c r="V545" s="20" t="s">
        <v>2225</v>
      </c>
      <c r="W545" s="20">
        <v>1.3</v>
      </c>
      <c r="X545" s="23" t="b">
        <v>0</v>
      </c>
      <c r="Y545" s="20"/>
      <c r="Z545" s="20" t="s">
        <v>1804</v>
      </c>
      <c r="AA545" s="22">
        <v>15</v>
      </c>
      <c r="AB545" s="22">
        <v>4</v>
      </c>
      <c r="AC545" s="22">
        <v>16</v>
      </c>
      <c r="AD545" s="22">
        <v>194736</v>
      </c>
      <c r="AE545" s="22">
        <v>50</v>
      </c>
      <c r="AF545" s="22">
        <v>332319</v>
      </c>
      <c r="AG545" s="22">
        <v>6044</v>
      </c>
      <c r="AH545" s="20">
        <v>0</v>
      </c>
      <c r="AI545" s="20">
        <v>3.1</v>
      </c>
      <c r="AJ545" s="20" t="s">
        <v>2225</v>
      </c>
      <c r="AK545" s="22">
        <v>437</v>
      </c>
      <c r="AL545" s="22">
        <v>1</v>
      </c>
      <c r="AM545" s="22">
        <v>0</v>
      </c>
      <c r="AN545" s="22">
        <v>1</v>
      </c>
      <c r="AO545" s="22">
        <v>5</v>
      </c>
      <c r="AP545" s="22">
        <v>0</v>
      </c>
      <c r="AQ545" s="22">
        <v>0</v>
      </c>
      <c r="AR545" s="22">
        <v>0</v>
      </c>
      <c r="AS545" s="22">
        <v>2</v>
      </c>
      <c r="AT545" s="22">
        <v>0</v>
      </c>
      <c r="AU545" s="22">
        <v>0</v>
      </c>
      <c r="AV545" s="22">
        <v>0</v>
      </c>
      <c r="AW545" s="22">
        <v>86</v>
      </c>
      <c r="AX545" s="20">
        <v>81.8</v>
      </c>
      <c r="AY545" s="20">
        <v>105</v>
      </c>
      <c r="AZ545" s="20">
        <v>50</v>
      </c>
      <c r="BA545" s="20">
        <v>23.8</v>
      </c>
      <c r="BB545" s="22">
        <v>5</v>
      </c>
      <c r="BC545" s="20">
        <v>0.62</v>
      </c>
      <c r="BD545" s="20">
        <v>0.47</v>
      </c>
      <c r="BE545" s="20">
        <v>1.0900000000000001</v>
      </c>
      <c r="BF545" s="20">
        <v>6.66</v>
      </c>
      <c r="BG545" s="22">
        <v>252</v>
      </c>
      <c r="BH545" s="22">
        <v>100</v>
      </c>
      <c r="BI545" s="22">
        <v>123</v>
      </c>
      <c r="BJ545" s="22">
        <v>88</v>
      </c>
      <c r="BK545" s="22">
        <v>198</v>
      </c>
      <c r="BL545" s="22">
        <v>110</v>
      </c>
      <c r="BM545" s="22">
        <v>212</v>
      </c>
      <c r="BN545" s="22">
        <v>104</v>
      </c>
      <c r="BO545" s="20"/>
      <c r="BP545" s="20"/>
      <c r="BQ545" s="20"/>
      <c r="BR545" s="20"/>
      <c r="BS545" s="20"/>
      <c r="BT545" s="20"/>
      <c r="BU545" s="22">
        <v>0.13</v>
      </c>
      <c r="BV545" s="22">
        <v>0</v>
      </c>
      <c r="BW545" s="22">
        <v>0.1</v>
      </c>
      <c r="BX545" s="22">
        <v>0.23</v>
      </c>
      <c r="BY545" s="22">
        <v>1.37</v>
      </c>
      <c r="BZ545" s="22">
        <v>1.03</v>
      </c>
      <c r="CA545" s="22">
        <v>161</v>
      </c>
      <c r="CB545" s="22">
        <v>100</v>
      </c>
      <c r="CC545" s="22">
        <v>702</v>
      </c>
      <c r="CD545" s="22">
        <v>302</v>
      </c>
      <c r="CE545" s="22">
        <v>245</v>
      </c>
      <c r="CF545" s="22">
        <v>108</v>
      </c>
      <c r="CG545" s="22">
        <v>158</v>
      </c>
      <c r="CH545" s="22">
        <v>51</v>
      </c>
      <c r="CI545" s="22">
        <v>1.03</v>
      </c>
      <c r="CJ545" s="22">
        <v>0.21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0"/>
      <c r="B546" s="20"/>
      <c r="C546" s="22">
        <v>77794</v>
      </c>
      <c r="D546" s="22">
        <v>0</v>
      </c>
      <c r="E546" s="22">
        <v>0</v>
      </c>
      <c r="F546" s="22">
        <v>5</v>
      </c>
      <c r="G546" s="22">
        <v>-5</v>
      </c>
      <c r="H546" s="22">
        <v>3</v>
      </c>
      <c r="I546" s="22">
        <v>2</v>
      </c>
      <c r="J546" s="20">
        <v>3.8</v>
      </c>
      <c r="K546" s="20">
        <v>3.8</v>
      </c>
      <c r="L546" s="22">
        <v>1</v>
      </c>
      <c r="M546" s="20" t="s">
        <v>868</v>
      </c>
      <c r="N546" s="20">
        <v>3.3</v>
      </c>
      <c r="O546" s="22">
        <v>430</v>
      </c>
      <c r="P546" s="23" t="b">
        <v>1</v>
      </c>
      <c r="Q546" s="20"/>
      <c r="R546" s="20"/>
      <c r="S546" s="22">
        <v>70</v>
      </c>
      <c r="T546" s="20" t="s">
        <v>1480</v>
      </c>
      <c r="U546" s="20">
        <v>5.8</v>
      </c>
      <c r="V546" s="20" t="s">
        <v>386</v>
      </c>
      <c r="W546" s="20">
        <v>50</v>
      </c>
      <c r="X546" s="23" t="b">
        <v>0</v>
      </c>
      <c r="Y546" s="20"/>
      <c r="Z546" s="20" t="s">
        <v>858</v>
      </c>
      <c r="AA546" s="22">
        <v>15</v>
      </c>
      <c r="AB546" s="22">
        <v>4</v>
      </c>
      <c r="AC546" s="22">
        <v>69</v>
      </c>
      <c r="AD546" s="22">
        <v>3067418</v>
      </c>
      <c r="AE546" s="22">
        <v>62743</v>
      </c>
      <c r="AF546" s="22">
        <v>1372457</v>
      </c>
      <c r="AG546" s="22">
        <v>72159</v>
      </c>
      <c r="AH546" s="20">
        <v>0.5</v>
      </c>
      <c r="AI546" s="20">
        <v>9.9</v>
      </c>
      <c r="AJ546" s="20" t="s">
        <v>386</v>
      </c>
      <c r="AK546" s="22">
        <v>1037</v>
      </c>
      <c r="AL546" s="22">
        <v>0</v>
      </c>
      <c r="AM546" s="22">
        <v>6</v>
      </c>
      <c r="AN546" s="22">
        <v>5</v>
      </c>
      <c r="AO546" s="22">
        <v>13</v>
      </c>
      <c r="AP546" s="22">
        <v>0</v>
      </c>
      <c r="AQ546" s="22">
        <v>0</v>
      </c>
      <c r="AR546" s="22">
        <v>0</v>
      </c>
      <c r="AS546" s="22">
        <v>3</v>
      </c>
      <c r="AT546" s="22">
        <v>0</v>
      </c>
      <c r="AU546" s="22">
        <v>0</v>
      </c>
      <c r="AV546" s="22">
        <v>15</v>
      </c>
      <c r="AW546" s="22">
        <v>317</v>
      </c>
      <c r="AX546" s="20">
        <v>327.2</v>
      </c>
      <c r="AY546" s="20">
        <v>507.2</v>
      </c>
      <c r="AZ546" s="20">
        <v>35</v>
      </c>
      <c r="BA546" s="20">
        <v>87</v>
      </c>
      <c r="BB546" s="22">
        <v>12</v>
      </c>
      <c r="BC546" s="20">
        <v>0.05</v>
      </c>
      <c r="BD546" s="20">
        <v>3.76</v>
      </c>
      <c r="BE546" s="20">
        <v>3.81</v>
      </c>
      <c r="BF546" s="20">
        <v>12.92</v>
      </c>
      <c r="BG546" s="22">
        <v>20</v>
      </c>
      <c r="BH546" s="22">
        <v>2</v>
      </c>
      <c r="BI546" s="22">
        <v>1</v>
      </c>
      <c r="BJ546" s="22">
        <v>1</v>
      </c>
      <c r="BK546" s="22">
        <v>243</v>
      </c>
      <c r="BL546" s="22">
        <v>70</v>
      </c>
      <c r="BM546" s="22">
        <v>14</v>
      </c>
      <c r="BN546" s="22">
        <v>1</v>
      </c>
      <c r="BO546" s="22">
        <v>1</v>
      </c>
      <c r="BP546" s="20"/>
      <c r="BQ546" s="22">
        <v>1</v>
      </c>
      <c r="BR546" s="20"/>
      <c r="BS546" s="20"/>
      <c r="BT546" s="20"/>
      <c r="BU546" s="22">
        <v>0</v>
      </c>
      <c r="BV546" s="22">
        <v>0</v>
      </c>
      <c r="BW546" s="22">
        <v>0.33</v>
      </c>
      <c r="BX546" s="22">
        <v>0.33</v>
      </c>
      <c r="BY546" s="22">
        <v>1.1200000000000001</v>
      </c>
      <c r="BZ546" s="22">
        <v>1.1299999999999999</v>
      </c>
      <c r="CA546" s="22">
        <v>32</v>
      </c>
      <c r="CB546" s="22">
        <v>2</v>
      </c>
      <c r="CC546" s="22">
        <v>84</v>
      </c>
      <c r="CD546" s="22">
        <v>22</v>
      </c>
      <c r="CE546" s="22">
        <v>10</v>
      </c>
      <c r="CF546" s="22">
        <v>3</v>
      </c>
      <c r="CG546" s="22">
        <v>3</v>
      </c>
      <c r="CH546" s="22">
        <v>1</v>
      </c>
      <c r="CI546" s="22">
        <v>1.04</v>
      </c>
      <c r="CJ546" s="22">
        <v>0.43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0</v>
      </c>
      <c r="B547" s="22">
        <v>0</v>
      </c>
      <c r="C547" s="22">
        <v>232977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2</v>
      </c>
      <c r="J547" s="20">
        <v>0</v>
      </c>
      <c r="K547" s="20">
        <v>0</v>
      </c>
      <c r="L547" s="22">
        <v>0</v>
      </c>
      <c r="M547" s="20" t="s">
        <v>2226</v>
      </c>
      <c r="N547" s="20">
        <v>0</v>
      </c>
      <c r="O547" s="22">
        <v>431</v>
      </c>
      <c r="P547" s="23" t="b">
        <v>0</v>
      </c>
      <c r="Q547" s="20" t="s">
        <v>2227</v>
      </c>
      <c r="R547" s="20" t="s">
        <v>2228</v>
      </c>
      <c r="S547" s="22">
        <v>40</v>
      </c>
      <c r="T547" s="20" t="s">
        <v>2229</v>
      </c>
      <c r="U547" s="20">
        <v>0</v>
      </c>
      <c r="V547" s="20" t="s">
        <v>2230</v>
      </c>
      <c r="W547" s="20">
        <v>0.1</v>
      </c>
      <c r="X547" s="23" t="b">
        <v>0</v>
      </c>
      <c r="Y547" s="20"/>
      <c r="Z547" s="20" t="s">
        <v>872</v>
      </c>
      <c r="AA547" s="22">
        <v>15</v>
      </c>
      <c r="AB547" s="22">
        <v>4</v>
      </c>
      <c r="AC547" s="22">
        <v>0</v>
      </c>
      <c r="AD547" s="22">
        <v>0</v>
      </c>
      <c r="AE547" s="22">
        <v>0</v>
      </c>
      <c r="AF547" s="22">
        <v>7385</v>
      </c>
      <c r="AG547" s="22">
        <v>103</v>
      </c>
      <c r="AH547" s="20">
        <v>0</v>
      </c>
      <c r="AI547" s="20">
        <v>0</v>
      </c>
      <c r="AJ547" s="20" t="s">
        <v>2230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513</v>
      </c>
      <c r="BH547" s="22">
        <v>187</v>
      </c>
      <c r="BI547" s="22">
        <v>498</v>
      </c>
      <c r="BJ547" s="22">
        <v>185</v>
      </c>
      <c r="BK547" s="22">
        <v>474</v>
      </c>
      <c r="BL547" s="22">
        <v>176</v>
      </c>
      <c r="BM547" s="22">
        <v>520</v>
      </c>
      <c r="BN547" s="22">
        <v>187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654</v>
      </c>
      <c r="CB547" s="22">
        <v>186</v>
      </c>
      <c r="CC547" s="22">
        <v>426</v>
      </c>
      <c r="CD547" s="22">
        <v>148</v>
      </c>
      <c r="CE547" s="22">
        <v>524</v>
      </c>
      <c r="CF547" s="22">
        <v>183</v>
      </c>
      <c r="CG547" s="22">
        <v>479</v>
      </c>
      <c r="CH547" s="22">
        <v>185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200089</v>
      </c>
      <c r="D548" s="22">
        <v>0</v>
      </c>
      <c r="E548" s="22">
        <v>0</v>
      </c>
      <c r="F548" s="22">
        <v>-2</v>
      </c>
      <c r="G548" s="22">
        <v>2</v>
      </c>
      <c r="H548" s="22">
        <v>0</v>
      </c>
      <c r="I548" s="22">
        <v>3</v>
      </c>
      <c r="J548" s="20">
        <v>1.8</v>
      </c>
      <c r="K548" s="20">
        <v>1.8</v>
      </c>
      <c r="L548" s="22">
        <v>2</v>
      </c>
      <c r="M548" s="20" t="s">
        <v>1016</v>
      </c>
      <c r="N548" s="20">
        <v>1.3</v>
      </c>
      <c r="O548" s="22">
        <v>432</v>
      </c>
      <c r="P548" s="23" t="b">
        <v>0</v>
      </c>
      <c r="Q548" s="20"/>
      <c r="R548" s="20" t="s">
        <v>2449</v>
      </c>
      <c r="S548" s="22">
        <v>53</v>
      </c>
      <c r="T548" s="20" t="s">
        <v>1508</v>
      </c>
      <c r="U548" s="20">
        <v>1.3</v>
      </c>
      <c r="V548" s="20" t="s">
        <v>467</v>
      </c>
      <c r="W548" s="20">
        <v>0.1</v>
      </c>
      <c r="X548" s="23" t="b">
        <v>0</v>
      </c>
      <c r="Y548" s="20"/>
      <c r="Z548" s="20" t="s">
        <v>858</v>
      </c>
      <c r="AA548" s="22">
        <v>15</v>
      </c>
      <c r="AB548" s="22">
        <v>4</v>
      </c>
      <c r="AC548" s="22">
        <v>4</v>
      </c>
      <c r="AD548" s="22">
        <v>5902</v>
      </c>
      <c r="AE548" s="22">
        <v>971</v>
      </c>
      <c r="AF548" s="22">
        <v>18480</v>
      </c>
      <c r="AG548" s="22">
        <v>505</v>
      </c>
      <c r="AH548" s="20">
        <v>0.2</v>
      </c>
      <c r="AI548" s="20">
        <v>0.8</v>
      </c>
      <c r="AJ548" s="20" t="s">
        <v>467</v>
      </c>
      <c r="AK548" s="22">
        <v>136</v>
      </c>
      <c r="AL548" s="22">
        <v>0</v>
      </c>
      <c r="AM548" s="22">
        <v>0</v>
      </c>
      <c r="AN548" s="22">
        <v>0</v>
      </c>
      <c r="AO548" s="22">
        <v>2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23</v>
      </c>
      <c r="AX548" s="20">
        <v>23.4</v>
      </c>
      <c r="AY548" s="20">
        <v>27.7</v>
      </c>
      <c r="AZ548" s="20">
        <v>47</v>
      </c>
      <c r="BA548" s="20">
        <v>9.8000000000000007</v>
      </c>
      <c r="BB548" s="22">
        <v>1</v>
      </c>
      <c r="BC548" s="20">
        <v>0.15</v>
      </c>
      <c r="BD548" s="20">
        <v>0.47</v>
      </c>
      <c r="BE548" s="20">
        <v>0.62</v>
      </c>
      <c r="BF548" s="20">
        <v>2.42</v>
      </c>
      <c r="BG548" s="22">
        <v>368</v>
      </c>
      <c r="BH548" s="22">
        <v>163</v>
      </c>
      <c r="BI548" s="22">
        <v>297</v>
      </c>
      <c r="BJ548" s="22">
        <v>158</v>
      </c>
      <c r="BK548" s="22">
        <v>205</v>
      </c>
      <c r="BL548" s="22">
        <v>113</v>
      </c>
      <c r="BM548" s="22">
        <v>327</v>
      </c>
      <c r="BN548" s="22">
        <v>147</v>
      </c>
      <c r="BO548" s="20"/>
      <c r="BP548" s="20"/>
      <c r="BQ548" s="20"/>
      <c r="BR548" s="20"/>
      <c r="BS548" s="20"/>
      <c r="BT548" s="20"/>
      <c r="BU548" s="22">
        <v>0.1</v>
      </c>
      <c r="BV548" s="22">
        <v>0</v>
      </c>
      <c r="BW548" s="22">
        <v>0.31</v>
      </c>
      <c r="BX548" s="22">
        <v>0.41</v>
      </c>
      <c r="BY548" s="22">
        <v>1.6</v>
      </c>
      <c r="BZ548" s="22">
        <v>1.32</v>
      </c>
      <c r="CA548" s="22">
        <v>138</v>
      </c>
      <c r="CB548" s="22">
        <v>87</v>
      </c>
      <c r="CC548" s="22">
        <v>231</v>
      </c>
      <c r="CD548" s="22">
        <v>107</v>
      </c>
      <c r="CE548" s="22">
        <v>337</v>
      </c>
      <c r="CF548" s="22">
        <v>158</v>
      </c>
      <c r="CG548" s="22">
        <v>377</v>
      </c>
      <c r="CH548" s="22">
        <v>120</v>
      </c>
      <c r="CI548" s="22">
        <v>0.66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50</v>
      </c>
      <c r="B549" s="22">
        <v>75</v>
      </c>
      <c r="C549" s="22">
        <v>75115</v>
      </c>
      <c r="D549" s="22">
        <v>0</v>
      </c>
      <c r="E549" s="22">
        <v>0</v>
      </c>
      <c r="F549" s="22">
        <v>-1</v>
      </c>
      <c r="G549" s="22">
        <v>1</v>
      </c>
      <c r="H549" s="22">
        <v>1</v>
      </c>
      <c r="I549" s="22">
        <v>4</v>
      </c>
      <c r="J549" s="20">
        <v>2.8</v>
      </c>
      <c r="K549" s="20">
        <v>4.0999999999999996</v>
      </c>
      <c r="L549" s="22">
        <v>0</v>
      </c>
      <c r="M549" s="20" t="s">
        <v>1165</v>
      </c>
      <c r="N549" s="20">
        <v>5</v>
      </c>
      <c r="O549" s="22">
        <v>433</v>
      </c>
      <c r="P549" s="23" t="b">
        <v>0</v>
      </c>
      <c r="Q549" s="20" t="s">
        <v>3615</v>
      </c>
      <c r="R549" s="20" t="s">
        <v>3681</v>
      </c>
      <c r="S549" s="22">
        <v>79</v>
      </c>
      <c r="T549" s="20" t="s">
        <v>1479</v>
      </c>
      <c r="U549" s="20">
        <v>4.5999999999999996</v>
      </c>
      <c r="V549" s="20" t="s">
        <v>482</v>
      </c>
      <c r="W549" s="20">
        <v>5.0999999999999996</v>
      </c>
      <c r="X549" s="23" t="b">
        <v>0</v>
      </c>
      <c r="Y549" s="20"/>
      <c r="Z549" s="20" t="s">
        <v>937</v>
      </c>
      <c r="AA549" s="22">
        <v>15</v>
      </c>
      <c r="AB549" s="22">
        <v>4</v>
      </c>
      <c r="AC549" s="22">
        <v>46</v>
      </c>
      <c r="AD549" s="22">
        <v>553845</v>
      </c>
      <c r="AE549" s="22">
        <v>3119</v>
      </c>
      <c r="AF549" s="22">
        <v>928755</v>
      </c>
      <c r="AG549" s="22">
        <v>86654</v>
      </c>
      <c r="AH549" s="20">
        <v>0.6</v>
      </c>
      <c r="AI549" s="20">
        <v>5.8</v>
      </c>
      <c r="AJ549" s="20" t="s">
        <v>482</v>
      </c>
      <c r="AK549" s="22">
        <v>479</v>
      </c>
      <c r="AL549" s="22">
        <v>7</v>
      </c>
      <c r="AM549" s="22">
        <v>0</v>
      </c>
      <c r="AN549" s="22">
        <v>4</v>
      </c>
      <c r="AO549" s="22">
        <v>7</v>
      </c>
      <c r="AP549" s="22">
        <v>0</v>
      </c>
      <c r="AQ549" s="22">
        <v>0</v>
      </c>
      <c r="AR549" s="22">
        <v>0</v>
      </c>
      <c r="AS549" s="22">
        <v>1</v>
      </c>
      <c r="AT549" s="22">
        <v>0</v>
      </c>
      <c r="AU549" s="22">
        <v>0</v>
      </c>
      <c r="AV549" s="22">
        <v>4</v>
      </c>
      <c r="AW549" s="22">
        <v>173</v>
      </c>
      <c r="AX549" s="20">
        <v>253</v>
      </c>
      <c r="AY549" s="20">
        <v>27.6</v>
      </c>
      <c r="AZ549" s="20">
        <v>319</v>
      </c>
      <c r="BA549" s="20">
        <v>59.5</v>
      </c>
      <c r="BB549" s="22">
        <v>5</v>
      </c>
      <c r="BC549" s="20">
        <v>6.06</v>
      </c>
      <c r="BD549" s="20">
        <v>0.11</v>
      </c>
      <c r="BE549" s="20">
        <v>6.17</v>
      </c>
      <c r="BF549" s="20">
        <v>4.67</v>
      </c>
      <c r="BG549" s="22">
        <v>46</v>
      </c>
      <c r="BH549" s="22">
        <v>6</v>
      </c>
      <c r="BI549" s="22">
        <v>298</v>
      </c>
      <c r="BJ549" s="22">
        <v>42</v>
      </c>
      <c r="BK549" s="22">
        <v>18</v>
      </c>
      <c r="BL549" s="22">
        <v>8</v>
      </c>
      <c r="BM549" s="22">
        <v>47</v>
      </c>
      <c r="BN549" s="22">
        <v>10</v>
      </c>
      <c r="BO549" s="20"/>
      <c r="BP549" s="20"/>
      <c r="BQ549" s="20"/>
      <c r="BR549" s="20"/>
      <c r="BS549" s="22">
        <v>1</v>
      </c>
      <c r="BT549" s="20"/>
      <c r="BU549" s="22">
        <v>1.1399999999999999</v>
      </c>
      <c r="BV549" s="22">
        <v>0</v>
      </c>
      <c r="BW549" s="22">
        <v>0.02</v>
      </c>
      <c r="BX549" s="22">
        <v>1.1599999999999999</v>
      </c>
      <c r="BY549" s="22">
        <v>0.88</v>
      </c>
      <c r="BZ549" s="22">
        <v>1.32</v>
      </c>
      <c r="CA549" s="22">
        <v>11</v>
      </c>
      <c r="CB549" s="22">
        <v>4</v>
      </c>
      <c r="CC549" s="22">
        <v>36</v>
      </c>
      <c r="CD549" s="22">
        <v>6</v>
      </c>
      <c r="CE549" s="22">
        <v>39</v>
      </c>
      <c r="CF549" s="22">
        <v>8</v>
      </c>
      <c r="CG549" s="22">
        <v>80</v>
      </c>
      <c r="CH549" s="22">
        <v>13</v>
      </c>
      <c r="CI549" s="22">
        <v>0.94</v>
      </c>
      <c r="CJ549" s="22">
        <v>0.75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0"/>
      <c r="B550" s="20"/>
      <c r="C550" s="22">
        <v>104542</v>
      </c>
      <c r="D550" s="22">
        <v>0</v>
      </c>
      <c r="E550" s="22">
        <v>0</v>
      </c>
      <c r="F550" s="22">
        <v>-1</v>
      </c>
      <c r="G550" s="22">
        <v>1</v>
      </c>
      <c r="H550" s="22">
        <v>0</v>
      </c>
      <c r="I550" s="22">
        <v>1</v>
      </c>
      <c r="J550" s="20">
        <v>0.5</v>
      </c>
      <c r="K550" s="20">
        <v>0.5</v>
      </c>
      <c r="L550" s="22">
        <v>0</v>
      </c>
      <c r="M550" s="20" t="s">
        <v>1522</v>
      </c>
      <c r="N550" s="20">
        <v>0</v>
      </c>
      <c r="O550" s="22">
        <v>580</v>
      </c>
      <c r="P550" s="23" t="b">
        <v>0</v>
      </c>
      <c r="Q550" s="20"/>
      <c r="R550" s="20"/>
      <c r="S550" s="22">
        <v>39</v>
      </c>
      <c r="T550" s="20" t="s">
        <v>1523</v>
      </c>
      <c r="U550" s="20">
        <v>0</v>
      </c>
      <c r="V550" s="20" t="s">
        <v>1524</v>
      </c>
      <c r="W550" s="20">
        <v>0.3</v>
      </c>
      <c r="X550" s="23" t="b">
        <v>0</v>
      </c>
      <c r="Y550" s="20"/>
      <c r="Z550" s="20" t="s">
        <v>858</v>
      </c>
      <c r="AA550" s="22">
        <v>15</v>
      </c>
      <c r="AB550" s="22">
        <v>4</v>
      </c>
      <c r="AC550" s="22">
        <v>0</v>
      </c>
      <c r="AD550" s="22">
        <v>7653</v>
      </c>
      <c r="AE550" s="22">
        <v>702</v>
      </c>
      <c r="AF550" s="22">
        <v>10213</v>
      </c>
      <c r="AG550" s="22">
        <v>387</v>
      </c>
      <c r="AH550" s="20">
        <v>0</v>
      </c>
      <c r="AI550" s="20">
        <v>0</v>
      </c>
      <c r="AJ550" s="20" t="s">
        <v>1524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0</v>
      </c>
      <c r="AW550" s="22">
        <v>0</v>
      </c>
      <c r="AX550" s="20">
        <v>0</v>
      </c>
      <c r="AY550" s="20">
        <v>0</v>
      </c>
      <c r="AZ550" s="20">
        <v>0</v>
      </c>
      <c r="BA550" s="20">
        <v>0</v>
      </c>
      <c r="BB550" s="22">
        <v>0</v>
      </c>
      <c r="BC550" s="20">
        <v>0</v>
      </c>
      <c r="BD550" s="20">
        <v>0</v>
      </c>
      <c r="BE550" s="20">
        <v>0</v>
      </c>
      <c r="BF550" s="20">
        <v>0</v>
      </c>
      <c r="BG550" s="22">
        <v>461</v>
      </c>
      <c r="BH550" s="22">
        <v>34</v>
      </c>
      <c r="BI550" s="22">
        <v>443</v>
      </c>
      <c r="BJ550" s="22">
        <v>16</v>
      </c>
      <c r="BK550" s="22">
        <v>418</v>
      </c>
      <c r="BL550" s="22">
        <v>9</v>
      </c>
      <c r="BM550" s="22">
        <v>467</v>
      </c>
      <c r="BN550" s="22">
        <v>34</v>
      </c>
      <c r="BO550" s="20"/>
      <c r="BP550" s="20"/>
      <c r="BQ550" s="20"/>
      <c r="BR550" s="20"/>
      <c r="BS550" s="20"/>
      <c r="BT550" s="20"/>
      <c r="BU550" s="22">
        <v>0</v>
      </c>
      <c r="BV550" s="22">
        <v>0</v>
      </c>
      <c r="BW550" s="22">
        <v>0</v>
      </c>
      <c r="BX550" s="22">
        <v>0</v>
      </c>
      <c r="BY550" s="22">
        <v>0</v>
      </c>
      <c r="BZ550" s="22">
        <v>0</v>
      </c>
      <c r="CA550" s="22">
        <v>718</v>
      </c>
      <c r="CB550" s="22">
        <v>74</v>
      </c>
      <c r="CC550" s="22">
        <v>366</v>
      </c>
      <c r="CD550" s="22">
        <v>32</v>
      </c>
      <c r="CE550" s="22">
        <v>472</v>
      </c>
      <c r="CF550" s="22">
        <v>34</v>
      </c>
      <c r="CG550" s="22">
        <v>292</v>
      </c>
      <c r="CH550" s="22">
        <v>42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0"/>
      <c r="B551" s="20"/>
      <c r="C551" s="22">
        <v>106618</v>
      </c>
      <c r="D551" s="22">
        <v>0</v>
      </c>
      <c r="E551" s="22">
        <v>0</v>
      </c>
      <c r="F551" s="22">
        <v>-1</v>
      </c>
      <c r="G551" s="22">
        <v>1</v>
      </c>
      <c r="H551" s="22">
        <v>0</v>
      </c>
      <c r="I551" s="22">
        <v>2</v>
      </c>
      <c r="J551" s="20">
        <v>0.5</v>
      </c>
      <c r="K551" s="20">
        <v>0.5</v>
      </c>
      <c r="L551" s="22">
        <v>0</v>
      </c>
      <c r="M551" s="20" t="s">
        <v>1486</v>
      </c>
      <c r="N551" s="20">
        <v>0</v>
      </c>
      <c r="O551" s="22">
        <v>581</v>
      </c>
      <c r="P551" s="23" t="b">
        <v>0</v>
      </c>
      <c r="Q551" s="20"/>
      <c r="R551" s="20"/>
      <c r="S551" s="22">
        <v>39</v>
      </c>
      <c r="T551" s="20" t="s">
        <v>1487</v>
      </c>
      <c r="U551" s="20">
        <v>0</v>
      </c>
      <c r="V551" s="20" t="s">
        <v>746</v>
      </c>
      <c r="W551" s="20">
        <v>0.4</v>
      </c>
      <c r="X551" s="23" t="b">
        <v>0</v>
      </c>
      <c r="Y551" s="20"/>
      <c r="Z551" s="20" t="s">
        <v>858</v>
      </c>
      <c r="AA551" s="22">
        <v>15</v>
      </c>
      <c r="AB551" s="22">
        <v>4</v>
      </c>
      <c r="AC551" s="22">
        <v>0</v>
      </c>
      <c r="AD551" s="22">
        <v>36383</v>
      </c>
      <c r="AE551" s="22">
        <v>1694</v>
      </c>
      <c r="AF551" s="22">
        <v>21810</v>
      </c>
      <c r="AG551" s="22">
        <v>1348</v>
      </c>
      <c r="AH551" s="20">
        <v>0</v>
      </c>
      <c r="AI551" s="20">
        <v>0</v>
      </c>
      <c r="AJ551" s="20" t="s">
        <v>746</v>
      </c>
      <c r="AK551" s="22">
        <v>0</v>
      </c>
      <c r="AL551" s="22">
        <v>0</v>
      </c>
      <c r="AM551" s="22">
        <v>0</v>
      </c>
      <c r="AN551" s="22">
        <v>0</v>
      </c>
      <c r="AO551" s="22">
        <v>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0</v>
      </c>
      <c r="AW551" s="22">
        <v>0</v>
      </c>
      <c r="AX551" s="20">
        <v>0</v>
      </c>
      <c r="AY551" s="20">
        <v>0</v>
      </c>
      <c r="AZ551" s="20">
        <v>0</v>
      </c>
      <c r="BA551" s="20">
        <v>0</v>
      </c>
      <c r="BB551" s="22">
        <v>0</v>
      </c>
      <c r="BC551" s="20">
        <v>0</v>
      </c>
      <c r="BD551" s="20">
        <v>0</v>
      </c>
      <c r="BE551" s="20">
        <v>0</v>
      </c>
      <c r="BF551" s="20">
        <v>0</v>
      </c>
      <c r="BG551" s="22">
        <v>462</v>
      </c>
      <c r="BH551" s="22">
        <v>162</v>
      </c>
      <c r="BI551" s="22">
        <v>444</v>
      </c>
      <c r="BJ551" s="22">
        <v>159</v>
      </c>
      <c r="BK551" s="22">
        <v>419</v>
      </c>
      <c r="BL551" s="22">
        <v>149</v>
      </c>
      <c r="BM551" s="22">
        <v>468</v>
      </c>
      <c r="BN551" s="22">
        <v>161</v>
      </c>
      <c r="BO551" s="20"/>
      <c r="BP551" s="20"/>
      <c r="BQ551" s="20"/>
      <c r="BR551" s="20"/>
      <c r="BS551" s="20"/>
      <c r="BT551" s="20"/>
      <c r="BU551" s="22">
        <v>0</v>
      </c>
      <c r="BV551" s="22">
        <v>0</v>
      </c>
      <c r="BW551" s="22">
        <v>0</v>
      </c>
      <c r="BX551" s="22">
        <v>0</v>
      </c>
      <c r="BY551" s="22">
        <v>0</v>
      </c>
      <c r="BZ551" s="22">
        <v>0</v>
      </c>
      <c r="CA551" s="22">
        <v>719</v>
      </c>
      <c r="CB551" s="22">
        <v>228</v>
      </c>
      <c r="CC551" s="22">
        <v>367</v>
      </c>
      <c r="CD551" s="22">
        <v>116</v>
      </c>
      <c r="CE551" s="22">
        <v>473</v>
      </c>
      <c r="CF551" s="22">
        <v>158</v>
      </c>
      <c r="CG551" s="22">
        <v>260</v>
      </c>
      <c r="CH551" s="22">
        <v>101</v>
      </c>
      <c r="CI551" s="22">
        <v>0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201666</v>
      </c>
      <c r="D552" s="22">
        <v>0</v>
      </c>
      <c r="E552" s="22">
        <v>0</v>
      </c>
      <c r="F552" s="22">
        <v>-3</v>
      </c>
      <c r="G552" s="22">
        <v>3</v>
      </c>
      <c r="H552" s="22">
        <v>1</v>
      </c>
      <c r="I552" s="22">
        <v>3</v>
      </c>
      <c r="J552" s="20">
        <v>0</v>
      </c>
      <c r="K552" s="20">
        <v>0</v>
      </c>
      <c r="L552" s="22">
        <v>0</v>
      </c>
      <c r="M552" s="20" t="s">
        <v>1180</v>
      </c>
      <c r="N552" s="20">
        <v>0</v>
      </c>
      <c r="O552" s="22">
        <v>603</v>
      </c>
      <c r="P552" s="23" t="b">
        <v>0</v>
      </c>
      <c r="Q552" s="20" t="s">
        <v>3320</v>
      </c>
      <c r="R552" s="20" t="s">
        <v>3269</v>
      </c>
      <c r="S552" s="22">
        <v>62</v>
      </c>
      <c r="T552" s="20" t="s">
        <v>1331</v>
      </c>
      <c r="U552" s="20">
        <v>2.8</v>
      </c>
      <c r="V552" s="20" t="s">
        <v>474</v>
      </c>
      <c r="W552" s="20">
        <v>1.1000000000000001</v>
      </c>
      <c r="X552" s="23" t="b">
        <v>0</v>
      </c>
      <c r="Y552" s="20"/>
      <c r="Z552" s="20" t="s">
        <v>899</v>
      </c>
      <c r="AA552" s="22">
        <v>15</v>
      </c>
      <c r="AB552" s="22">
        <v>4</v>
      </c>
      <c r="AC552" s="22">
        <v>17</v>
      </c>
      <c r="AD552" s="22">
        <v>197143</v>
      </c>
      <c r="AE552" s="22">
        <v>29</v>
      </c>
      <c r="AF552" s="22">
        <v>440153</v>
      </c>
      <c r="AG552" s="22">
        <v>2270</v>
      </c>
      <c r="AH552" s="20">
        <v>0</v>
      </c>
      <c r="AI552" s="20">
        <v>2.7</v>
      </c>
      <c r="AJ552" s="20" t="s">
        <v>474</v>
      </c>
      <c r="AK552" s="22">
        <v>183</v>
      </c>
      <c r="AL552" s="22">
        <v>1</v>
      </c>
      <c r="AM552" s="22">
        <v>1</v>
      </c>
      <c r="AN552" s="22">
        <v>1</v>
      </c>
      <c r="AO552" s="22">
        <v>2</v>
      </c>
      <c r="AP552" s="22">
        <v>0</v>
      </c>
      <c r="AQ552" s="22">
        <v>0</v>
      </c>
      <c r="AR552" s="22">
        <v>0</v>
      </c>
      <c r="AS552" s="22">
        <v>1</v>
      </c>
      <c r="AT552" s="22">
        <v>0</v>
      </c>
      <c r="AU552" s="22">
        <v>0</v>
      </c>
      <c r="AV552" s="22">
        <v>2</v>
      </c>
      <c r="AW552" s="22">
        <v>48</v>
      </c>
      <c r="AX552" s="20">
        <v>57.6</v>
      </c>
      <c r="AY552" s="20">
        <v>29.9</v>
      </c>
      <c r="AZ552" s="20">
        <v>53</v>
      </c>
      <c r="BA552" s="20">
        <v>14</v>
      </c>
      <c r="BB552" s="22">
        <v>2</v>
      </c>
      <c r="BC552" s="20">
        <v>0.83</v>
      </c>
      <c r="BD552" s="20">
        <v>0.57999999999999996</v>
      </c>
      <c r="BE552" s="20">
        <v>1.41</v>
      </c>
      <c r="BF552" s="20">
        <v>2.0299999999999998</v>
      </c>
      <c r="BG552" s="22">
        <v>292</v>
      </c>
      <c r="BH552" s="22">
        <v>123</v>
      </c>
      <c r="BI552" s="22">
        <v>287</v>
      </c>
      <c r="BJ552" s="22">
        <v>152</v>
      </c>
      <c r="BK552" s="22">
        <v>191</v>
      </c>
      <c r="BL552" s="22">
        <v>109</v>
      </c>
      <c r="BM552" s="22">
        <v>296</v>
      </c>
      <c r="BN552" s="22">
        <v>135</v>
      </c>
      <c r="BO552" s="20"/>
      <c r="BP552" s="20"/>
      <c r="BQ552" s="20"/>
      <c r="BR552" s="20"/>
      <c r="BS552" s="20"/>
      <c r="BT552" s="20"/>
      <c r="BU552" s="22">
        <v>0.41</v>
      </c>
      <c r="BV552" s="22">
        <v>0</v>
      </c>
      <c r="BW552" s="22">
        <v>0.28999999999999998</v>
      </c>
      <c r="BX552" s="22">
        <v>0.7</v>
      </c>
      <c r="BY552" s="22">
        <v>1</v>
      </c>
      <c r="BZ552" s="22">
        <v>0.98</v>
      </c>
      <c r="CA552" s="22">
        <v>58</v>
      </c>
      <c r="CB552" s="22">
        <v>36</v>
      </c>
      <c r="CC552" s="22">
        <v>728</v>
      </c>
      <c r="CD552" s="22">
        <v>317</v>
      </c>
      <c r="CE552" s="22">
        <v>161</v>
      </c>
      <c r="CF552" s="22">
        <v>72</v>
      </c>
      <c r="CG552" s="22">
        <v>173</v>
      </c>
      <c r="CH552" s="22">
        <v>58</v>
      </c>
      <c r="CI552" s="22">
        <v>0.98</v>
      </c>
      <c r="CJ552" s="22">
        <v>0.49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0"/>
      <c r="B553" s="20"/>
      <c r="C553" s="22">
        <v>441191</v>
      </c>
      <c r="D553" s="22">
        <v>0</v>
      </c>
      <c r="E553" s="22">
        <v>0</v>
      </c>
      <c r="F553" s="22">
        <v>-2</v>
      </c>
      <c r="G553" s="22">
        <v>2</v>
      </c>
      <c r="H553" s="22">
        <v>0</v>
      </c>
      <c r="I553" s="22">
        <v>2</v>
      </c>
      <c r="J553" s="20">
        <v>0.5</v>
      </c>
      <c r="K553" s="20">
        <v>0.5</v>
      </c>
      <c r="L553" s="22">
        <v>0</v>
      </c>
      <c r="M553" s="20" t="s">
        <v>2575</v>
      </c>
      <c r="N553" s="20">
        <v>0</v>
      </c>
      <c r="O553" s="22">
        <v>633</v>
      </c>
      <c r="P553" s="23" t="b">
        <v>0</v>
      </c>
      <c r="Q553" s="20"/>
      <c r="R553" s="20"/>
      <c r="S553" s="22">
        <v>43</v>
      </c>
      <c r="T553" s="20" t="s">
        <v>2576</v>
      </c>
      <c r="U553" s="20">
        <v>0.7</v>
      </c>
      <c r="V553" s="20" t="s">
        <v>2577</v>
      </c>
      <c r="W553" s="20">
        <v>0.5</v>
      </c>
      <c r="X553" s="23" t="b">
        <v>0</v>
      </c>
      <c r="Y553" s="20"/>
      <c r="Z553" s="20" t="s">
        <v>858</v>
      </c>
      <c r="AA553" s="22">
        <v>15</v>
      </c>
      <c r="AB553" s="22">
        <v>4</v>
      </c>
      <c r="AC553" s="22">
        <v>4</v>
      </c>
      <c r="AD553" s="22">
        <v>50164</v>
      </c>
      <c r="AE553" s="22">
        <v>2728</v>
      </c>
      <c r="AF553" s="22">
        <v>21634</v>
      </c>
      <c r="AG553" s="22">
        <v>2447</v>
      </c>
      <c r="AH553" s="20">
        <v>0</v>
      </c>
      <c r="AI553" s="20">
        <v>0.9</v>
      </c>
      <c r="AJ553" s="20" t="s">
        <v>2577</v>
      </c>
      <c r="AK553" s="22">
        <v>136</v>
      </c>
      <c r="AL553" s="22">
        <v>0</v>
      </c>
      <c r="AM553" s="22">
        <v>0</v>
      </c>
      <c r="AN553" s="22">
        <v>0</v>
      </c>
      <c r="AO553" s="22">
        <v>2</v>
      </c>
      <c r="AP553" s="22">
        <v>0</v>
      </c>
      <c r="AQ553" s="22">
        <v>0</v>
      </c>
      <c r="AR553" s="22">
        <v>0</v>
      </c>
      <c r="AS553" s="22">
        <v>1</v>
      </c>
      <c r="AT553" s="22">
        <v>0</v>
      </c>
      <c r="AU553" s="22">
        <v>0</v>
      </c>
      <c r="AV553" s="22">
        <v>0</v>
      </c>
      <c r="AW553" s="22">
        <v>16</v>
      </c>
      <c r="AX553" s="20">
        <v>36.799999999999997</v>
      </c>
      <c r="AY553" s="20">
        <v>13.9</v>
      </c>
      <c r="AZ553" s="20">
        <v>4</v>
      </c>
      <c r="BA553" s="20">
        <v>5.6</v>
      </c>
      <c r="BB553" s="22">
        <v>0</v>
      </c>
      <c r="BC553" s="20">
        <v>0</v>
      </c>
      <c r="BD553" s="20">
        <v>0.03</v>
      </c>
      <c r="BE553" s="20">
        <v>0.03</v>
      </c>
      <c r="BF553" s="20">
        <v>3.58</v>
      </c>
      <c r="BG553" s="22">
        <v>333</v>
      </c>
      <c r="BH553" s="22">
        <v>126</v>
      </c>
      <c r="BI553" s="22">
        <v>352</v>
      </c>
      <c r="BJ553" s="22">
        <v>124</v>
      </c>
      <c r="BK553" s="22">
        <v>384</v>
      </c>
      <c r="BL553" s="22">
        <v>138</v>
      </c>
      <c r="BM553" s="22">
        <v>371</v>
      </c>
      <c r="BN553" s="22">
        <v>133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0.02</v>
      </c>
      <c r="BX553" s="22">
        <v>0.02</v>
      </c>
      <c r="BY553" s="22">
        <v>2.37</v>
      </c>
      <c r="BZ553" s="22">
        <v>1.32</v>
      </c>
      <c r="CA553" s="22">
        <v>598</v>
      </c>
      <c r="CB553" s="22">
        <v>154</v>
      </c>
      <c r="CC553" s="22">
        <v>502</v>
      </c>
      <c r="CD553" s="22">
        <v>201</v>
      </c>
      <c r="CE553" s="22">
        <v>453</v>
      </c>
      <c r="CF553" s="22">
        <v>150</v>
      </c>
      <c r="CG553" s="22">
        <v>226</v>
      </c>
      <c r="CH553" s="22">
        <v>86</v>
      </c>
      <c r="CI553" s="22">
        <v>0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100</v>
      </c>
      <c r="B554" s="22">
        <v>25</v>
      </c>
      <c r="C554" s="22">
        <v>545477</v>
      </c>
      <c r="D554" s="22">
        <v>0</v>
      </c>
      <c r="E554" s="22">
        <v>0</v>
      </c>
      <c r="F554" s="22">
        <v>-1</v>
      </c>
      <c r="G554" s="22">
        <v>1</v>
      </c>
      <c r="H554" s="22">
        <v>0</v>
      </c>
      <c r="I554" s="22">
        <v>2</v>
      </c>
      <c r="J554" s="20">
        <v>0.5</v>
      </c>
      <c r="K554" s="20">
        <v>0.1</v>
      </c>
      <c r="L554" s="22">
        <v>0</v>
      </c>
      <c r="M554" s="20" t="s">
        <v>1255</v>
      </c>
      <c r="N554" s="20">
        <v>0</v>
      </c>
      <c r="O554" s="22">
        <v>634</v>
      </c>
      <c r="P554" s="23" t="b">
        <v>0</v>
      </c>
      <c r="Q554" s="20"/>
      <c r="R554" s="20" t="s">
        <v>3189</v>
      </c>
      <c r="S554" s="22">
        <v>39</v>
      </c>
      <c r="T554" s="20" t="s">
        <v>2578</v>
      </c>
      <c r="U554" s="20">
        <v>0</v>
      </c>
      <c r="V554" s="20" t="s">
        <v>511</v>
      </c>
      <c r="W554" s="20">
        <v>0.3</v>
      </c>
      <c r="X554" s="23" t="b">
        <v>0</v>
      </c>
      <c r="Y554" s="20"/>
      <c r="Z554" s="20" t="s">
        <v>858</v>
      </c>
      <c r="AA554" s="22">
        <v>15</v>
      </c>
      <c r="AB554" s="22">
        <v>4</v>
      </c>
      <c r="AC554" s="22">
        <v>0</v>
      </c>
      <c r="AD554" s="22">
        <v>23616</v>
      </c>
      <c r="AE554" s="22">
        <v>3560</v>
      </c>
      <c r="AF554" s="22">
        <v>30098</v>
      </c>
      <c r="AG554" s="22">
        <v>725</v>
      </c>
      <c r="AH554" s="20">
        <v>0</v>
      </c>
      <c r="AI554" s="20">
        <v>0</v>
      </c>
      <c r="AJ554" s="20" t="s">
        <v>2579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479</v>
      </c>
      <c r="BH554" s="22">
        <v>169</v>
      </c>
      <c r="BI554" s="22">
        <v>462</v>
      </c>
      <c r="BJ554" s="22">
        <v>166</v>
      </c>
      <c r="BK554" s="22">
        <v>438</v>
      </c>
      <c r="BL554" s="22">
        <v>157</v>
      </c>
      <c r="BM554" s="22">
        <v>485</v>
      </c>
      <c r="BN554" s="22">
        <v>168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742</v>
      </c>
      <c r="CB554" s="22">
        <v>240</v>
      </c>
      <c r="CC554" s="22">
        <v>386</v>
      </c>
      <c r="CD554" s="22">
        <v>125</v>
      </c>
      <c r="CE554" s="22">
        <v>490</v>
      </c>
      <c r="CF554" s="22">
        <v>165</v>
      </c>
      <c r="CG554" s="22">
        <v>276</v>
      </c>
      <c r="CH554" s="22">
        <v>110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100</v>
      </c>
      <c r="B555" s="22">
        <v>100</v>
      </c>
      <c r="C555" s="22">
        <v>547719</v>
      </c>
      <c r="D555" s="22">
        <v>0</v>
      </c>
      <c r="E555" s="22">
        <v>0</v>
      </c>
      <c r="F555" s="22">
        <v>0</v>
      </c>
      <c r="G555" s="22">
        <v>0</v>
      </c>
      <c r="H555" s="22">
        <v>0</v>
      </c>
      <c r="I555" s="22">
        <v>3</v>
      </c>
      <c r="J555" s="20">
        <v>1.2</v>
      </c>
      <c r="K555" s="20">
        <v>1.2</v>
      </c>
      <c r="L555" s="22">
        <v>2</v>
      </c>
      <c r="M555" s="20" t="s">
        <v>505</v>
      </c>
      <c r="N555" s="20">
        <v>0.7</v>
      </c>
      <c r="O555" s="22">
        <v>635</v>
      </c>
      <c r="P555" s="23" t="b">
        <v>0</v>
      </c>
      <c r="Q555" s="20"/>
      <c r="R555" s="20" t="s">
        <v>3416</v>
      </c>
      <c r="S555" s="22">
        <v>45</v>
      </c>
      <c r="T555" s="20" t="s">
        <v>2580</v>
      </c>
      <c r="U555" s="20">
        <v>2</v>
      </c>
      <c r="V555" s="20" t="s">
        <v>2581</v>
      </c>
      <c r="W555" s="20">
        <v>0</v>
      </c>
      <c r="X555" s="23" t="b">
        <v>0</v>
      </c>
      <c r="Y555" s="20"/>
      <c r="Z555" s="20" t="s">
        <v>858</v>
      </c>
      <c r="AA555" s="22">
        <v>15</v>
      </c>
      <c r="AB555" s="22">
        <v>4</v>
      </c>
      <c r="AC555" s="22">
        <v>2</v>
      </c>
      <c r="AD555" s="22">
        <v>1757</v>
      </c>
      <c r="AE555" s="22">
        <v>212</v>
      </c>
      <c r="AF555" s="22">
        <v>2498</v>
      </c>
      <c r="AG555" s="22">
        <v>70</v>
      </c>
      <c r="AH555" s="20">
        <v>0.2</v>
      </c>
      <c r="AI555" s="20">
        <v>0.4</v>
      </c>
      <c r="AJ555" s="20" t="s">
        <v>2581</v>
      </c>
      <c r="AK555" s="22">
        <v>65</v>
      </c>
      <c r="AL555" s="22">
        <v>0</v>
      </c>
      <c r="AM555" s="22">
        <v>0</v>
      </c>
      <c r="AN555" s="22">
        <v>0</v>
      </c>
      <c r="AO555" s="22">
        <v>1</v>
      </c>
      <c r="AP555" s="22">
        <v>0</v>
      </c>
      <c r="AQ555" s="22">
        <v>0</v>
      </c>
      <c r="AR555" s="22">
        <v>0</v>
      </c>
      <c r="AS555" s="22">
        <v>0</v>
      </c>
      <c r="AT555" s="22">
        <v>0</v>
      </c>
      <c r="AU555" s="22">
        <v>0</v>
      </c>
      <c r="AV555" s="22">
        <v>0</v>
      </c>
      <c r="AW555" s="22">
        <v>16</v>
      </c>
      <c r="AX555" s="20">
        <v>9.4</v>
      </c>
      <c r="AY555" s="20">
        <v>1.8</v>
      </c>
      <c r="AZ555" s="20">
        <v>0</v>
      </c>
      <c r="BA555" s="20">
        <v>1.1000000000000001</v>
      </c>
      <c r="BB555" s="22">
        <v>1</v>
      </c>
      <c r="BC555" s="20">
        <v>0</v>
      </c>
      <c r="BD555" s="20">
        <v>0.01</v>
      </c>
      <c r="BE555" s="20">
        <v>0.01</v>
      </c>
      <c r="BF555" s="20">
        <v>0.73</v>
      </c>
      <c r="BG555" s="22">
        <v>408</v>
      </c>
      <c r="BH555" s="22">
        <v>185</v>
      </c>
      <c r="BI555" s="22">
        <v>400</v>
      </c>
      <c r="BJ555" s="22">
        <v>200</v>
      </c>
      <c r="BK555" s="22">
        <v>663</v>
      </c>
      <c r="BL555" s="22">
        <v>273</v>
      </c>
      <c r="BM555" s="22">
        <v>433</v>
      </c>
      <c r="BN555" s="22">
        <v>201</v>
      </c>
      <c r="BO555" s="20"/>
      <c r="BP555" s="20"/>
      <c r="BQ555" s="20"/>
      <c r="BR555" s="20"/>
      <c r="BS555" s="20"/>
      <c r="BT555" s="20"/>
      <c r="BU555" s="22">
        <v>0</v>
      </c>
      <c r="BV555" s="22">
        <v>0</v>
      </c>
      <c r="BW555" s="22">
        <v>0.01</v>
      </c>
      <c r="BX555" s="22">
        <v>0.01</v>
      </c>
      <c r="BY555" s="22">
        <v>1.01</v>
      </c>
      <c r="BZ555" s="22">
        <v>1.38</v>
      </c>
      <c r="CA555" s="22">
        <v>458</v>
      </c>
      <c r="CB555" s="22">
        <v>267</v>
      </c>
      <c r="CC555" s="22">
        <v>287</v>
      </c>
      <c r="CD555" s="22">
        <v>134</v>
      </c>
      <c r="CE555" s="22">
        <v>241</v>
      </c>
      <c r="CF555" s="22">
        <v>104</v>
      </c>
      <c r="CG555" s="22">
        <v>578</v>
      </c>
      <c r="CH555" s="22">
        <v>216</v>
      </c>
      <c r="CI555" s="22">
        <v>1.38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0"/>
      <c r="B556" s="20"/>
      <c r="C556" s="22">
        <v>248859</v>
      </c>
      <c r="D556" s="22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3</v>
      </c>
      <c r="J556" s="20">
        <v>1.7</v>
      </c>
      <c r="K556" s="20">
        <v>1.7</v>
      </c>
      <c r="L556" s="22">
        <v>0</v>
      </c>
      <c r="M556" s="20" t="s">
        <v>1275</v>
      </c>
      <c r="N556" s="20">
        <v>0</v>
      </c>
      <c r="O556" s="22">
        <v>738</v>
      </c>
      <c r="P556" s="23" t="b">
        <v>0</v>
      </c>
      <c r="Q556" s="20"/>
      <c r="R556" s="20"/>
      <c r="S556" s="22">
        <v>45</v>
      </c>
      <c r="T556" s="20" t="s">
        <v>3682</v>
      </c>
      <c r="U556" s="20">
        <v>0</v>
      </c>
      <c r="V556" s="20" t="s">
        <v>632</v>
      </c>
      <c r="W556" s="20">
        <v>0</v>
      </c>
      <c r="X556" s="23" t="b">
        <v>0</v>
      </c>
      <c r="Y556" s="20"/>
      <c r="Z556" s="20" t="s">
        <v>858</v>
      </c>
      <c r="AA556" s="22">
        <v>15</v>
      </c>
      <c r="AB556" s="22">
        <v>4</v>
      </c>
      <c r="AC556" s="22">
        <v>0</v>
      </c>
      <c r="AD556" s="22">
        <v>155</v>
      </c>
      <c r="AE556" s="22">
        <v>155</v>
      </c>
      <c r="AF556" s="22">
        <v>24</v>
      </c>
      <c r="AG556" s="22">
        <v>24</v>
      </c>
      <c r="AH556" s="20">
        <v>0</v>
      </c>
      <c r="AI556" s="20">
        <v>0</v>
      </c>
      <c r="AJ556" s="20" t="s">
        <v>632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633</v>
      </c>
      <c r="BH556" s="22">
        <v>250</v>
      </c>
      <c r="BI556" s="22">
        <v>629</v>
      </c>
      <c r="BJ556" s="22">
        <v>251</v>
      </c>
      <c r="BK556" s="22">
        <v>618</v>
      </c>
      <c r="BL556" s="22">
        <v>246</v>
      </c>
      <c r="BM556" s="22">
        <v>639</v>
      </c>
      <c r="BN556" s="22">
        <v>254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400</v>
      </c>
      <c r="CB556" s="22">
        <v>232</v>
      </c>
      <c r="CC556" s="22">
        <v>579</v>
      </c>
      <c r="CD556" s="22">
        <v>217</v>
      </c>
      <c r="CE556" s="22">
        <v>645</v>
      </c>
      <c r="CF556" s="22">
        <v>258</v>
      </c>
      <c r="CG556" s="22">
        <v>731</v>
      </c>
      <c r="CH556" s="22">
        <v>311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0"/>
      <c r="B557" s="20"/>
      <c r="C557" s="22">
        <v>547716</v>
      </c>
      <c r="D557" s="22">
        <v>0</v>
      </c>
      <c r="E557" s="22">
        <v>0</v>
      </c>
      <c r="F557" s="22">
        <v>0</v>
      </c>
      <c r="G557" s="22">
        <v>0</v>
      </c>
      <c r="H557" s="22">
        <v>0</v>
      </c>
      <c r="I557" s="22">
        <v>4</v>
      </c>
      <c r="J557" s="20">
        <v>1.7</v>
      </c>
      <c r="K557" s="20">
        <v>1.7</v>
      </c>
      <c r="L557" s="22">
        <v>1</v>
      </c>
      <c r="M557" s="20" t="s">
        <v>999</v>
      </c>
      <c r="N557" s="20">
        <v>1</v>
      </c>
      <c r="O557" s="22">
        <v>739</v>
      </c>
      <c r="P557" s="23" t="b">
        <v>0</v>
      </c>
      <c r="Q557" s="20"/>
      <c r="R557" s="20"/>
      <c r="S557" s="22">
        <v>45</v>
      </c>
      <c r="T557" s="20" t="s">
        <v>3683</v>
      </c>
      <c r="U557" s="20">
        <v>1</v>
      </c>
      <c r="V557" s="20" t="s">
        <v>3684</v>
      </c>
      <c r="W557" s="20">
        <v>0</v>
      </c>
      <c r="X557" s="23" t="b">
        <v>0</v>
      </c>
      <c r="Y557" s="20"/>
      <c r="Z557" s="20" t="s">
        <v>858</v>
      </c>
      <c r="AA557" s="22">
        <v>15</v>
      </c>
      <c r="AB557" s="22">
        <v>4</v>
      </c>
      <c r="AC557" s="22">
        <v>1</v>
      </c>
      <c r="AD557" s="22">
        <v>942</v>
      </c>
      <c r="AE557" s="22">
        <v>942</v>
      </c>
      <c r="AF557" s="22">
        <v>116</v>
      </c>
      <c r="AG557" s="22">
        <v>116</v>
      </c>
      <c r="AH557" s="20">
        <v>0.2</v>
      </c>
      <c r="AI557" s="20">
        <v>0.2</v>
      </c>
      <c r="AJ557" s="20" t="s">
        <v>3684</v>
      </c>
      <c r="AK557" s="22">
        <v>24</v>
      </c>
      <c r="AL557" s="22">
        <v>0</v>
      </c>
      <c r="AM557" s="22">
        <v>0</v>
      </c>
      <c r="AN557" s="22">
        <v>0</v>
      </c>
      <c r="AO557" s="22">
        <v>1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2</v>
      </c>
      <c r="AX557" s="20">
        <v>2</v>
      </c>
      <c r="AY557" s="20">
        <v>0</v>
      </c>
      <c r="AZ557" s="20">
        <v>0</v>
      </c>
      <c r="BA557" s="20">
        <v>0.2</v>
      </c>
      <c r="BB557" s="22">
        <v>0</v>
      </c>
      <c r="BC557" s="20">
        <v>0</v>
      </c>
      <c r="BD557" s="20">
        <v>0</v>
      </c>
      <c r="BE557" s="20">
        <v>0</v>
      </c>
      <c r="BF557" s="20">
        <v>1.76</v>
      </c>
      <c r="BG557" s="22">
        <v>440</v>
      </c>
      <c r="BH557" s="22">
        <v>51</v>
      </c>
      <c r="BI557" s="22">
        <v>671</v>
      </c>
      <c r="BJ557" s="22">
        <v>80</v>
      </c>
      <c r="BK557" s="22">
        <v>662</v>
      </c>
      <c r="BL557" s="22">
        <v>80</v>
      </c>
      <c r="BM557" s="22">
        <v>452</v>
      </c>
      <c r="BN557" s="22">
        <v>55</v>
      </c>
      <c r="BO557" s="20"/>
      <c r="BP557" s="20"/>
      <c r="BQ557" s="20"/>
      <c r="BR557" s="20"/>
      <c r="BS557" s="20"/>
      <c r="BT557" s="20"/>
      <c r="BU557" s="22">
        <v>0</v>
      </c>
      <c r="BV557" s="22">
        <v>0</v>
      </c>
      <c r="BW557" s="22">
        <v>0</v>
      </c>
      <c r="BX557" s="22">
        <v>0</v>
      </c>
      <c r="BY557" s="22">
        <v>6.6</v>
      </c>
      <c r="BZ557" s="22">
        <v>3.75</v>
      </c>
      <c r="CA557" s="22">
        <v>457</v>
      </c>
      <c r="CB557" s="22">
        <v>86</v>
      </c>
      <c r="CC557" s="22">
        <v>245</v>
      </c>
      <c r="CD557" s="22">
        <v>28</v>
      </c>
      <c r="CE557" s="22">
        <v>397</v>
      </c>
      <c r="CF557" s="22">
        <v>49</v>
      </c>
      <c r="CG557" s="22">
        <v>662</v>
      </c>
      <c r="CH557" s="22">
        <v>90</v>
      </c>
      <c r="CI557" s="22">
        <v>0</v>
      </c>
      <c r="CJ557" s="22">
        <v>0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100</v>
      </c>
      <c r="B558" s="22">
        <v>100</v>
      </c>
      <c r="C558" s="22">
        <v>437626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2</v>
      </c>
      <c r="J558" s="20">
        <v>0</v>
      </c>
      <c r="K558" s="20">
        <v>0</v>
      </c>
      <c r="L558" s="22">
        <v>0</v>
      </c>
      <c r="M558" s="20" t="s">
        <v>887</v>
      </c>
      <c r="N558" s="20">
        <v>0</v>
      </c>
      <c r="O558" s="22">
        <v>23</v>
      </c>
      <c r="P558" s="23" t="b">
        <v>0</v>
      </c>
      <c r="Q558" s="20"/>
      <c r="R558" s="20" t="s">
        <v>3270</v>
      </c>
      <c r="S558" s="22">
        <v>40</v>
      </c>
      <c r="T558" s="20" t="s">
        <v>888</v>
      </c>
      <c r="U558" s="20">
        <v>0</v>
      </c>
      <c r="V558" s="20" t="s">
        <v>889</v>
      </c>
      <c r="W558" s="20">
        <v>0.3</v>
      </c>
      <c r="X558" s="23" t="b">
        <v>0</v>
      </c>
      <c r="Y558" s="20"/>
      <c r="Z558" s="20" t="s">
        <v>858</v>
      </c>
      <c r="AA558" s="22">
        <v>16</v>
      </c>
      <c r="AB558" s="22">
        <v>17</v>
      </c>
      <c r="AC558" s="22">
        <v>0</v>
      </c>
      <c r="AD558" s="22">
        <v>21697</v>
      </c>
      <c r="AE558" s="22">
        <v>570</v>
      </c>
      <c r="AF558" s="22">
        <v>26639</v>
      </c>
      <c r="AG558" s="22">
        <v>489</v>
      </c>
      <c r="AH558" s="20">
        <v>0</v>
      </c>
      <c r="AI558" s="20">
        <v>0</v>
      </c>
      <c r="AJ558" s="20" t="s">
        <v>735</v>
      </c>
      <c r="AK558" s="22">
        <v>93</v>
      </c>
      <c r="AL558" s="22">
        <v>0</v>
      </c>
      <c r="AM558" s="22">
        <v>0</v>
      </c>
      <c r="AN558" s="22">
        <v>0</v>
      </c>
      <c r="AO558" s="22">
        <v>2</v>
      </c>
      <c r="AP558" s="22">
        <v>0</v>
      </c>
      <c r="AQ558" s="22">
        <v>0</v>
      </c>
      <c r="AR558" s="22">
        <v>0</v>
      </c>
      <c r="AS558" s="22">
        <v>2</v>
      </c>
      <c r="AT558" s="22">
        <v>0</v>
      </c>
      <c r="AU558" s="22">
        <v>0</v>
      </c>
      <c r="AV558" s="22">
        <v>0</v>
      </c>
      <c r="AW558" s="22">
        <v>8</v>
      </c>
      <c r="AX558" s="20">
        <v>9.1999999999999993</v>
      </c>
      <c r="AY558" s="20">
        <v>7.2</v>
      </c>
      <c r="AZ558" s="20">
        <v>2</v>
      </c>
      <c r="BA558" s="20">
        <v>1.8</v>
      </c>
      <c r="BB558" s="22">
        <v>1</v>
      </c>
      <c r="BC558" s="20">
        <v>0</v>
      </c>
      <c r="BD558" s="20">
        <v>0.03</v>
      </c>
      <c r="BE558" s="20">
        <v>0.03</v>
      </c>
      <c r="BF558" s="20">
        <v>1.68</v>
      </c>
      <c r="BG558" s="22">
        <v>409</v>
      </c>
      <c r="BH558" s="22">
        <v>150</v>
      </c>
      <c r="BI558" s="22">
        <v>372</v>
      </c>
      <c r="BJ558" s="22">
        <v>134</v>
      </c>
      <c r="BK558" s="22">
        <v>390</v>
      </c>
      <c r="BL558" s="22">
        <v>140</v>
      </c>
      <c r="BM558" s="22">
        <v>425</v>
      </c>
      <c r="BN558" s="22">
        <v>152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0.03</v>
      </c>
      <c r="BX558" s="22">
        <v>0.03</v>
      </c>
      <c r="BY558" s="22">
        <v>1.63</v>
      </c>
      <c r="BZ558" s="22">
        <v>1.94</v>
      </c>
      <c r="CA558" s="22">
        <v>664</v>
      </c>
      <c r="CB558" s="22">
        <v>193</v>
      </c>
      <c r="CC558" s="22">
        <v>434</v>
      </c>
      <c r="CD558" s="22">
        <v>153</v>
      </c>
      <c r="CE558" s="22">
        <v>531</v>
      </c>
      <c r="CF558" s="22">
        <v>187</v>
      </c>
      <c r="CG558" s="22">
        <v>286</v>
      </c>
      <c r="CH558" s="22">
        <v>113</v>
      </c>
      <c r="CI558" s="22">
        <v>0.97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0"/>
      <c r="B559" s="20"/>
      <c r="C559" s="22">
        <v>224068</v>
      </c>
      <c r="D559" s="22">
        <v>0</v>
      </c>
      <c r="E559" s="22">
        <v>0</v>
      </c>
      <c r="F559" s="22">
        <v>1</v>
      </c>
      <c r="G559" s="22">
        <v>-1</v>
      </c>
      <c r="H559" s="22">
        <v>0</v>
      </c>
      <c r="I559" s="22">
        <v>1</v>
      </c>
      <c r="J559" s="20">
        <v>0.7</v>
      </c>
      <c r="K559" s="20">
        <v>0.7</v>
      </c>
      <c r="L559" s="22">
        <v>0</v>
      </c>
      <c r="M559" s="20" t="s">
        <v>900</v>
      </c>
      <c r="N559" s="20">
        <v>0.7</v>
      </c>
      <c r="O559" s="22">
        <v>28</v>
      </c>
      <c r="P559" s="23" t="b">
        <v>0</v>
      </c>
      <c r="Q559" s="20"/>
      <c r="R559" s="20"/>
      <c r="S559" s="22">
        <v>41</v>
      </c>
      <c r="T559" s="20" t="s">
        <v>901</v>
      </c>
      <c r="U559" s="20">
        <v>2.7</v>
      </c>
      <c r="V559" s="20" t="s">
        <v>734</v>
      </c>
      <c r="W559" s="20">
        <v>16.399999999999999</v>
      </c>
      <c r="X559" s="23" t="b">
        <v>0</v>
      </c>
      <c r="Y559" s="20"/>
      <c r="Z559" s="20" t="s">
        <v>858</v>
      </c>
      <c r="AA559" s="22">
        <v>16</v>
      </c>
      <c r="AB559" s="22">
        <v>17</v>
      </c>
      <c r="AC559" s="22">
        <v>27</v>
      </c>
      <c r="AD559" s="22">
        <v>905125</v>
      </c>
      <c r="AE559" s="22">
        <v>12135</v>
      </c>
      <c r="AF559" s="22">
        <v>568335</v>
      </c>
      <c r="AG559" s="22">
        <v>24148</v>
      </c>
      <c r="AH559" s="20">
        <v>0.2</v>
      </c>
      <c r="AI559" s="20">
        <v>6.6</v>
      </c>
      <c r="AJ559" s="20" t="s">
        <v>734</v>
      </c>
      <c r="AK559" s="22">
        <v>900</v>
      </c>
      <c r="AL559" s="22">
        <v>0</v>
      </c>
      <c r="AM559" s="22">
        <v>0</v>
      </c>
      <c r="AN559" s="22">
        <v>2</v>
      </c>
      <c r="AO559" s="22">
        <v>15</v>
      </c>
      <c r="AP559" s="22">
        <v>0</v>
      </c>
      <c r="AQ559" s="22">
        <v>0</v>
      </c>
      <c r="AR559" s="22">
        <v>0</v>
      </c>
      <c r="AS559" s="22">
        <v>1</v>
      </c>
      <c r="AT559" s="22">
        <v>0</v>
      </c>
      <c r="AU559" s="22">
        <v>32</v>
      </c>
      <c r="AV559" s="22">
        <v>0</v>
      </c>
      <c r="AW559" s="22">
        <v>176</v>
      </c>
      <c r="AX559" s="20">
        <v>202.4</v>
      </c>
      <c r="AY559" s="20">
        <v>0</v>
      </c>
      <c r="AZ559" s="20">
        <v>0</v>
      </c>
      <c r="BA559" s="20">
        <v>20.2</v>
      </c>
      <c r="BB559" s="22">
        <v>10</v>
      </c>
      <c r="BC559" s="20">
        <v>0</v>
      </c>
      <c r="BD559" s="20">
        <v>0</v>
      </c>
      <c r="BE559" s="20">
        <v>0</v>
      </c>
      <c r="BF559" s="20">
        <v>15.44</v>
      </c>
      <c r="BG559" s="22">
        <v>95</v>
      </c>
      <c r="BH559" s="22">
        <v>17</v>
      </c>
      <c r="BI559" s="22">
        <v>543</v>
      </c>
      <c r="BJ559" s="22">
        <v>60</v>
      </c>
      <c r="BK559" s="22">
        <v>521</v>
      </c>
      <c r="BL559" s="22">
        <v>53</v>
      </c>
      <c r="BM559" s="22">
        <v>242</v>
      </c>
      <c r="BN559" s="22">
        <v>17</v>
      </c>
      <c r="BO559" s="20"/>
      <c r="BP559" s="20"/>
      <c r="BQ559" s="20"/>
      <c r="BR559" s="20"/>
      <c r="BS559" s="20"/>
      <c r="BT559" s="20"/>
      <c r="BU559" s="22">
        <v>0</v>
      </c>
      <c r="BV559" s="22">
        <v>3.2</v>
      </c>
      <c r="BW559" s="22">
        <v>0</v>
      </c>
      <c r="BX559" s="22">
        <v>0</v>
      </c>
      <c r="BY559" s="22">
        <v>1.54</v>
      </c>
      <c r="BZ559" s="22">
        <v>1.5</v>
      </c>
      <c r="CA559" s="22">
        <v>612</v>
      </c>
      <c r="CB559" s="22">
        <v>34</v>
      </c>
      <c r="CC559" s="22">
        <v>266</v>
      </c>
      <c r="CD559" s="22">
        <v>22</v>
      </c>
      <c r="CE559" s="22">
        <v>164</v>
      </c>
      <c r="CF559" s="22">
        <v>16</v>
      </c>
      <c r="CG559" s="22">
        <v>19</v>
      </c>
      <c r="CH559" s="22">
        <v>3</v>
      </c>
      <c r="CI559" s="22">
        <v>1</v>
      </c>
      <c r="CJ559" s="22">
        <v>0.2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100</v>
      </c>
      <c r="B560" s="22">
        <v>100</v>
      </c>
      <c r="C560" s="22">
        <v>532605</v>
      </c>
      <c r="D560" s="22">
        <v>0</v>
      </c>
      <c r="E560" s="22">
        <v>0</v>
      </c>
      <c r="F560" s="22">
        <v>-1</v>
      </c>
      <c r="G560" s="22">
        <v>1</v>
      </c>
      <c r="H560" s="22">
        <v>0</v>
      </c>
      <c r="I560" s="22">
        <v>3</v>
      </c>
      <c r="J560" s="20">
        <v>0.3</v>
      </c>
      <c r="K560" s="20">
        <v>0.3</v>
      </c>
      <c r="L560" s="22">
        <v>0</v>
      </c>
      <c r="M560" s="20" t="s">
        <v>1198</v>
      </c>
      <c r="N560" s="20">
        <v>0.3</v>
      </c>
      <c r="O560" s="22">
        <v>186</v>
      </c>
      <c r="P560" s="23" t="b">
        <v>0</v>
      </c>
      <c r="Q560" s="20"/>
      <c r="R560" s="20" t="s">
        <v>2912</v>
      </c>
      <c r="S560" s="22">
        <v>44</v>
      </c>
      <c r="T560" s="20" t="s">
        <v>1199</v>
      </c>
      <c r="U560" s="20">
        <v>1</v>
      </c>
      <c r="V560" s="20" t="s">
        <v>1200</v>
      </c>
      <c r="W560" s="20">
        <v>0.1</v>
      </c>
      <c r="X560" s="23" t="b">
        <v>0</v>
      </c>
      <c r="Y560" s="20"/>
      <c r="Z560" s="20" t="s">
        <v>858</v>
      </c>
      <c r="AA560" s="22">
        <v>16</v>
      </c>
      <c r="AB560" s="22">
        <v>17</v>
      </c>
      <c r="AC560" s="22">
        <v>1</v>
      </c>
      <c r="AD560" s="22">
        <v>6230</v>
      </c>
      <c r="AE560" s="22">
        <v>172</v>
      </c>
      <c r="AF560" s="22">
        <v>12808</v>
      </c>
      <c r="AG560" s="22">
        <v>255</v>
      </c>
      <c r="AH560" s="20">
        <v>0.1</v>
      </c>
      <c r="AI560" s="20">
        <v>0.2</v>
      </c>
      <c r="AJ560" s="20" t="s">
        <v>1198</v>
      </c>
      <c r="AK560" s="22">
        <v>7</v>
      </c>
      <c r="AL560" s="22">
        <v>0</v>
      </c>
      <c r="AM560" s="22">
        <v>0</v>
      </c>
      <c r="AN560" s="22">
        <v>0</v>
      </c>
      <c r="AO560" s="22">
        <v>0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1</v>
      </c>
      <c r="AX560" s="20">
        <v>0</v>
      </c>
      <c r="AY560" s="20">
        <v>0.5</v>
      </c>
      <c r="AZ560" s="20">
        <v>3</v>
      </c>
      <c r="BA560" s="20">
        <v>0.2</v>
      </c>
      <c r="BB560" s="22">
        <v>0</v>
      </c>
      <c r="BC560" s="20">
        <v>0.06</v>
      </c>
      <c r="BD560" s="20">
        <v>0</v>
      </c>
      <c r="BE560" s="20">
        <v>0.06</v>
      </c>
      <c r="BF560" s="20">
        <v>0.02</v>
      </c>
      <c r="BG560" s="22">
        <v>612</v>
      </c>
      <c r="BH560" s="22">
        <v>241</v>
      </c>
      <c r="BI560" s="22">
        <v>418</v>
      </c>
      <c r="BJ560" s="22">
        <v>209</v>
      </c>
      <c r="BK560" s="22">
        <v>388</v>
      </c>
      <c r="BL560" s="22">
        <v>195</v>
      </c>
      <c r="BM560" s="22">
        <v>450</v>
      </c>
      <c r="BN560" s="22">
        <v>211</v>
      </c>
      <c r="BO560" s="20"/>
      <c r="BP560" s="20"/>
      <c r="BQ560" s="20"/>
      <c r="BR560" s="20"/>
      <c r="BS560" s="20"/>
      <c r="BT560" s="20"/>
      <c r="BU560" s="22">
        <v>0.77</v>
      </c>
      <c r="BV560" s="22">
        <v>0</v>
      </c>
      <c r="BW560" s="22">
        <v>0</v>
      </c>
      <c r="BX560" s="22">
        <v>0.77</v>
      </c>
      <c r="BY560" s="22">
        <v>0.26</v>
      </c>
      <c r="BZ560" s="22">
        <v>0</v>
      </c>
      <c r="CA560" s="22">
        <v>560</v>
      </c>
      <c r="CB560" s="22">
        <v>314</v>
      </c>
      <c r="CC560" s="22">
        <v>325</v>
      </c>
      <c r="CD560" s="22">
        <v>154</v>
      </c>
      <c r="CE560" s="22">
        <v>386</v>
      </c>
      <c r="CF560" s="22">
        <v>180</v>
      </c>
      <c r="CG560" s="22">
        <v>424</v>
      </c>
      <c r="CH560" s="22">
        <v>136</v>
      </c>
      <c r="CI560" s="22">
        <v>0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209046</v>
      </c>
      <c r="D561" s="22">
        <v>-1</v>
      </c>
      <c r="E561" s="22">
        <v>1</v>
      </c>
      <c r="F561" s="22">
        <v>-2</v>
      </c>
      <c r="G561" s="22">
        <v>2</v>
      </c>
      <c r="H561" s="22">
        <v>1</v>
      </c>
      <c r="I561" s="22">
        <v>3</v>
      </c>
      <c r="J561" s="20">
        <v>0</v>
      </c>
      <c r="K561" s="20">
        <v>0</v>
      </c>
      <c r="L561" s="22">
        <v>0</v>
      </c>
      <c r="M561" s="20" t="s">
        <v>1165</v>
      </c>
      <c r="N561" s="20">
        <v>0</v>
      </c>
      <c r="O561" s="22">
        <v>205</v>
      </c>
      <c r="P561" s="23" t="b">
        <v>0</v>
      </c>
      <c r="Q561" s="20" t="s">
        <v>3417</v>
      </c>
      <c r="R561" s="20" t="s">
        <v>3418</v>
      </c>
      <c r="S561" s="22">
        <v>48</v>
      </c>
      <c r="T561" s="20" t="s">
        <v>1166</v>
      </c>
      <c r="U561" s="20">
        <v>3.8</v>
      </c>
      <c r="V561" s="20" t="s">
        <v>737</v>
      </c>
      <c r="W561" s="20">
        <v>0.1</v>
      </c>
      <c r="X561" s="23" t="b">
        <v>0</v>
      </c>
      <c r="Y561" s="20"/>
      <c r="Z561" s="20" t="s">
        <v>899</v>
      </c>
      <c r="AA561" s="22">
        <v>16</v>
      </c>
      <c r="AB561" s="22">
        <v>17</v>
      </c>
      <c r="AC561" s="22">
        <v>15</v>
      </c>
      <c r="AD561" s="22">
        <v>38687</v>
      </c>
      <c r="AE561" s="22">
        <v>15</v>
      </c>
      <c r="AF561" s="22">
        <v>36418</v>
      </c>
      <c r="AG561" s="22">
        <v>876</v>
      </c>
      <c r="AH561" s="20">
        <v>0</v>
      </c>
      <c r="AI561" s="20">
        <v>3.1</v>
      </c>
      <c r="AJ561" s="20" t="s">
        <v>737</v>
      </c>
      <c r="AK561" s="22">
        <v>228</v>
      </c>
      <c r="AL561" s="22">
        <v>1</v>
      </c>
      <c r="AM561" s="22">
        <v>0</v>
      </c>
      <c r="AN561" s="22">
        <v>1</v>
      </c>
      <c r="AO561" s="22">
        <v>2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3</v>
      </c>
      <c r="AW561" s="22">
        <v>42</v>
      </c>
      <c r="AX561" s="20">
        <v>53.8</v>
      </c>
      <c r="AY561" s="20">
        <v>59.2</v>
      </c>
      <c r="AZ561" s="20">
        <v>37</v>
      </c>
      <c r="BA561" s="20">
        <v>15.1</v>
      </c>
      <c r="BB561" s="22">
        <v>3</v>
      </c>
      <c r="BC561" s="20">
        <v>0.13</v>
      </c>
      <c r="BD561" s="20">
        <v>0.38</v>
      </c>
      <c r="BE561" s="20">
        <v>0.51</v>
      </c>
      <c r="BF561" s="20">
        <v>2.14</v>
      </c>
      <c r="BG561" s="22">
        <v>297</v>
      </c>
      <c r="BH561" s="22">
        <v>126</v>
      </c>
      <c r="BI561" s="22">
        <v>206</v>
      </c>
      <c r="BJ561" s="22">
        <v>120</v>
      </c>
      <c r="BK561" s="22">
        <v>236</v>
      </c>
      <c r="BL561" s="22">
        <v>124</v>
      </c>
      <c r="BM561" s="22">
        <v>287</v>
      </c>
      <c r="BN561" s="22">
        <v>130</v>
      </c>
      <c r="BO561" s="22">
        <v>3</v>
      </c>
      <c r="BP561" s="20"/>
      <c r="BQ561" s="20"/>
      <c r="BR561" s="20"/>
      <c r="BS561" s="20"/>
      <c r="BT561" s="20"/>
      <c r="BU561" s="22">
        <v>0.05</v>
      </c>
      <c r="BV561" s="22">
        <v>0</v>
      </c>
      <c r="BW561" s="22">
        <v>0.15</v>
      </c>
      <c r="BX561" s="22">
        <v>0.2</v>
      </c>
      <c r="BY561" s="22">
        <v>0.84</v>
      </c>
      <c r="BZ561" s="22">
        <v>0.79</v>
      </c>
      <c r="CA561" s="22">
        <v>300</v>
      </c>
      <c r="CB561" s="22">
        <v>197</v>
      </c>
      <c r="CC561" s="22">
        <v>655</v>
      </c>
      <c r="CD561" s="22">
        <v>268</v>
      </c>
      <c r="CE561" s="22">
        <v>75</v>
      </c>
      <c r="CF561" s="22">
        <v>37</v>
      </c>
      <c r="CG561" s="22">
        <v>414</v>
      </c>
      <c r="CH561" s="22">
        <v>132</v>
      </c>
      <c r="CI561" s="22">
        <v>1.18</v>
      </c>
      <c r="CJ561" s="22">
        <v>0.39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75</v>
      </c>
      <c r="B562" s="22">
        <v>100</v>
      </c>
      <c r="C562" s="22">
        <v>449434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3</v>
      </c>
      <c r="J562" s="20">
        <v>2.8</v>
      </c>
      <c r="K562" s="20">
        <v>3.7</v>
      </c>
      <c r="L562" s="22">
        <v>6</v>
      </c>
      <c r="M562" s="20" t="s">
        <v>444</v>
      </c>
      <c r="N562" s="20">
        <v>3.7</v>
      </c>
      <c r="O562" s="22">
        <v>378</v>
      </c>
      <c r="P562" s="23" t="b">
        <v>0</v>
      </c>
      <c r="Q562" s="20" t="s">
        <v>3497</v>
      </c>
      <c r="R562" s="20" t="s">
        <v>3685</v>
      </c>
      <c r="S562" s="22">
        <v>50</v>
      </c>
      <c r="T562" s="20" t="s">
        <v>1447</v>
      </c>
      <c r="U562" s="20">
        <v>3.2</v>
      </c>
      <c r="V562" s="20" t="s">
        <v>582</v>
      </c>
      <c r="W562" s="20">
        <v>0.8</v>
      </c>
      <c r="X562" s="23" t="b">
        <v>0</v>
      </c>
      <c r="Y562" s="20"/>
      <c r="Z562" s="20" t="s">
        <v>937</v>
      </c>
      <c r="AA562" s="22">
        <v>16</v>
      </c>
      <c r="AB562" s="22">
        <v>17</v>
      </c>
      <c r="AC562" s="22">
        <v>39</v>
      </c>
      <c r="AD562" s="22">
        <v>122354</v>
      </c>
      <c r="AE562" s="22">
        <v>8349</v>
      </c>
      <c r="AF562" s="22">
        <v>111363</v>
      </c>
      <c r="AG562" s="22">
        <v>4499</v>
      </c>
      <c r="AH562" s="20">
        <v>0.7</v>
      </c>
      <c r="AI562" s="20">
        <v>7.8</v>
      </c>
      <c r="AJ562" s="20" t="s">
        <v>582</v>
      </c>
      <c r="AK562" s="22">
        <v>650</v>
      </c>
      <c r="AL562" s="22">
        <v>2</v>
      </c>
      <c r="AM562" s="22">
        <v>3</v>
      </c>
      <c r="AN562" s="22">
        <v>1</v>
      </c>
      <c r="AO562" s="22">
        <v>9</v>
      </c>
      <c r="AP562" s="22">
        <v>0</v>
      </c>
      <c r="AQ562" s="22">
        <v>0</v>
      </c>
      <c r="AR562" s="22">
        <v>0</v>
      </c>
      <c r="AS562" s="22">
        <v>1</v>
      </c>
      <c r="AT562" s="22">
        <v>0</v>
      </c>
      <c r="AU562" s="22">
        <v>0</v>
      </c>
      <c r="AV562" s="22">
        <v>2</v>
      </c>
      <c r="AW562" s="22">
        <v>130</v>
      </c>
      <c r="AX562" s="20">
        <v>187.2</v>
      </c>
      <c r="AY562" s="20">
        <v>121.7</v>
      </c>
      <c r="AZ562" s="20">
        <v>207</v>
      </c>
      <c r="BA562" s="20">
        <v>51.7</v>
      </c>
      <c r="BB562" s="22">
        <v>6</v>
      </c>
      <c r="BC562" s="20">
        <v>1.0900000000000001</v>
      </c>
      <c r="BD562" s="20">
        <v>1.4</v>
      </c>
      <c r="BE562" s="20">
        <v>2.4900000000000002</v>
      </c>
      <c r="BF562" s="20">
        <v>11.15</v>
      </c>
      <c r="BG562" s="22">
        <v>112</v>
      </c>
      <c r="BH562" s="22">
        <v>42</v>
      </c>
      <c r="BI562" s="22">
        <v>104</v>
      </c>
      <c r="BJ562" s="22">
        <v>76</v>
      </c>
      <c r="BK562" s="22">
        <v>40</v>
      </c>
      <c r="BL562" s="22">
        <v>24</v>
      </c>
      <c r="BM562" s="22">
        <v>65</v>
      </c>
      <c r="BN562" s="22">
        <v>42</v>
      </c>
      <c r="BO562" s="20"/>
      <c r="BP562" s="20"/>
      <c r="BQ562" s="20"/>
      <c r="BR562" s="20"/>
      <c r="BS562" s="20"/>
      <c r="BT562" s="20"/>
      <c r="BU562" s="22">
        <v>0.15</v>
      </c>
      <c r="BV562" s="22">
        <v>0</v>
      </c>
      <c r="BW562" s="22">
        <v>0.19</v>
      </c>
      <c r="BX562" s="22">
        <v>0.34</v>
      </c>
      <c r="BY562" s="22">
        <v>1.54</v>
      </c>
      <c r="BZ562" s="22">
        <v>1.25</v>
      </c>
      <c r="CA562" s="22">
        <v>209</v>
      </c>
      <c r="CB562" s="22">
        <v>131</v>
      </c>
      <c r="CC562" s="22">
        <v>69</v>
      </c>
      <c r="CD562" s="22">
        <v>37</v>
      </c>
      <c r="CE562" s="22">
        <v>116</v>
      </c>
      <c r="CF562" s="22">
        <v>50</v>
      </c>
      <c r="CG562" s="22">
        <v>194</v>
      </c>
      <c r="CH562" s="22">
        <v>65</v>
      </c>
      <c r="CI562" s="22">
        <v>0.83</v>
      </c>
      <c r="CJ562" s="22">
        <v>0.14000000000000001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0</v>
      </c>
      <c r="B563" s="22">
        <v>0</v>
      </c>
      <c r="C563" s="22">
        <v>461682</v>
      </c>
      <c r="D563" s="22">
        <v>0</v>
      </c>
      <c r="E563" s="22">
        <v>0</v>
      </c>
      <c r="F563" s="22">
        <v>0</v>
      </c>
      <c r="G563" s="22">
        <v>0</v>
      </c>
      <c r="H563" s="22">
        <v>0</v>
      </c>
      <c r="I563" s="22">
        <v>3</v>
      </c>
      <c r="J563" s="20">
        <v>0</v>
      </c>
      <c r="K563" s="20">
        <v>0</v>
      </c>
      <c r="L563" s="22">
        <v>0</v>
      </c>
      <c r="M563" s="20" t="s">
        <v>1445</v>
      </c>
      <c r="N563" s="20">
        <v>0</v>
      </c>
      <c r="O563" s="22">
        <v>434</v>
      </c>
      <c r="P563" s="23" t="b">
        <v>0</v>
      </c>
      <c r="Q563" s="20" t="s">
        <v>2582</v>
      </c>
      <c r="R563" s="20" t="s">
        <v>2583</v>
      </c>
      <c r="S563" s="22">
        <v>45</v>
      </c>
      <c r="T563" s="20" t="s">
        <v>2231</v>
      </c>
      <c r="U563" s="20">
        <v>0</v>
      </c>
      <c r="V563" s="20" t="s">
        <v>2232</v>
      </c>
      <c r="W563" s="20">
        <v>0</v>
      </c>
      <c r="X563" s="23" t="b">
        <v>0</v>
      </c>
      <c r="Y563" s="20"/>
      <c r="Z563" s="20" t="s">
        <v>872</v>
      </c>
      <c r="AA563" s="22">
        <v>16</v>
      </c>
      <c r="AB563" s="22">
        <v>17</v>
      </c>
      <c r="AC563" s="22">
        <v>0</v>
      </c>
      <c r="AD563" s="22">
        <v>0</v>
      </c>
      <c r="AE563" s="22">
        <v>0</v>
      </c>
      <c r="AF563" s="22">
        <v>1073</v>
      </c>
      <c r="AG563" s="22">
        <v>11</v>
      </c>
      <c r="AH563" s="20">
        <v>0</v>
      </c>
      <c r="AI563" s="20">
        <v>0</v>
      </c>
      <c r="AJ563" s="20" t="s">
        <v>2233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647</v>
      </c>
      <c r="BH563" s="22">
        <v>258</v>
      </c>
      <c r="BI563" s="22">
        <v>643</v>
      </c>
      <c r="BJ563" s="22">
        <v>259</v>
      </c>
      <c r="BK563" s="22">
        <v>633</v>
      </c>
      <c r="BL563" s="22">
        <v>254</v>
      </c>
      <c r="BM563" s="22">
        <v>653</v>
      </c>
      <c r="BN563" s="22">
        <v>262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420</v>
      </c>
      <c r="CB563" s="22">
        <v>242</v>
      </c>
      <c r="CC563" s="22">
        <v>594</v>
      </c>
      <c r="CD563" s="22">
        <v>226</v>
      </c>
      <c r="CE563" s="22">
        <v>657</v>
      </c>
      <c r="CF563" s="22">
        <v>265</v>
      </c>
      <c r="CG563" s="22">
        <v>708</v>
      </c>
      <c r="CH563" s="22">
        <v>293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0"/>
      <c r="B564" s="20"/>
      <c r="C564" s="22">
        <v>48615</v>
      </c>
      <c r="D564" s="22">
        <v>-1</v>
      </c>
      <c r="E564" s="22">
        <v>1</v>
      </c>
      <c r="F564" s="22">
        <v>-2</v>
      </c>
      <c r="G564" s="22">
        <v>2</v>
      </c>
      <c r="H564" s="22">
        <v>0</v>
      </c>
      <c r="I564" s="22">
        <v>3</v>
      </c>
      <c r="J564" s="20">
        <v>0</v>
      </c>
      <c r="K564" s="20">
        <v>0</v>
      </c>
      <c r="L564" s="22">
        <v>0</v>
      </c>
      <c r="M564" s="20" t="s">
        <v>1298</v>
      </c>
      <c r="N564" s="20">
        <v>0</v>
      </c>
      <c r="O564" s="22">
        <v>435</v>
      </c>
      <c r="P564" s="23" t="b">
        <v>0</v>
      </c>
      <c r="Q564" s="20"/>
      <c r="R564" s="20"/>
      <c r="S564" s="22">
        <v>43</v>
      </c>
      <c r="T564" s="20" t="s">
        <v>1531</v>
      </c>
      <c r="U564" s="20">
        <v>0</v>
      </c>
      <c r="V564" s="20" t="s">
        <v>717</v>
      </c>
      <c r="W564" s="20">
        <v>0.1</v>
      </c>
      <c r="X564" s="23" t="b">
        <v>0</v>
      </c>
      <c r="Y564" s="20"/>
      <c r="Z564" s="20" t="s">
        <v>858</v>
      </c>
      <c r="AA564" s="22">
        <v>16</v>
      </c>
      <c r="AB564" s="22">
        <v>17</v>
      </c>
      <c r="AC564" s="22">
        <v>0</v>
      </c>
      <c r="AD564" s="22">
        <v>4000</v>
      </c>
      <c r="AE564" s="22">
        <v>402</v>
      </c>
      <c r="AF564" s="22">
        <v>6686</v>
      </c>
      <c r="AG564" s="22">
        <v>213</v>
      </c>
      <c r="AH564" s="20">
        <v>0</v>
      </c>
      <c r="AI564" s="20">
        <v>0</v>
      </c>
      <c r="AJ564" s="20" t="s">
        <v>717</v>
      </c>
      <c r="AK564" s="22">
        <v>0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0</v>
      </c>
      <c r="AX564" s="20">
        <v>0</v>
      </c>
      <c r="AY564" s="20">
        <v>0</v>
      </c>
      <c r="AZ564" s="20">
        <v>0</v>
      </c>
      <c r="BA564" s="20">
        <v>0</v>
      </c>
      <c r="BB564" s="22">
        <v>0</v>
      </c>
      <c r="BC564" s="20">
        <v>0</v>
      </c>
      <c r="BD564" s="20">
        <v>0</v>
      </c>
      <c r="BE564" s="20">
        <v>0</v>
      </c>
      <c r="BF564" s="20">
        <v>0</v>
      </c>
      <c r="BG564" s="22">
        <v>560</v>
      </c>
      <c r="BH564" s="22">
        <v>214</v>
      </c>
      <c r="BI564" s="22">
        <v>545</v>
      </c>
      <c r="BJ564" s="22">
        <v>214</v>
      </c>
      <c r="BK564" s="22">
        <v>524</v>
      </c>
      <c r="BL564" s="22">
        <v>207</v>
      </c>
      <c r="BM564" s="22">
        <v>566</v>
      </c>
      <c r="BN564" s="22">
        <v>219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</v>
      </c>
      <c r="BX564" s="22">
        <v>0</v>
      </c>
      <c r="BY564" s="22">
        <v>0</v>
      </c>
      <c r="BZ564" s="22">
        <v>0</v>
      </c>
      <c r="CA564" s="22">
        <v>562</v>
      </c>
      <c r="CB564" s="22">
        <v>315</v>
      </c>
      <c r="CC564" s="22">
        <v>478</v>
      </c>
      <c r="CD564" s="22">
        <v>176</v>
      </c>
      <c r="CE564" s="22">
        <v>573</v>
      </c>
      <c r="CF564" s="22">
        <v>223</v>
      </c>
      <c r="CG564" s="22">
        <v>470</v>
      </c>
      <c r="CH564" s="22">
        <v>154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100</v>
      </c>
      <c r="B565" s="22">
        <v>100</v>
      </c>
      <c r="C565" s="22">
        <v>80226</v>
      </c>
      <c r="D565" s="22">
        <v>0</v>
      </c>
      <c r="E565" s="22">
        <v>0</v>
      </c>
      <c r="F565" s="22">
        <v>0</v>
      </c>
      <c r="G565" s="22">
        <v>0</v>
      </c>
      <c r="H565" s="22">
        <v>1</v>
      </c>
      <c r="I565" s="22">
        <v>2</v>
      </c>
      <c r="J565" s="20">
        <v>1</v>
      </c>
      <c r="K565" s="20">
        <v>1</v>
      </c>
      <c r="L565" s="22">
        <v>1</v>
      </c>
      <c r="M565" s="20" t="s">
        <v>1578</v>
      </c>
      <c r="N565" s="20">
        <v>1</v>
      </c>
      <c r="O565" s="22">
        <v>436</v>
      </c>
      <c r="P565" s="23" t="b">
        <v>0</v>
      </c>
      <c r="Q565" s="20"/>
      <c r="R565" s="20" t="s">
        <v>3372</v>
      </c>
      <c r="S565" s="22">
        <v>45</v>
      </c>
      <c r="T565" s="20" t="s">
        <v>1579</v>
      </c>
      <c r="U565" s="20">
        <v>2.2999999999999998</v>
      </c>
      <c r="V565" s="20" t="s">
        <v>1580</v>
      </c>
      <c r="W565" s="20">
        <v>1.3</v>
      </c>
      <c r="X565" s="23" t="b">
        <v>0</v>
      </c>
      <c r="Y565" s="20"/>
      <c r="Z565" s="20" t="s">
        <v>858</v>
      </c>
      <c r="AA565" s="22">
        <v>16</v>
      </c>
      <c r="AB565" s="22">
        <v>17</v>
      </c>
      <c r="AC565" s="22">
        <v>25</v>
      </c>
      <c r="AD565" s="22">
        <v>249965</v>
      </c>
      <c r="AE565" s="22">
        <v>2480</v>
      </c>
      <c r="AF565" s="22">
        <v>193900</v>
      </c>
      <c r="AG565" s="22">
        <v>4009</v>
      </c>
      <c r="AH565" s="20">
        <v>0.2</v>
      </c>
      <c r="AI565" s="20">
        <v>5.6</v>
      </c>
      <c r="AJ565" s="20" t="s">
        <v>1580</v>
      </c>
      <c r="AK565" s="22">
        <v>741</v>
      </c>
      <c r="AL565" s="22">
        <v>0</v>
      </c>
      <c r="AM565" s="22">
        <v>2</v>
      </c>
      <c r="AN565" s="22">
        <v>1</v>
      </c>
      <c r="AO565" s="22">
        <v>14</v>
      </c>
      <c r="AP565" s="22">
        <v>0</v>
      </c>
      <c r="AQ565" s="22">
        <v>0</v>
      </c>
      <c r="AR565" s="22">
        <v>0</v>
      </c>
      <c r="AS565" s="22">
        <v>2</v>
      </c>
      <c r="AT565" s="22">
        <v>0</v>
      </c>
      <c r="AU565" s="22">
        <v>0</v>
      </c>
      <c r="AV565" s="22">
        <v>3</v>
      </c>
      <c r="AW565" s="22">
        <v>118</v>
      </c>
      <c r="AX565" s="20">
        <v>160.6</v>
      </c>
      <c r="AY565" s="20">
        <v>77.2</v>
      </c>
      <c r="AZ565" s="20">
        <v>39</v>
      </c>
      <c r="BA565" s="20">
        <v>27.7</v>
      </c>
      <c r="BB565" s="22">
        <v>9</v>
      </c>
      <c r="BC565" s="20">
        <v>0.14000000000000001</v>
      </c>
      <c r="BD565" s="20">
        <v>0.38</v>
      </c>
      <c r="BE565" s="20">
        <v>0.52</v>
      </c>
      <c r="BF565" s="20">
        <v>13.24</v>
      </c>
      <c r="BG565" s="22">
        <v>134</v>
      </c>
      <c r="BH565" s="22">
        <v>47</v>
      </c>
      <c r="BI565" s="22">
        <v>165</v>
      </c>
      <c r="BJ565" s="22">
        <v>40</v>
      </c>
      <c r="BK565" s="22">
        <v>228</v>
      </c>
      <c r="BL565" s="22">
        <v>64</v>
      </c>
      <c r="BM565" s="22">
        <v>187</v>
      </c>
      <c r="BN565" s="22">
        <v>55</v>
      </c>
      <c r="BO565" s="20"/>
      <c r="BP565" s="20"/>
      <c r="BQ565" s="20"/>
      <c r="BR565" s="20"/>
      <c r="BS565" s="20"/>
      <c r="BT565" s="20"/>
      <c r="BU565" s="22">
        <v>0.02</v>
      </c>
      <c r="BV565" s="22">
        <v>0</v>
      </c>
      <c r="BW565" s="22">
        <v>0.05</v>
      </c>
      <c r="BX565" s="22">
        <v>7.0000000000000007E-2</v>
      </c>
      <c r="BY565" s="22">
        <v>1.61</v>
      </c>
      <c r="BZ565" s="22">
        <v>1.7</v>
      </c>
      <c r="CA565" s="22">
        <v>357</v>
      </c>
      <c r="CB565" s="22">
        <v>55</v>
      </c>
      <c r="CC565" s="22">
        <v>243</v>
      </c>
      <c r="CD565" s="22">
        <v>82</v>
      </c>
      <c r="CE565" s="22">
        <v>204</v>
      </c>
      <c r="CF565" s="22">
        <v>69</v>
      </c>
      <c r="CG565" s="22">
        <v>155</v>
      </c>
      <c r="CH565" s="22">
        <v>62</v>
      </c>
      <c r="CI565" s="22">
        <v>1.0900000000000001</v>
      </c>
      <c r="CJ565" s="22">
        <v>0.12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0</v>
      </c>
      <c r="B566" s="22">
        <v>100</v>
      </c>
      <c r="C566" s="22">
        <v>210156</v>
      </c>
      <c r="D566" s="22">
        <v>0</v>
      </c>
      <c r="E566" s="22">
        <v>0</v>
      </c>
      <c r="F566" s="22">
        <v>-1</v>
      </c>
      <c r="G566" s="22">
        <v>1</v>
      </c>
      <c r="H566" s="22">
        <v>0</v>
      </c>
      <c r="I566" s="22">
        <v>4</v>
      </c>
      <c r="J566" s="20">
        <v>0</v>
      </c>
      <c r="K566" s="20">
        <v>3</v>
      </c>
      <c r="L566" s="22">
        <v>6</v>
      </c>
      <c r="M566" s="20" t="s">
        <v>1552</v>
      </c>
      <c r="N566" s="20">
        <v>3</v>
      </c>
      <c r="O566" s="22">
        <v>437</v>
      </c>
      <c r="P566" s="23" t="b">
        <v>0</v>
      </c>
      <c r="Q566" s="20" t="s">
        <v>3686</v>
      </c>
      <c r="R566" s="20" t="s">
        <v>3687</v>
      </c>
      <c r="S566" s="22">
        <v>64</v>
      </c>
      <c r="T566" s="20" t="s">
        <v>1553</v>
      </c>
      <c r="U566" s="20">
        <v>4.2</v>
      </c>
      <c r="V566" s="20" t="s">
        <v>427</v>
      </c>
      <c r="W566" s="20">
        <v>2.1</v>
      </c>
      <c r="X566" s="23" t="b">
        <v>0</v>
      </c>
      <c r="Y566" s="20"/>
      <c r="Z566" s="20" t="s">
        <v>899</v>
      </c>
      <c r="AA566" s="22">
        <v>16</v>
      </c>
      <c r="AB566" s="22">
        <v>17</v>
      </c>
      <c r="AC566" s="22">
        <v>42</v>
      </c>
      <c r="AD566" s="22">
        <v>829659</v>
      </c>
      <c r="AE566" s="22">
        <v>19393</v>
      </c>
      <c r="AF566" s="22">
        <v>768928</v>
      </c>
      <c r="AG566" s="22">
        <v>15801</v>
      </c>
      <c r="AH566" s="20">
        <v>0.5</v>
      </c>
      <c r="AI566" s="20">
        <v>6.6</v>
      </c>
      <c r="AJ566" s="20" t="s">
        <v>427</v>
      </c>
      <c r="AK566" s="22">
        <v>664</v>
      </c>
      <c r="AL566" s="22">
        <v>4</v>
      </c>
      <c r="AM566" s="22">
        <v>2</v>
      </c>
      <c r="AN566" s="22">
        <v>2</v>
      </c>
      <c r="AO566" s="22">
        <v>11</v>
      </c>
      <c r="AP566" s="22">
        <v>0</v>
      </c>
      <c r="AQ566" s="22">
        <v>0</v>
      </c>
      <c r="AR566" s="22">
        <v>0</v>
      </c>
      <c r="AS566" s="22">
        <v>1</v>
      </c>
      <c r="AT566" s="22">
        <v>0</v>
      </c>
      <c r="AU566" s="22">
        <v>0</v>
      </c>
      <c r="AV566" s="22">
        <v>3</v>
      </c>
      <c r="AW566" s="22">
        <v>150</v>
      </c>
      <c r="AX566" s="20">
        <v>191.2</v>
      </c>
      <c r="AY566" s="20">
        <v>111.6</v>
      </c>
      <c r="AZ566" s="20">
        <v>167</v>
      </c>
      <c r="BA566" s="20">
        <v>46.8</v>
      </c>
      <c r="BB566" s="22">
        <v>8</v>
      </c>
      <c r="BC566" s="20">
        <v>3.72</v>
      </c>
      <c r="BD566" s="20">
        <v>0.4</v>
      </c>
      <c r="BE566" s="20">
        <v>4.12</v>
      </c>
      <c r="BF566" s="20">
        <v>10.029999999999999</v>
      </c>
      <c r="BG566" s="22">
        <v>108</v>
      </c>
      <c r="BH566" s="22">
        <v>12</v>
      </c>
      <c r="BI566" s="22">
        <v>117</v>
      </c>
      <c r="BJ566" s="22">
        <v>13</v>
      </c>
      <c r="BK566" s="22">
        <v>60</v>
      </c>
      <c r="BL566" s="22">
        <v>22</v>
      </c>
      <c r="BM566" s="22">
        <v>79</v>
      </c>
      <c r="BN566" s="22">
        <v>16</v>
      </c>
      <c r="BO566" s="20"/>
      <c r="BP566" s="20"/>
      <c r="BQ566" s="20"/>
      <c r="BR566" s="20"/>
      <c r="BS566" s="20"/>
      <c r="BT566" s="20"/>
      <c r="BU566" s="22">
        <v>0.5</v>
      </c>
      <c r="BV566" s="22">
        <v>0</v>
      </c>
      <c r="BW566" s="22">
        <v>0.05</v>
      </c>
      <c r="BX566" s="22">
        <v>0.55000000000000004</v>
      </c>
      <c r="BY566" s="22">
        <v>1.36</v>
      </c>
      <c r="BZ566" s="22">
        <v>1.49</v>
      </c>
      <c r="CA566" s="22">
        <v>52</v>
      </c>
      <c r="CB566" s="22">
        <v>19</v>
      </c>
      <c r="CC566" s="22">
        <v>105</v>
      </c>
      <c r="CD566" s="22">
        <v>16</v>
      </c>
      <c r="CE566" s="22">
        <v>53</v>
      </c>
      <c r="CF566" s="22">
        <v>11</v>
      </c>
      <c r="CG566" s="22">
        <v>128</v>
      </c>
      <c r="CH566" s="22">
        <v>21</v>
      </c>
      <c r="CI566" s="22">
        <v>1.08</v>
      </c>
      <c r="CJ566" s="22">
        <v>0.27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437753</v>
      </c>
      <c r="D567" s="22">
        <v>0</v>
      </c>
      <c r="E567" s="22">
        <v>0</v>
      </c>
      <c r="F567" s="22">
        <v>-1</v>
      </c>
      <c r="G567" s="22">
        <v>1</v>
      </c>
      <c r="H567" s="22">
        <v>0</v>
      </c>
      <c r="I567" s="22">
        <v>2</v>
      </c>
      <c r="J567" s="20">
        <v>0</v>
      </c>
      <c r="K567" s="20">
        <v>0</v>
      </c>
      <c r="L567" s="22">
        <v>0</v>
      </c>
      <c r="M567" s="20" t="s">
        <v>1556</v>
      </c>
      <c r="N567" s="20">
        <v>0</v>
      </c>
      <c r="O567" s="22">
        <v>438</v>
      </c>
      <c r="P567" s="23" t="b">
        <v>0</v>
      </c>
      <c r="Q567" s="20" t="s">
        <v>3190</v>
      </c>
      <c r="R567" s="20" t="s">
        <v>3191</v>
      </c>
      <c r="S567" s="22">
        <v>39</v>
      </c>
      <c r="T567" s="20" t="s">
        <v>1557</v>
      </c>
      <c r="U567" s="20">
        <v>0</v>
      </c>
      <c r="V567" s="20" t="s">
        <v>713</v>
      </c>
      <c r="W567" s="20">
        <v>0.1</v>
      </c>
      <c r="X567" s="23" t="b">
        <v>0</v>
      </c>
      <c r="Y567" s="20"/>
      <c r="Z567" s="20" t="s">
        <v>872</v>
      </c>
      <c r="AA567" s="22">
        <v>16</v>
      </c>
      <c r="AB567" s="22">
        <v>17</v>
      </c>
      <c r="AC567" s="22">
        <v>0</v>
      </c>
      <c r="AD567" s="22">
        <v>1479</v>
      </c>
      <c r="AE567" s="22">
        <v>0</v>
      </c>
      <c r="AF567" s="22">
        <v>8252</v>
      </c>
      <c r="AG567" s="22">
        <v>153</v>
      </c>
      <c r="AH567" s="20">
        <v>0</v>
      </c>
      <c r="AI567" s="20">
        <v>0</v>
      </c>
      <c r="AJ567" s="20" t="s">
        <v>713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474</v>
      </c>
      <c r="BH567" s="22">
        <v>166</v>
      </c>
      <c r="BI567" s="22">
        <v>457</v>
      </c>
      <c r="BJ567" s="22">
        <v>163</v>
      </c>
      <c r="BK567" s="22">
        <v>433</v>
      </c>
      <c r="BL567" s="22">
        <v>154</v>
      </c>
      <c r="BM567" s="22">
        <v>480</v>
      </c>
      <c r="BN567" s="22">
        <v>165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737</v>
      </c>
      <c r="CB567" s="22">
        <v>237</v>
      </c>
      <c r="CC567" s="22">
        <v>381</v>
      </c>
      <c r="CD567" s="22">
        <v>122</v>
      </c>
      <c r="CE567" s="22">
        <v>485</v>
      </c>
      <c r="CF567" s="22">
        <v>162</v>
      </c>
      <c r="CG567" s="22">
        <v>445</v>
      </c>
      <c r="CH567" s="22">
        <v>172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100</v>
      </c>
      <c r="B568" s="22">
        <v>100</v>
      </c>
      <c r="C568" s="22">
        <v>90585</v>
      </c>
      <c r="D568" s="22">
        <v>0</v>
      </c>
      <c r="E568" s="22">
        <v>0</v>
      </c>
      <c r="F568" s="22">
        <v>0</v>
      </c>
      <c r="G568" s="22">
        <v>0</v>
      </c>
      <c r="H568" s="22">
        <v>1</v>
      </c>
      <c r="I568" s="22">
        <v>2</v>
      </c>
      <c r="J568" s="20">
        <v>0.7</v>
      </c>
      <c r="K568" s="20">
        <v>0.7</v>
      </c>
      <c r="L568" s="22">
        <v>1</v>
      </c>
      <c r="M568" s="20" t="s">
        <v>1558</v>
      </c>
      <c r="N568" s="20">
        <v>0.7</v>
      </c>
      <c r="O568" s="22">
        <v>439</v>
      </c>
      <c r="P568" s="23" t="b">
        <v>0</v>
      </c>
      <c r="Q568" s="20"/>
      <c r="R568" s="20" t="s">
        <v>3192</v>
      </c>
      <c r="S568" s="22">
        <v>45</v>
      </c>
      <c r="T568" s="20" t="s">
        <v>1559</v>
      </c>
      <c r="U568" s="20">
        <v>3.5</v>
      </c>
      <c r="V568" s="20" t="s">
        <v>636</v>
      </c>
      <c r="W568" s="20">
        <v>0.7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35</v>
      </c>
      <c r="AD568" s="22">
        <v>113213</v>
      </c>
      <c r="AE568" s="22">
        <v>2471</v>
      </c>
      <c r="AF568" s="22">
        <v>68498</v>
      </c>
      <c r="AG568" s="22">
        <v>2899</v>
      </c>
      <c r="AH568" s="20">
        <v>0.2</v>
      </c>
      <c r="AI568" s="20">
        <v>7.8</v>
      </c>
      <c r="AJ568" s="20" t="s">
        <v>636</v>
      </c>
      <c r="AK568" s="22">
        <v>767</v>
      </c>
      <c r="AL568" s="22">
        <v>1</v>
      </c>
      <c r="AM568" s="22">
        <v>0</v>
      </c>
      <c r="AN568" s="22">
        <v>3</v>
      </c>
      <c r="AO568" s="22">
        <v>12</v>
      </c>
      <c r="AP568" s="22">
        <v>0</v>
      </c>
      <c r="AQ568" s="22">
        <v>0</v>
      </c>
      <c r="AR568" s="22">
        <v>0</v>
      </c>
      <c r="AS568" s="22">
        <v>1</v>
      </c>
      <c r="AT568" s="22">
        <v>0</v>
      </c>
      <c r="AU568" s="22">
        <v>0</v>
      </c>
      <c r="AV568" s="22">
        <v>3</v>
      </c>
      <c r="AW568" s="22">
        <v>165</v>
      </c>
      <c r="AX568" s="20">
        <v>269.8</v>
      </c>
      <c r="AY568" s="20">
        <v>37.5</v>
      </c>
      <c r="AZ568" s="20">
        <v>141</v>
      </c>
      <c r="BA568" s="20">
        <v>44.9</v>
      </c>
      <c r="BB568" s="22">
        <v>9</v>
      </c>
      <c r="BC568" s="20">
        <v>1.1100000000000001</v>
      </c>
      <c r="BD568" s="20">
        <v>0.41</v>
      </c>
      <c r="BE568" s="20">
        <v>1.52</v>
      </c>
      <c r="BF568" s="20">
        <v>13.4</v>
      </c>
      <c r="BG568" s="22">
        <v>36</v>
      </c>
      <c r="BH568" s="22">
        <v>10</v>
      </c>
      <c r="BI568" s="22">
        <v>267</v>
      </c>
      <c r="BJ568" s="22">
        <v>82</v>
      </c>
      <c r="BK568" s="22">
        <v>73</v>
      </c>
      <c r="BL568" s="22">
        <v>3</v>
      </c>
      <c r="BM568" s="22">
        <v>84</v>
      </c>
      <c r="BN568" s="22">
        <v>15</v>
      </c>
      <c r="BO568" s="20"/>
      <c r="BP568" s="20"/>
      <c r="BQ568" s="20"/>
      <c r="BR568" s="20"/>
      <c r="BS568" s="20"/>
      <c r="BT568" s="20"/>
      <c r="BU568" s="22">
        <v>0.13</v>
      </c>
      <c r="BV568" s="22">
        <v>0</v>
      </c>
      <c r="BW568" s="22">
        <v>0.05</v>
      </c>
      <c r="BX568" s="22">
        <v>0.18</v>
      </c>
      <c r="BY568" s="22">
        <v>1.57</v>
      </c>
      <c r="BZ568" s="22">
        <v>1.41</v>
      </c>
      <c r="CA568" s="22">
        <v>360</v>
      </c>
      <c r="CB568" s="22">
        <v>57</v>
      </c>
      <c r="CC568" s="22">
        <v>283</v>
      </c>
      <c r="CD568" s="22">
        <v>97</v>
      </c>
      <c r="CE568" s="22">
        <v>95</v>
      </c>
      <c r="CF568" s="22">
        <v>27</v>
      </c>
      <c r="CG568" s="22">
        <v>198</v>
      </c>
      <c r="CH568" s="22">
        <v>76</v>
      </c>
      <c r="CI568" s="22">
        <v>1.06</v>
      </c>
      <c r="CJ568" s="22">
        <v>0.35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0</v>
      </c>
      <c r="C569" s="22">
        <v>245830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3</v>
      </c>
      <c r="J569" s="20">
        <v>0</v>
      </c>
      <c r="K569" s="20">
        <v>0</v>
      </c>
      <c r="L569" s="22">
        <v>0</v>
      </c>
      <c r="M569" s="20" t="s">
        <v>1039</v>
      </c>
      <c r="N569" s="20">
        <v>0</v>
      </c>
      <c r="O569" s="22">
        <v>440</v>
      </c>
      <c r="P569" s="23" t="b">
        <v>0</v>
      </c>
      <c r="Q569" s="20" t="s">
        <v>2450</v>
      </c>
      <c r="R569" s="20" t="s">
        <v>2451</v>
      </c>
      <c r="S569" s="22">
        <v>45</v>
      </c>
      <c r="T569" s="20" t="s">
        <v>2234</v>
      </c>
      <c r="U569" s="20">
        <v>0</v>
      </c>
      <c r="V569" s="20" t="s">
        <v>2235</v>
      </c>
      <c r="W569" s="20">
        <v>0</v>
      </c>
      <c r="X569" s="23" t="b">
        <v>0</v>
      </c>
      <c r="Y569" s="20"/>
      <c r="Z569" s="20" t="s">
        <v>872</v>
      </c>
      <c r="AA569" s="22">
        <v>16</v>
      </c>
      <c r="AB569" s="22">
        <v>17</v>
      </c>
      <c r="AC569" s="22">
        <v>0</v>
      </c>
      <c r="AD569" s="22">
        <v>0</v>
      </c>
      <c r="AE569" s="22">
        <v>0</v>
      </c>
      <c r="AF569" s="22">
        <v>327</v>
      </c>
      <c r="AG569" s="22">
        <v>0</v>
      </c>
      <c r="AH569" s="20">
        <v>0</v>
      </c>
      <c r="AI569" s="20">
        <v>0</v>
      </c>
      <c r="AJ569" s="20" t="s">
        <v>2235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631</v>
      </c>
      <c r="BH569" s="22">
        <v>248</v>
      </c>
      <c r="BI569" s="22">
        <v>627</v>
      </c>
      <c r="BJ569" s="22">
        <v>249</v>
      </c>
      <c r="BK569" s="22">
        <v>616</v>
      </c>
      <c r="BL569" s="22">
        <v>244</v>
      </c>
      <c r="BM569" s="22">
        <v>637</v>
      </c>
      <c r="BN569" s="22">
        <v>252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398</v>
      </c>
      <c r="CB569" s="22">
        <v>230</v>
      </c>
      <c r="CC569" s="22">
        <v>577</v>
      </c>
      <c r="CD569" s="22">
        <v>215</v>
      </c>
      <c r="CE569" s="22">
        <v>643</v>
      </c>
      <c r="CF569" s="22">
        <v>256</v>
      </c>
      <c r="CG569" s="22">
        <v>727</v>
      </c>
      <c r="CH569" s="22">
        <v>307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0</v>
      </c>
      <c r="B570" s="22">
        <v>0</v>
      </c>
      <c r="C570" s="22">
        <v>56917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2</v>
      </c>
      <c r="J570" s="20">
        <v>0</v>
      </c>
      <c r="K570" s="20">
        <v>0</v>
      </c>
      <c r="L570" s="22">
        <v>0</v>
      </c>
      <c r="M570" s="20" t="s">
        <v>1532</v>
      </c>
      <c r="N570" s="20">
        <v>0</v>
      </c>
      <c r="O570" s="22">
        <v>441</v>
      </c>
      <c r="P570" s="23" t="b">
        <v>0</v>
      </c>
      <c r="Q570" s="20" t="s">
        <v>2584</v>
      </c>
      <c r="R570" s="20" t="s">
        <v>2585</v>
      </c>
      <c r="S570" s="22">
        <v>45</v>
      </c>
      <c r="T570" s="20" t="s">
        <v>1533</v>
      </c>
      <c r="U570" s="20">
        <v>0</v>
      </c>
      <c r="V570" s="20" t="s">
        <v>600</v>
      </c>
      <c r="W570" s="20">
        <v>0</v>
      </c>
      <c r="X570" s="23" t="b">
        <v>0</v>
      </c>
      <c r="Y570" s="20"/>
      <c r="Z570" s="20" t="s">
        <v>872</v>
      </c>
      <c r="AA570" s="22">
        <v>16</v>
      </c>
      <c r="AB570" s="22">
        <v>17</v>
      </c>
      <c r="AC570" s="22">
        <v>0</v>
      </c>
      <c r="AD570" s="22">
        <v>0</v>
      </c>
      <c r="AE570" s="22">
        <v>0</v>
      </c>
      <c r="AF570" s="22">
        <v>2247</v>
      </c>
      <c r="AG570" s="22">
        <v>12</v>
      </c>
      <c r="AH570" s="20">
        <v>0</v>
      </c>
      <c r="AI570" s="20">
        <v>0</v>
      </c>
      <c r="AJ570" s="20" t="s">
        <v>600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614</v>
      </c>
      <c r="BH570" s="22">
        <v>233</v>
      </c>
      <c r="BI570" s="22">
        <v>607</v>
      </c>
      <c r="BJ570" s="22">
        <v>233</v>
      </c>
      <c r="BK570" s="22">
        <v>594</v>
      </c>
      <c r="BL570" s="22">
        <v>231</v>
      </c>
      <c r="BM570" s="22">
        <v>620</v>
      </c>
      <c r="BN570" s="22">
        <v>233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354</v>
      </c>
      <c r="CB570" s="22">
        <v>53</v>
      </c>
      <c r="CC570" s="22">
        <v>559</v>
      </c>
      <c r="CD570" s="22">
        <v>220</v>
      </c>
      <c r="CE570" s="22">
        <v>626</v>
      </c>
      <c r="CF570" s="22">
        <v>231</v>
      </c>
      <c r="CG570" s="22">
        <v>664</v>
      </c>
      <c r="CH570" s="22">
        <v>227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50</v>
      </c>
      <c r="B571" s="22">
        <v>100</v>
      </c>
      <c r="C571" s="22">
        <v>513046</v>
      </c>
      <c r="D571" s="22">
        <v>0</v>
      </c>
      <c r="E571" s="22">
        <v>0</v>
      </c>
      <c r="F571" s="22">
        <v>-2</v>
      </c>
      <c r="G571" s="22">
        <v>2</v>
      </c>
      <c r="H571" s="22">
        <v>0</v>
      </c>
      <c r="I571" s="22">
        <v>3</v>
      </c>
      <c r="J571" s="20">
        <v>0.1</v>
      </c>
      <c r="K571" s="20">
        <v>0.3</v>
      </c>
      <c r="L571" s="22">
        <v>1</v>
      </c>
      <c r="M571" s="20" t="s">
        <v>157</v>
      </c>
      <c r="N571" s="20">
        <v>0.3</v>
      </c>
      <c r="O571" s="22">
        <v>442</v>
      </c>
      <c r="P571" s="23" t="b">
        <v>0</v>
      </c>
      <c r="Q571" s="20" t="s">
        <v>3688</v>
      </c>
      <c r="R571" s="20" t="s">
        <v>3689</v>
      </c>
      <c r="S571" s="22">
        <v>53</v>
      </c>
      <c r="T571" s="20" t="s">
        <v>1584</v>
      </c>
      <c r="U571" s="20">
        <v>1.3</v>
      </c>
      <c r="V571" s="20" t="s">
        <v>1585</v>
      </c>
      <c r="W571" s="20">
        <v>0.1</v>
      </c>
      <c r="X571" s="23" t="b">
        <v>0</v>
      </c>
      <c r="Y571" s="20"/>
      <c r="Z571" s="20" t="s">
        <v>937</v>
      </c>
      <c r="AA571" s="22">
        <v>16</v>
      </c>
      <c r="AB571" s="22">
        <v>17</v>
      </c>
      <c r="AC571" s="22">
        <v>8</v>
      </c>
      <c r="AD571" s="22">
        <v>2190</v>
      </c>
      <c r="AE571" s="22">
        <v>76</v>
      </c>
      <c r="AF571" s="22">
        <v>10876</v>
      </c>
      <c r="AG571" s="22">
        <v>59</v>
      </c>
      <c r="AH571" s="20">
        <v>0.1</v>
      </c>
      <c r="AI571" s="20">
        <v>1.5</v>
      </c>
      <c r="AJ571" s="20" t="s">
        <v>157</v>
      </c>
      <c r="AK571" s="22">
        <v>338</v>
      </c>
      <c r="AL571" s="22">
        <v>0</v>
      </c>
      <c r="AM571" s="22">
        <v>0</v>
      </c>
      <c r="AN571" s="22">
        <v>0</v>
      </c>
      <c r="AO571" s="22">
        <v>8</v>
      </c>
      <c r="AP571" s="22">
        <v>0</v>
      </c>
      <c r="AQ571" s="22">
        <v>0</v>
      </c>
      <c r="AR571" s="22">
        <v>0</v>
      </c>
      <c r="AS571" s="22">
        <v>1</v>
      </c>
      <c r="AT571" s="22">
        <v>0</v>
      </c>
      <c r="AU571" s="22">
        <v>0</v>
      </c>
      <c r="AV571" s="22">
        <v>0</v>
      </c>
      <c r="AW571" s="22">
        <v>30</v>
      </c>
      <c r="AX571" s="20">
        <v>29.6</v>
      </c>
      <c r="AY571" s="20">
        <v>28.1</v>
      </c>
      <c r="AZ571" s="20">
        <v>12</v>
      </c>
      <c r="BA571" s="20">
        <v>7.1</v>
      </c>
      <c r="BB571" s="22">
        <v>4</v>
      </c>
      <c r="BC571" s="20">
        <v>0.12</v>
      </c>
      <c r="BD571" s="20">
        <v>0.09</v>
      </c>
      <c r="BE571" s="20">
        <v>0.21</v>
      </c>
      <c r="BF571" s="20">
        <v>5.68</v>
      </c>
      <c r="BG571" s="22">
        <v>351</v>
      </c>
      <c r="BH571" s="22">
        <v>154</v>
      </c>
      <c r="BI571" s="22">
        <v>294</v>
      </c>
      <c r="BJ571" s="22">
        <v>156</v>
      </c>
      <c r="BK571" s="22">
        <v>339</v>
      </c>
      <c r="BL571" s="22">
        <v>171</v>
      </c>
      <c r="BM571" s="22">
        <v>359</v>
      </c>
      <c r="BN571" s="22">
        <v>164</v>
      </c>
      <c r="BO571" s="20"/>
      <c r="BP571" s="20"/>
      <c r="BQ571" s="20"/>
      <c r="BR571" s="20"/>
      <c r="BS571" s="20"/>
      <c r="BT571" s="20"/>
      <c r="BU571" s="22">
        <v>0.03</v>
      </c>
      <c r="BV571" s="22">
        <v>0</v>
      </c>
      <c r="BW571" s="22">
        <v>0.02</v>
      </c>
      <c r="BX571" s="22">
        <v>0.05</v>
      </c>
      <c r="BY571" s="22">
        <v>1.51</v>
      </c>
      <c r="BZ571" s="22">
        <v>2.13</v>
      </c>
      <c r="CA571" s="22">
        <v>149</v>
      </c>
      <c r="CB571" s="22">
        <v>93</v>
      </c>
      <c r="CC571" s="22">
        <v>352</v>
      </c>
      <c r="CD571" s="22">
        <v>172</v>
      </c>
      <c r="CE571" s="22">
        <v>338</v>
      </c>
      <c r="CF571" s="22">
        <v>159</v>
      </c>
      <c r="CG571" s="22">
        <v>494</v>
      </c>
      <c r="CH571" s="22">
        <v>169</v>
      </c>
      <c r="CI571" s="22">
        <v>1.07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230251</v>
      </c>
      <c r="D572" s="22">
        <v>0</v>
      </c>
      <c r="E572" s="22">
        <v>0</v>
      </c>
      <c r="F572" s="22">
        <v>-2</v>
      </c>
      <c r="G572" s="22">
        <v>2</v>
      </c>
      <c r="H572" s="22">
        <v>0</v>
      </c>
      <c r="I572" s="22">
        <v>4</v>
      </c>
      <c r="J572" s="20">
        <v>0</v>
      </c>
      <c r="K572" s="20">
        <v>0</v>
      </c>
      <c r="L572" s="22">
        <v>0</v>
      </c>
      <c r="M572" s="20" t="s">
        <v>1576</v>
      </c>
      <c r="N572" s="20">
        <v>0</v>
      </c>
      <c r="O572" s="22">
        <v>443</v>
      </c>
      <c r="P572" s="23" t="b">
        <v>0</v>
      </c>
      <c r="Q572" s="20" t="s">
        <v>3193</v>
      </c>
      <c r="R572" s="20" t="s">
        <v>3194</v>
      </c>
      <c r="S572" s="22">
        <v>48</v>
      </c>
      <c r="T572" s="20" t="s">
        <v>1577</v>
      </c>
      <c r="U572" s="20">
        <v>0</v>
      </c>
      <c r="V572" s="20" t="s">
        <v>587</v>
      </c>
      <c r="W572" s="20">
        <v>0.2</v>
      </c>
      <c r="X572" s="23" t="b">
        <v>0</v>
      </c>
      <c r="Y572" s="20"/>
      <c r="Z572" s="20" t="s">
        <v>872</v>
      </c>
      <c r="AA572" s="22">
        <v>16</v>
      </c>
      <c r="AB572" s="22">
        <v>17</v>
      </c>
      <c r="AC572" s="22">
        <v>0</v>
      </c>
      <c r="AD572" s="22">
        <v>6239</v>
      </c>
      <c r="AE572" s="22">
        <v>0</v>
      </c>
      <c r="AF572" s="22">
        <v>49087</v>
      </c>
      <c r="AG572" s="22">
        <v>429</v>
      </c>
      <c r="AH572" s="20">
        <v>0</v>
      </c>
      <c r="AI572" s="20">
        <v>0</v>
      </c>
      <c r="AJ572" s="20" t="s">
        <v>587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692</v>
      </c>
      <c r="BH572" s="22">
        <v>80</v>
      </c>
      <c r="BI572" s="22">
        <v>689</v>
      </c>
      <c r="BJ572" s="22">
        <v>82</v>
      </c>
      <c r="BK572" s="22">
        <v>684</v>
      </c>
      <c r="BL572" s="22">
        <v>82</v>
      </c>
      <c r="BM572" s="22">
        <v>694</v>
      </c>
      <c r="BN572" s="22">
        <v>81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303</v>
      </c>
      <c r="CB572" s="22">
        <v>60</v>
      </c>
      <c r="CC572" s="22">
        <v>656</v>
      </c>
      <c r="CD572" s="22">
        <v>73</v>
      </c>
      <c r="CE572" s="22">
        <v>696</v>
      </c>
      <c r="CF572" s="22">
        <v>83</v>
      </c>
      <c r="CG572" s="22">
        <v>348</v>
      </c>
      <c r="CH572" s="22">
        <v>55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173399</v>
      </c>
      <c r="D573" s="22">
        <v>0</v>
      </c>
      <c r="E573" s="22">
        <v>0</v>
      </c>
      <c r="F573" s="22">
        <v>0</v>
      </c>
      <c r="G573" s="22">
        <v>0</v>
      </c>
      <c r="H573" s="22">
        <v>0</v>
      </c>
      <c r="I573" s="22">
        <v>2</v>
      </c>
      <c r="J573" s="20">
        <v>0</v>
      </c>
      <c r="K573" s="20">
        <v>0</v>
      </c>
      <c r="L573" s="22">
        <v>0</v>
      </c>
      <c r="M573" s="20" t="s">
        <v>861</v>
      </c>
      <c r="N573" s="20">
        <v>0</v>
      </c>
      <c r="O573" s="22">
        <v>444</v>
      </c>
      <c r="P573" s="23" t="b">
        <v>0</v>
      </c>
      <c r="Q573" s="20" t="s">
        <v>2913</v>
      </c>
      <c r="R573" s="20" t="s">
        <v>2914</v>
      </c>
      <c r="S573" s="22">
        <v>40</v>
      </c>
      <c r="T573" s="20" t="s">
        <v>1536</v>
      </c>
      <c r="U573" s="20">
        <v>0</v>
      </c>
      <c r="V573" s="20" t="s">
        <v>715</v>
      </c>
      <c r="W573" s="20">
        <v>0.1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796</v>
      </c>
      <c r="AE573" s="22">
        <v>0</v>
      </c>
      <c r="AF573" s="22">
        <v>9781</v>
      </c>
      <c r="AG573" s="22">
        <v>96</v>
      </c>
      <c r="AH573" s="20">
        <v>0</v>
      </c>
      <c r="AI573" s="20">
        <v>0</v>
      </c>
      <c r="AJ573" s="20" t="s">
        <v>715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497</v>
      </c>
      <c r="BH573" s="22">
        <v>175</v>
      </c>
      <c r="BI573" s="22">
        <v>482</v>
      </c>
      <c r="BJ573" s="22">
        <v>173</v>
      </c>
      <c r="BK573" s="22">
        <v>458</v>
      </c>
      <c r="BL573" s="22">
        <v>164</v>
      </c>
      <c r="BM573" s="22">
        <v>504</v>
      </c>
      <c r="BN573" s="22">
        <v>175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636</v>
      </c>
      <c r="CB573" s="22">
        <v>172</v>
      </c>
      <c r="CC573" s="22">
        <v>408</v>
      </c>
      <c r="CD573" s="22">
        <v>134</v>
      </c>
      <c r="CE573" s="22">
        <v>508</v>
      </c>
      <c r="CF573" s="22">
        <v>171</v>
      </c>
      <c r="CG573" s="22">
        <v>474</v>
      </c>
      <c r="CH573" s="22">
        <v>184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50</v>
      </c>
      <c r="B574" s="22">
        <v>50</v>
      </c>
      <c r="C574" s="22">
        <v>116404</v>
      </c>
      <c r="D574" s="22">
        <v>0</v>
      </c>
      <c r="E574" s="22">
        <v>0</v>
      </c>
      <c r="F574" s="22">
        <v>-1</v>
      </c>
      <c r="G574" s="22">
        <v>1</v>
      </c>
      <c r="H574" s="22">
        <v>0</v>
      </c>
      <c r="I574" s="22">
        <v>2</v>
      </c>
      <c r="J574" s="20">
        <v>0</v>
      </c>
      <c r="K574" s="20">
        <v>0</v>
      </c>
      <c r="L574" s="22">
        <v>0</v>
      </c>
      <c r="M574" s="20" t="s">
        <v>1758</v>
      </c>
      <c r="N574" s="20">
        <v>0</v>
      </c>
      <c r="O574" s="22">
        <v>445</v>
      </c>
      <c r="P574" s="23" t="b">
        <v>0</v>
      </c>
      <c r="Q574" s="20" t="s">
        <v>3614</v>
      </c>
      <c r="R574" s="20" t="s">
        <v>3419</v>
      </c>
      <c r="S574" s="22">
        <v>44</v>
      </c>
      <c r="T574" s="20" t="s">
        <v>1759</v>
      </c>
      <c r="U574" s="20">
        <v>0</v>
      </c>
      <c r="V574" s="20" t="s">
        <v>1760</v>
      </c>
      <c r="W574" s="20">
        <v>0</v>
      </c>
      <c r="X574" s="23" t="b">
        <v>0</v>
      </c>
      <c r="Y574" s="20"/>
      <c r="Z574" s="20" t="s">
        <v>937</v>
      </c>
      <c r="AA574" s="22">
        <v>16</v>
      </c>
      <c r="AB574" s="22">
        <v>17</v>
      </c>
      <c r="AC574" s="22">
        <v>0</v>
      </c>
      <c r="AD574" s="22">
        <v>1078</v>
      </c>
      <c r="AE574" s="22">
        <v>27</v>
      </c>
      <c r="AF574" s="22">
        <v>2993</v>
      </c>
      <c r="AG574" s="22">
        <v>59</v>
      </c>
      <c r="AH574" s="20">
        <v>0</v>
      </c>
      <c r="AI574" s="20">
        <v>0</v>
      </c>
      <c r="AJ574" s="20" t="s">
        <v>1761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578</v>
      </c>
      <c r="BH574" s="22">
        <v>225</v>
      </c>
      <c r="BI574" s="22">
        <v>568</v>
      </c>
      <c r="BJ574" s="22">
        <v>225</v>
      </c>
      <c r="BK574" s="22">
        <v>554</v>
      </c>
      <c r="BL574" s="22">
        <v>223</v>
      </c>
      <c r="BM574" s="22">
        <v>585</v>
      </c>
      <c r="BN574" s="22">
        <v>225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487</v>
      </c>
      <c r="CB574" s="22">
        <v>97</v>
      </c>
      <c r="CC574" s="22">
        <v>513</v>
      </c>
      <c r="CD574" s="22">
        <v>204</v>
      </c>
      <c r="CE574" s="22">
        <v>590</v>
      </c>
      <c r="CF574" s="22">
        <v>222</v>
      </c>
      <c r="CG574" s="22">
        <v>593</v>
      </c>
      <c r="CH574" s="22">
        <v>210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89076</v>
      </c>
      <c r="D575" s="22">
        <v>0</v>
      </c>
      <c r="E575" s="22">
        <v>0</v>
      </c>
      <c r="F575" s="22">
        <v>-1</v>
      </c>
      <c r="G575" s="22">
        <v>1</v>
      </c>
      <c r="H575" s="22">
        <v>0</v>
      </c>
      <c r="I575" s="22">
        <v>3</v>
      </c>
      <c r="J575" s="20">
        <v>0</v>
      </c>
      <c r="K575" s="20">
        <v>0</v>
      </c>
      <c r="L575" s="22">
        <v>0</v>
      </c>
      <c r="M575" s="20" t="s">
        <v>1572</v>
      </c>
      <c r="N575" s="20">
        <v>0</v>
      </c>
      <c r="O575" s="22">
        <v>446</v>
      </c>
      <c r="P575" s="23" t="b">
        <v>0</v>
      </c>
      <c r="Q575" s="20" t="s">
        <v>3060</v>
      </c>
      <c r="R575" s="20" t="s">
        <v>3061</v>
      </c>
      <c r="S575" s="22">
        <v>49</v>
      </c>
      <c r="T575" s="20" t="s">
        <v>1573</v>
      </c>
      <c r="U575" s="20">
        <v>0</v>
      </c>
      <c r="V575" s="20" t="s">
        <v>603</v>
      </c>
      <c r="W575" s="20">
        <v>0</v>
      </c>
      <c r="X575" s="23" t="b">
        <v>0</v>
      </c>
      <c r="Y575" s="20"/>
      <c r="Z575" s="20" t="s">
        <v>872</v>
      </c>
      <c r="AA575" s="22">
        <v>16</v>
      </c>
      <c r="AB575" s="22">
        <v>17</v>
      </c>
      <c r="AC575" s="22">
        <v>0</v>
      </c>
      <c r="AD575" s="22">
        <v>105</v>
      </c>
      <c r="AE575" s="22">
        <v>0</v>
      </c>
      <c r="AF575" s="22">
        <v>1894</v>
      </c>
      <c r="AG575" s="22">
        <v>18</v>
      </c>
      <c r="AH575" s="20">
        <v>0</v>
      </c>
      <c r="AI575" s="20">
        <v>0</v>
      </c>
      <c r="AJ575" s="20" t="s">
        <v>603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696</v>
      </c>
      <c r="BH575" s="22">
        <v>292</v>
      </c>
      <c r="BI575" s="22">
        <v>692</v>
      </c>
      <c r="BJ575" s="22">
        <v>291</v>
      </c>
      <c r="BK575" s="22">
        <v>688</v>
      </c>
      <c r="BL575" s="22">
        <v>288</v>
      </c>
      <c r="BM575" s="22">
        <v>698</v>
      </c>
      <c r="BN575" s="22">
        <v>293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226</v>
      </c>
      <c r="CB575" s="22">
        <v>143</v>
      </c>
      <c r="CC575" s="22">
        <v>660</v>
      </c>
      <c r="CD575" s="22">
        <v>271</v>
      </c>
      <c r="CE575" s="22">
        <v>699</v>
      </c>
      <c r="CF575" s="22">
        <v>293</v>
      </c>
      <c r="CG575" s="22">
        <v>652</v>
      </c>
      <c r="CH575" s="22">
        <v>262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222531</v>
      </c>
      <c r="D576" s="22">
        <v>0</v>
      </c>
      <c r="E576" s="22">
        <v>0</v>
      </c>
      <c r="F576" s="22">
        <v>-3</v>
      </c>
      <c r="G576" s="22">
        <v>3</v>
      </c>
      <c r="H576" s="22">
        <v>0</v>
      </c>
      <c r="I576" s="22">
        <v>3</v>
      </c>
      <c r="J576" s="20">
        <v>3.3</v>
      </c>
      <c r="K576" s="20">
        <v>3.3</v>
      </c>
      <c r="L576" s="22">
        <v>5</v>
      </c>
      <c r="M576" s="20" t="s">
        <v>933</v>
      </c>
      <c r="N576" s="20">
        <v>3.3</v>
      </c>
      <c r="O576" s="22">
        <v>447</v>
      </c>
      <c r="P576" s="23" t="b">
        <v>0</v>
      </c>
      <c r="Q576" s="20"/>
      <c r="R576" s="20"/>
      <c r="S576" s="22">
        <v>57</v>
      </c>
      <c r="T576" s="20" t="s">
        <v>1560</v>
      </c>
      <c r="U576" s="20">
        <v>2.8</v>
      </c>
      <c r="V576" s="20" t="s">
        <v>436</v>
      </c>
      <c r="W576" s="20">
        <v>1.2</v>
      </c>
      <c r="X576" s="23" t="b">
        <v>0</v>
      </c>
      <c r="Y576" s="20"/>
      <c r="Z576" s="20" t="s">
        <v>858</v>
      </c>
      <c r="AA576" s="22">
        <v>16</v>
      </c>
      <c r="AB576" s="22">
        <v>17</v>
      </c>
      <c r="AC576" s="22">
        <v>33</v>
      </c>
      <c r="AD576" s="22">
        <v>105900</v>
      </c>
      <c r="AE576" s="22">
        <v>3342</v>
      </c>
      <c r="AF576" s="22">
        <v>225796</v>
      </c>
      <c r="AG576" s="22">
        <v>2871</v>
      </c>
      <c r="AH576" s="20">
        <v>0.6</v>
      </c>
      <c r="AI576" s="20">
        <v>5.8</v>
      </c>
      <c r="AJ576" s="20" t="s">
        <v>436</v>
      </c>
      <c r="AK576" s="22">
        <v>1011</v>
      </c>
      <c r="AL576" s="22">
        <v>0</v>
      </c>
      <c r="AM576" s="22">
        <v>3</v>
      </c>
      <c r="AN576" s="22">
        <v>3</v>
      </c>
      <c r="AO576" s="22">
        <v>17</v>
      </c>
      <c r="AP576" s="22">
        <v>0</v>
      </c>
      <c r="AQ576" s="22">
        <v>0</v>
      </c>
      <c r="AR576" s="22">
        <v>0</v>
      </c>
      <c r="AS576" s="22">
        <v>3</v>
      </c>
      <c r="AT576" s="22">
        <v>0</v>
      </c>
      <c r="AU576" s="22">
        <v>0</v>
      </c>
      <c r="AV576" s="22">
        <v>1</v>
      </c>
      <c r="AW576" s="22">
        <v>146</v>
      </c>
      <c r="AX576" s="20">
        <v>144.6</v>
      </c>
      <c r="AY576" s="20">
        <v>342.5</v>
      </c>
      <c r="AZ576" s="20">
        <v>145</v>
      </c>
      <c r="BA576" s="20">
        <v>63.3</v>
      </c>
      <c r="BB576" s="22">
        <v>11</v>
      </c>
      <c r="BC576" s="20">
        <v>1.36</v>
      </c>
      <c r="BD576" s="20">
        <v>1.76</v>
      </c>
      <c r="BE576" s="20">
        <v>3.12</v>
      </c>
      <c r="BF576" s="20">
        <v>17.399999999999999</v>
      </c>
      <c r="BG576" s="22">
        <v>155</v>
      </c>
      <c r="BH576" s="22">
        <v>61</v>
      </c>
      <c r="BI576" s="22">
        <v>15</v>
      </c>
      <c r="BJ576" s="22">
        <v>11</v>
      </c>
      <c r="BK576" s="22">
        <v>68</v>
      </c>
      <c r="BL576" s="22">
        <v>42</v>
      </c>
      <c r="BM576" s="22">
        <v>41</v>
      </c>
      <c r="BN576" s="22">
        <v>30</v>
      </c>
      <c r="BO576" s="22">
        <v>1</v>
      </c>
      <c r="BP576" s="20"/>
      <c r="BQ576" s="22">
        <v>1</v>
      </c>
      <c r="BR576" s="20"/>
      <c r="BS576" s="22">
        <v>1</v>
      </c>
      <c r="BT576" s="20"/>
      <c r="BU576" s="22">
        <v>0.12</v>
      </c>
      <c r="BV576" s="22">
        <v>0</v>
      </c>
      <c r="BW576" s="22">
        <v>0.16</v>
      </c>
      <c r="BX576" s="22">
        <v>0.28000000000000003</v>
      </c>
      <c r="BY576" s="22">
        <v>1.55</v>
      </c>
      <c r="BZ576" s="22">
        <v>1.51</v>
      </c>
      <c r="CA576" s="22">
        <v>85</v>
      </c>
      <c r="CB576" s="22">
        <v>52</v>
      </c>
      <c r="CC576" s="22">
        <v>80</v>
      </c>
      <c r="CD576" s="22">
        <v>43</v>
      </c>
      <c r="CE576" s="22">
        <v>160</v>
      </c>
      <c r="CF576" s="22">
        <v>71</v>
      </c>
      <c r="CG576" s="22">
        <v>162</v>
      </c>
      <c r="CH576" s="22">
        <v>53</v>
      </c>
      <c r="CI576" s="22">
        <v>0.98</v>
      </c>
      <c r="CJ576" s="22">
        <v>0.27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100</v>
      </c>
      <c r="B577" s="22">
        <v>100</v>
      </c>
      <c r="C577" s="22">
        <v>20066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1</v>
      </c>
      <c r="J577" s="20">
        <v>0</v>
      </c>
      <c r="K577" s="20">
        <v>0</v>
      </c>
      <c r="L577" s="22">
        <v>0</v>
      </c>
      <c r="M577" s="20" t="s">
        <v>1565</v>
      </c>
      <c r="N577" s="20">
        <v>0</v>
      </c>
      <c r="O577" s="22">
        <v>448</v>
      </c>
      <c r="P577" s="23" t="b">
        <v>0</v>
      </c>
      <c r="Q577" s="20"/>
      <c r="R577" s="20" t="s">
        <v>2452</v>
      </c>
      <c r="S577" s="22">
        <v>40</v>
      </c>
      <c r="T577" s="20" t="s">
        <v>1566</v>
      </c>
      <c r="U577" s="20">
        <v>0</v>
      </c>
      <c r="V577" s="20" t="s">
        <v>591</v>
      </c>
      <c r="W577" s="20">
        <v>0.2</v>
      </c>
      <c r="X577" s="23" t="b">
        <v>0</v>
      </c>
      <c r="Y577" s="20"/>
      <c r="Z577" s="20" t="s">
        <v>858</v>
      </c>
      <c r="AA577" s="22">
        <v>16</v>
      </c>
      <c r="AB577" s="22">
        <v>17</v>
      </c>
      <c r="AC577" s="22">
        <v>0</v>
      </c>
      <c r="AD577" s="22">
        <v>3182</v>
      </c>
      <c r="AE577" s="22">
        <v>218</v>
      </c>
      <c r="AF577" s="22">
        <v>12439</v>
      </c>
      <c r="AG577" s="22">
        <v>356</v>
      </c>
      <c r="AH577" s="20">
        <v>0</v>
      </c>
      <c r="AI577" s="20">
        <v>0</v>
      </c>
      <c r="AJ577" s="20" t="s">
        <v>591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480</v>
      </c>
      <c r="BH577" s="22">
        <v>45</v>
      </c>
      <c r="BI577" s="22">
        <v>463</v>
      </c>
      <c r="BJ577" s="22">
        <v>28</v>
      </c>
      <c r="BK577" s="22">
        <v>439</v>
      </c>
      <c r="BL577" s="22">
        <v>21</v>
      </c>
      <c r="BM577" s="22">
        <v>486</v>
      </c>
      <c r="BN577" s="22">
        <v>45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613</v>
      </c>
      <c r="CB577" s="22">
        <v>35</v>
      </c>
      <c r="CC577" s="22">
        <v>387</v>
      </c>
      <c r="CD577" s="22">
        <v>43</v>
      </c>
      <c r="CE577" s="22">
        <v>491</v>
      </c>
      <c r="CF577" s="22">
        <v>45</v>
      </c>
      <c r="CG577" s="22">
        <v>311</v>
      </c>
      <c r="CH577" s="22">
        <v>48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0"/>
      <c r="B578" s="20"/>
      <c r="C578" s="22">
        <v>168547</v>
      </c>
      <c r="D578" s="22">
        <v>0</v>
      </c>
      <c r="E578" s="22">
        <v>0</v>
      </c>
      <c r="F578" s="22">
        <v>-2</v>
      </c>
      <c r="G578" s="22">
        <v>2</v>
      </c>
      <c r="H578" s="22">
        <v>0</v>
      </c>
      <c r="I578" s="22">
        <v>1</v>
      </c>
      <c r="J578" s="20">
        <v>0</v>
      </c>
      <c r="K578" s="20">
        <v>0</v>
      </c>
      <c r="L578" s="22">
        <v>0</v>
      </c>
      <c r="M578" s="20" t="s">
        <v>918</v>
      </c>
      <c r="N578" s="20">
        <v>0</v>
      </c>
      <c r="O578" s="22">
        <v>449</v>
      </c>
      <c r="P578" s="23" t="b">
        <v>0</v>
      </c>
      <c r="Q578" s="20"/>
      <c r="R578" s="20"/>
      <c r="S578" s="22">
        <v>43</v>
      </c>
      <c r="T578" s="20" t="s">
        <v>2236</v>
      </c>
      <c r="U578" s="20">
        <v>0</v>
      </c>
      <c r="V578" s="20" t="s">
        <v>2237</v>
      </c>
      <c r="W578" s="20">
        <v>0.1</v>
      </c>
      <c r="X578" s="23" t="b">
        <v>0</v>
      </c>
      <c r="Y578" s="20"/>
      <c r="Z578" s="20" t="s">
        <v>858</v>
      </c>
      <c r="AA578" s="22">
        <v>16</v>
      </c>
      <c r="AB578" s="22">
        <v>17</v>
      </c>
      <c r="AC578" s="22">
        <v>0</v>
      </c>
      <c r="AD578" s="22">
        <v>1859</v>
      </c>
      <c r="AE578" s="22">
        <v>67</v>
      </c>
      <c r="AF578" s="22">
        <v>7245</v>
      </c>
      <c r="AG578" s="22">
        <v>154</v>
      </c>
      <c r="AH578" s="20">
        <v>0</v>
      </c>
      <c r="AI578" s="20">
        <v>0</v>
      </c>
      <c r="AJ578" s="20" t="s">
        <v>2237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564</v>
      </c>
      <c r="BH578" s="22">
        <v>78</v>
      </c>
      <c r="BI578" s="22">
        <v>552</v>
      </c>
      <c r="BJ578" s="22">
        <v>64</v>
      </c>
      <c r="BK578" s="22">
        <v>533</v>
      </c>
      <c r="BL578" s="22">
        <v>58</v>
      </c>
      <c r="BM578" s="22">
        <v>570</v>
      </c>
      <c r="BN578" s="22">
        <v>78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579</v>
      </c>
      <c r="CB578" s="22">
        <v>31</v>
      </c>
      <c r="CC578" s="22">
        <v>489</v>
      </c>
      <c r="CD578" s="22">
        <v>77</v>
      </c>
      <c r="CE578" s="22">
        <v>577</v>
      </c>
      <c r="CF578" s="22">
        <v>78</v>
      </c>
      <c r="CG578" s="22">
        <v>406</v>
      </c>
      <c r="CH578" s="22">
        <v>58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0"/>
      <c r="B579" s="20"/>
      <c r="C579" s="22">
        <v>55037</v>
      </c>
      <c r="D579" s="22">
        <v>0</v>
      </c>
      <c r="E579" s="22">
        <v>0</v>
      </c>
      <c r="F579" s="22">
        <v>-2</v>
      </c>
      <c r="G579" s="22">
        <v>2</v>
      </c>
      <c r="H579" s="22">
        <v>0</v>
      </c>
      <c r="I579" s="22">
        <v>3</v>
      </c>
      <c r="J579" s="20">
        <v>0</v>
      </c>
      <c r="K579" s="20">
        <v>0</v>
      </c>
      <c r="L579" s="22">
        <v>0</v>
      </c>
      <c r="M579" s="20" t="s">
        <v>1574</v>
      </c>
      <c r="N579" s="20">
        <v>0</v>
      </c>
      <c r="O579" s="22">
        <v>451</v>
      </c>
      <c r="P579" s="23" t="b">
        <v>0</v>
      </c>
      <c r="Q579" s="20"/>
      <c r="R579" s="20"/>
      <c r="S579" s="22">
        <v>48</v>
      </c>
      <c r="T579" s="20" t="s">
        <v>1575</v>
      </c>
      <c r="U579" s="20">
        <v>0.9</v>
      </c>
      <c r="V579" s="20" t="s">
        <v>618</v>
      </c>
      <c r="W579" s="20">
        <v>0</v>
      </c>
      <c r="X579" s="23" t="b">
        <v>0</v>
      </c>
      <c r="Y579" s="20"/>
      <c r="Z579" s="20" t="s">
        <v>858</v>
      </c>
      <c r="AA579" s="22">
        <v>16</v>
      </c>
      <c r="AB579" s="22">
        <v>17</v>
      </c>
      <c r="AC579" s="22">
        <v>6</v>
      </c>
      <c r="AD579" s="22">
        <v>651</v>
      </c>
      <c r="AE579" s="22">
        <v>28</v>
      </c>
      <c r="AF579" s="22">
        <v>1871</v>
      </c>
      <c r="AG579" s="22">
        <v>50</v>
      </c>
      <c r="AH579" s="20">
        <v>0</v>
      </c>
      <c r="AI579" s="20">
        <v>1.2</v>
      </c>
      <c r="AJ579" s="20" t="s">
        <v>618</v>
      </c>
      <c r="AK579" s="22">
        <v>71</v>
      </c>
      <c r="AL579" s="22">
        <v>0</v>
      </c>
      <c r="AM579" s="22">
        <v>0</v>
      </c>
      <c r="AN579" s="22">
        <v>0</v>
      </c>
      <c r="AO579" s="22">
        <v>3</v>
      </c>
      <c r="AP579" s="22">
        <v>0</v>
      </c>
      <c r="AQ579" s="22">
        <v>0</v>
      </c>
      <c r="AR579" s="22">
        <v>0</v>
      </c>
      <c r="AS579" s="22">
        <v>1</v>
      </c>
      <c r="AT579" s="22">
        <v>0</v>
      </c>
      <c r="AU579" s="22">
        <v>0</v>
      </c>
      <c r="AV579" s="22">
        <v>0</v>
      </c>
      <c r="AW579" s="22">
        <v>22</v>
      </c>
      <c r="AX579" s="20">
        <v>27.8</v>
      </c>
      <c r="AY579" s="20">
        <v>12.2</v>
      </c>
      <c r="AZ579" s="20">
        <v>6</v>
      </c>
      <c r="BA579" s="20">
        <v>4.5999999999999996</v>
      </c>
      <c r="BB579" s="22">
        <v>0</v>
      </c>
      <c r="BC579" s="20">
        <v>7.0000000000000007E-2</v>
      </c>
      <c r="BD579" s="20">
        <v>0.03</v>
      </c>
      <c r="BE579" s="20">
        <v>0.1</v>
      </c>
      <c r="BF579" s="20">
        <v>3.51</v>
      </c>
      <c r="BG579" s="22">
        <v>358</v>
      </c>
      <c r="BH579" s="22">
        <v>157</v>
      </c>
      <c r="BI579" s="22">
        <v>359</v>
      </c>
      <c r="BJ579" s="22">
        <v>184</v>
      </c>
      <c r="BK579" s="22">
        <v>374</v>
      </c>
      <c r="BL579" s="22">
        <v>190</v>
      </c>
      <c r="BM579" s="22">
        <v>384</v>
      </c>
      <c r="BN579" s="22">
        <v>178</v>
      </c>
      <c r="BO579" s="20"/>
      <c r="BP579" s="20"/>
      <c r="BQ579" s="20"/>
      <c r="BR579" s="20"/>
      <c r="BS579" s="20"/>
      <c r="BT579" s="20"/>
      <c r="BU579" s="22">
        <v>0.09</v>
      </c>
      <c r="BV579" s="22">
        <v>0</v>
      </c>
      <c r="BW579" s="22">
        <v>0.04</v>
      </c>
      <c r="BX579" s="22">
        <v>0.13</v>
      </c>
      <c r="BY579" s="22">
        <v>4.45</v>
      </c>
      <c r="BZ579" s="22">
        <v>3.8</v>
      </c>
      <c r="CA579" s="22">
        <v>278</v>
      </c>
      <c r="CB579" s="22">
        <v>178</v>
      </c>
      <c r="CC579" s="22">
        <v>650</v>
      </c>
      <c r="CD579" s="22">
        <v>263</v>
      </c>
      <c r="CE579" s="22">
        <v>440</v>
      </c>
      <c r="CF579" s="22">
        <v>217</v>
      </c>
      <c r="CG579" s="22">
        <v>589</v>
      </c>
      <c r="CH579" s="22">
        <v>222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27.75" thickBot="1">
      <c r="A580" s="22">
        <v>0</v>
      </c>
      <c r="B580" s="22">
        <v>0</v>
      </c>
      <c r="C580" s="22">
        <v>221403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2</v>
      </c>
      <c r="J580" s="20">
        <v>0</v>
      </c>
      <c r="K580" s="20">
        <v>0</v>
      </c>
      <c r="L580" s="22">
        <v>0</v>
      </c>
      <c r="M580" s="20" t="s">
        <v>1542</v>
      </c>
      <c r="N580" s="20">
        <v>0</v>
      </c>
      <c r="O580" s="22">
        <v>452</v>
      </c>
      <c r="P580" s="23" t="b">
        <v>0</v>
      </c>
      <c r="Q580" s="20" t="s">
        <v>2453</v>
      </c>
      <c r="R580" s="20" t="s">
        <v>2454</v>
      </c>
      <c r="S580" s="22">
        <v>45</v>
      </c>
      <c r="T580" s="20" t="s">
        <v>1543</v>
      </c>
      <c r="U580" s="20">
        <v>0</v>
      </c>
      <c r="V580" s="20" t="s">
        <v>720</v>
      </c>
      <c r="W580" s="20">
        <v>0</v>
      </c>
      <c r="X580" s="23" t="b">
        <v>0</v>
      </c>
      <c r="Y580" s="20"/>
      <c r="Z580" s="20" t="s">
        <v>872</v>
      </c>
      <c r="AA580" s="22">
        <v>16</v>
      </c>
      <c r="AB580" s="22">
        <v>17</v>
      </c>
      <c r="AC580" s="22">
        <v>0</v>
      </c>
      <c r="AD580" s="22">
        <v>0</v>
      </c>
      <c r="AE580" s="22">
        <v>0</v>
      </c>
      <c r="AF580" s="22">
        <v>480</v>
      </c>
      <c r="AG580" s="22">
        <v>4</v>
      </c>
      <c r="AH580" s="20">
        <v>0</v>
      </c>
      <c r="AI580" s="20">
        <v>0</v>
      </c>
      <c r="AJ580" s="20" t="s">
        <v>720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624</v>
      </c>
      <c r="BH580" s="22">
        <v>236</v>
      </c>
      <c r="BI580" s="22">
        <v>620</v>
      </c>
      <c r="BJ580" s="22">
        <v>236</v>
      </c>
      <c r="BK580" s="22">
        <v>609</v>
      </c>
      <c r="BL580" s="22">
        <v>235</v>
      </c>
      <c r="BM580" s="22">
        <v>630</v>
      </c>
      <c r="BN580" s="22">
        <v>236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386</v>
      </c>
      <c r="CB580" s="22">
        <v>73</v>
      </c>
      <c r="CC580" s="22">
        <v>570</v>
      </c>
      <c r="CD580" s="22">
        <v>224</v>
      </c>
      <c r="CE580" s="22">
        <v>636</v>
      </c>
      <c r="CF580" s="22">
        <v>234</v>
      </c>
      <c r="CG580" s="22">
        <v>715</v>
      </c>
      <c r="CH580" s="22">
        <v>238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100</v>
      </c>
      <c r="B581" s="22">
        <v>100</v>
      </c>
      <c r="C581" s="22">
        <v>179519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3</v>
      </c>
      <c r="J581" s="20">
        <v>3.7</v>
      </c>
      <c r="K581" s="20">
        <v>3.7</v>
      </c>
      <c r="L581" s="22">
        <v>2</v>
      </c>
      <c r="M581" s="20" t="s">
        <v>1569</v>
      </c>
      <c r="N581" s="20">
        <v>3.7</v>
      </c>
      <c r="O581" s="22">
        <v>453</v>
      </c>
      <c r="P581" s="23" t="b">
        <v>0</v>
      </c>
      <c r="Q581" s="20"/>
      <c r="R581" s="20" t="s">
        <v>3373</v>
      </c>
      <c r="S581" s="22">
        <v>50</v>
      </c>
      <c r="T581" s="20" t="s">
        <v>1570</v>
      </c>
      <c r="U581" s="20">
        <v>2.4</v>
      </c>
      <c r="V581" s="20" t="s">
        <v>611</v>
      </c>
      <c r="W581" s="20">
        <v>0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26</v>
      </c>
      <c r="AD581" s="22">
        <v>2026</v>
      </c>
      <c r="AE581" s="22">
        <v>317</v>
      </c>
      <c r="AF581" s="22">
        <v>2450</v>
      </c>
      <c r="AG581" s="22">
        <v>143</v>
      </c>
      <c r="AH581" s="20">
        <v>0.7</v>
      </c>
      <c r="AI581" s="20">
        <v>5.2</v>
      </c>
      <c r="AJ581" s="20" t="s">
        <v>611</v>
      </c>
      <c r="AK581" s="22">
        <v>912</v>
      </c>
      <c r="AL581" s="22">
        <v>1</v>
      </c>
      <c r="AM581" s="22">
        <v>0</v>
      </c>
      <c r="AN581" s="22">
        <v>3</v>
      </c>
      <c r="AO581" s="22">
        <v>15</v>
      </c>
      <c r="AP581" s="22">
        <v>0</v>
      </c>
      <c r="AQ581" s="22">
        <v>0</v>
      </c>
      <c r="AR581" s="22">
        <v>0</v>
      </c>
      <c r="AS581" s="22">
        <v>4</v>
      </c>
      <c r="AT581" s="22">
        <v>0</v>
      </c>
      <c r="AU581" s="22">
        <v>0</v>
      </c>
      <c r="AV581" s="22">
        <v>0</v>
      </c>
      <c r="AW581" s="22">
        <v>107</v>
      </c>
      <c r="AX581" s="20">
        <v>116</v>
      </c>
      <c r="AY581" s="20">
        <v>68.2</v>
      </c>
      <c r="AZ581" s="20">
        <v>25</v>
      </c>
      <c r="BA581" s="20">
        <v>20.8</v>
      </c>
      <c r="BB581" s="22">
        <v>11</v>
      </c>
      <c r="BC581" s="20">
        <v>0.31</v>
      </c>
      <c r="BD581" s="20">
        <v>7.0000000000000007E-2</v>
      </c>
      <c r="BE581" s="20">
        <v>0.38</v>
      </c>
      <c r="BF581" s="20">
        <v>14</v>
      </c>
      <c r="BG581" s="22">
        <v>200</v>
      </c>
      <c r="BH581" s="22">
        <v>79</v>
      </c>
      <c r="BI581" s="22">
        <v>180</v>
      </c>
      <c r="BJ581" s="22">
        <v>109</v>
      </c>
      <c r="BK581" s="22">
        <v>271</v>
      </c>
      <c r="BL581" s="22">
        <v>141</v>
      </c>
      <c r="BM581" s="22">
        <v>238</v>
      </c>
      <c r="BN581" s="22">
        <v>115</v>
      </c>
      <c r="BO581" s="20"/>
      <c r="BP581" s="20"/>
      <c r="BQ581" s="20"/>
      <c r="BR581" s="20"/>
      <c r="BS581" s="20"/>
      <c r="BT581" s="20"/>
      <c r="BU581" s="22">
        <v>0.03</v>
      </c>
      <c r="BV581" s="22">
        <v>0</v>
      </c>
      <c r="BW581" s="22">
        <v>0.01</v>
      </c>
      <c r="BX581" s="22">
        <v>0.04</v>
      </c>
      <c r="BY581" s="22">
        <v>1.38</v>
      </c>
      <c r="BZ581" s="22">
        <v>1.48</v>
      </c>
      <c r="CA581" s="22">
        <v>189</v>
      </c>
      <c r="CB581" s="22">
        <v>118</v>
      </c>
      <c r="CC581" s="22">
        <v>68</v>
      </c>
      <c r="CD581" s="22">
        <v>36</v>
      </c>
      <c r="CE581" s="22">
        <v>199</v>
      </c>
      <c r="CF581" s="22">
        <v>86</v>
      </c>
      <c r="CG581" s="22">
        <v>559</v>
      </c>
      <c r="CH581" s="22">
        <v>206</v>
      </c>
      <c r="CI581" s="22">
        <v>1.0900000000000001</v>
      </c>
      <c r="CJ581" s="22">
        <v>0.3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0</v>
      </c>
      <c r="B582" s="22">
        <v>0</v>
      </c>
      <c r="C582" s="22">
        <v>242885</v>
      </c>
      <c r="D582" s="22">
        <v>0</v>
      </c>
      <c r="E582" s="22">
        <v>0</v>
      </c>
      <c r="F582" s="22">
        <v>0</v>
      </c>
      <c r="G582" s="22">
        <v>0</v>
      </c>
      <c r="H582" s="22">
        <v>0</v>
      </c>
      <c r="I582" s="22">
        <v>2</v>
      </c>
      <c r="J582" s="20">
        <v>0</v>
      </c>
      <c r="K582" s="20">
        <v>0</v>
      </c>
      <c r="L582" s="22">
        <v>0</v>
      </c>
      <c r="M582" s="20" t="s">
        <v>1544</v>
      </c>
      <c r="N582" s="20">
        <v>0</v>
      </c>
      <c r="O582" s="22">
        <v>454</v>
      </c>
      <c r="P582" s="23" t="b">
        <v>0</v>
      </c>
      <c r="Q582" s="20" t="s">
        <v>3062</v>
      </c>
      <c r="R582" s="20" t="s">
        <v>3063</v>
      </c>
      <c r="S582" s="22">
        <v>40</v>
      </c>
      <c r="T582" s="20" t="s">
        <v>1545</v>
      </c>
      <c r="U582" s="20">
        <v>0</v>
      </c>
      <c r="V582" s="20" t="s">
        <v>719</v>
      </c>
      <c r="W582" s="20">
        <v>0.1</v>
      </c>
      <c r="X582" s="23" t="b">
        <v>0</v>
      </c>
      <c r="Y582" s="20"/>
      <c r="Z582" s="20" t="s">
        <v>872</v>
      </c>
      <c r="AA582" s="22">
        <v>16</v>
      </c>
      <c r="AB582" s="22">
        <v>17</v>
      </c>
      <c r="AC582" s="22">
        <v>0</v>
      </c>
      <c r="AD582" s="22">
        <v>589</v>
      </c>
      <c r="AE582" s="22">
        <v>0</v>
      </c>
      <c r="AF582" s="22">
        <v>7001</v>
      </c>
      <c r="AG582" s="22">
        <v>93</v>
      </c>
      <c r="AH582" s="20">
        <v>0</v>
      </c>
      <c r="AI582" s="20">
        <v>0</v>
      </c>
      <c r="AJ582" s="20" t="s">
        <v>719</v>
      </c>
      <c r="AK582" s="22">
        <v>0</v>
      </c>
      <c r="AL582" s="22">
        <v>0</v>
      </c>
      <c r="AM582" s="22">
        <v>0</v>
      </c>
      <c r="AN582" s="22">
        <v>0</v>
      </c>
      <c r="AO582" s="22">
        <v>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0</v>
      </c>
      <c r="AX582" s="20">
        <v>0</v>
      </c>
      <c r="AY582" s="20">
        <v>0</v>
      </c>
      <c r="AZ582" s="20">
        <v>0</v>
      </c>
      <c r="BA582" s="20">
        <v>0</v>
      </c>
      <c r="BB582" s="22">
        <v>0</v>
      </c>
      <c r="BC582" s="20">
        <v>0</v>
      </c>
      <c r="BD582" s="20">
        <v>0</v>
      </c>
      <c r="BE582" s="20">
        <v>0</v>
      </c>
      <c r="BF582" s="20">
        <v>0</v>
      </c>
      <c r="BG582" s="22">
        <v>515</v>
      </c>
      <c r="BH582" s="22">
        <v>188</v>
      </c>
      <c r="BI582" s="22">
        <v>500</v>
      </c>
      <c r="BJ582" s="22">
        <v>186</v>
      </c>
      <c r="BK582" s="22">
        <v>476</v>
      </c>
      <c r="BL582" s="22">
        <v>177</v>
      </c>
      <c r="BM582" s="22">
        <v>522</v>
      </c>
      <c r="BN582" s="22">
        <v>188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</v>
      </c>
      <c r="BX582" s="22">
        <v>0</v>
      </c>
      <c r="BY582" s="22">
        <v>0</v>
      </c>
      <c r="BZ582" s="22">
        <v>0</v>
      </c>
      <c r="CA582" s="22">
        <v>657</v>
      </c>
      <c r="CB582" s="22">
        <v>188</v>
      </c>
      <c r="CC582" s="22">
        <v>428</v>
      </c>
      <c r="CD582" s="22">
        <v>149</v>
      </c>
      <c r="CE582" s="22">
        <v>526</v>
      </c>
      <c r="CF582" s="22">
        <v>184</v>
      </c>
      <c r="CG582" s="22">
        <v>493</v>
      </c>
      <c r="CH582" s="22">
        <v>189</v>
      </c>
      <c r="CI582" s="22">
        <v>0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100</v>
      </c>
      <c r="B583" s="22">
        <v>100</v>
      </c>
      <c r="C583" s="22">
        <v>168281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2</v>
      </c>
      <c r="J583" s="20">
        <v>0</v>
      </c>
      <c r="K583" s="20">
        <v>0</v>
      </c>
      <c r="L583" s="22">
        <v>0</v>
      </c>
      <c r="M583" s="20" t="s">
        <v>1413</v>
      </c>
      <c r="N583" s="20">
        <v>0</v>
      </c>
      <c r="O583" s="22">
        <v>455</v>
      </c>
      <c r="P583" s="23" t="b">
        <v>0</v>
      </c>
      <c r="Q583" s="20"/>
      <c r="R583" s="20" t="s">
        <v>2915</v>
      </c>
      <c r="S583" s="22">
        <v>45</v>
      </c>
      <c r="T583" s="20" t="s">
        <v>1535</v>
      </c>
      <c r="U583" s="20">
        <v>2.4</v>
      </c>
      <c r="V583" s="20" t="s">
        <v>588</v>
      </c>
      <c r="W583" s="20">
        <v>0.1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12</v>
      </c>
      <c r="AD583" s="22">
        <v>5344</v>
      </c>
      <c r="AE583" s="22">
        <v>97</v>
      </c>
      <c r="AF583" s="22">
        <v>8841</v>
      </c>
      <c r="AG583" s="22">
        <v>186</v>
      </c>
      <c r="AH583" s="20">
        <v>0</v>
      </c>
      <c r="AI583" s="20">
        <v>2.7</v>
      </c>
      <c r="AJ583" s="20" t="s">
        <v>588</v>
      </c>
      <c r="AK583" s="22">
        <v>416</v>
      </c>
      <c r="AL583" s="22">
        <v>0</v>
      </c>
      <c r="AM583" s="22">
        <v>0</v>
      </c>
      <c r="AN583" s="22">
        <v>1</v>
      </c>
      <c r="AO583" s="22">
        <v>6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1</v>
      </c>
      <c r="AW583" s="22">
        <v>64</v>
      </c>
      <c r="AX583" s="20">
        <v>89</v>
      </c>
      <c r="AY583" s="20">
        <v>32.4</v>
      </c>
      <c r="AZ583" s="20">
        <v>17</v>
      </c>
      <c r="BA583" s="20">
        <v>13.8</v>
      </c>
      <c r="BB583" s="22">
        <v>5</v>
      </c>
      <c r="BC583" s="20">
        <v>0.21</v>
      </c>
      <c r="BD583" s="20">
        <v>0.17</v>
      </c>
      <c r="BE583" s="20">
        <v>0.38</v>
      </c>
      <c r="BF583" s="20">
        <v>5.64</v>
      </c>
      <c r="BG583" s="22">
        <v>242</v>
      </c>
      <c r="BH583" s="22">
        <v>98</v>
      </c>
      <c r="BI583" s="22">
        <v>278</v>
      </c>
      <c r="BJ583" s="22">
        <v>88</v>
      </c>
      <c r="BK583" s="22">
        <v>307</v>
      </c>
      <c r="BL583" s="22">
        <v>102</v>
      </c>
      <c r="BM583" s="22">
        <v>297</v>
      </c>
      <c r="BN583" s="22">
        <v>104</v>
      </c>
      <c r="BO583" s="20"/>
      <c r="BP583" s="20"/>
      <c r="BQ583" s="20"/>
      <c r="BR583" s="20"/>
      <c r="BS583" s="20"/>
      <c r="BT583" s="20"/>
      <c r="BU583" s="22">
        <v>0.05</v>
      </c>
      <c r="BV583" s="22">
        <v>0</v>
      </c>
      <c r="BW583" s="22">
        <v>0.04</v>
      </c>
      <c r="BX583" s="22">
        <v>0.09</v>
      </c>
      <c r="BY583" s="22">
        <v>1.22</v>
      </c>
      <c r="BZ583" s="22">
        <v>1.3</v>
      </c>
      <c r="CA583" s="22">
        <v>370</v>
      </c>
      <c r="CB583" s="22">
        <v>63</v>
      </c>
      <c r="CC583" s="22">
        <v>563</v>
      </c>
      <c r="CD583" s="22">
        <v>222</v>
      </c>
      <c r="CE583" s="22">
        <v>194</v>
      </c>
      <c r="CF583" s="22">
        <v>66</v>
      </c>
      <c r="CG583" s="22">
        <v>428</v>
      </c>
      <c r="CH583" s="22">
        <v>166</v>
      </c>
      <c r="CI583" s="22">
        <v>1.08</v>
      </c>
      <c r="CJ583" s="22">
        <v>0.22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0</v>
      </c>
      <c r="B584" s="22">
        <v>0</v>
      </c>
      <c r="C584" s="22">
        <v>244930</v>
      </c>
      <c r="D584" s="22">
        <v>0</v>
      </c>
      <c r="E584" s="22">
        <v>0</v>
      </c>
      <c r="F584" s="22">
        <v>-1</v>
      </c>
      <c r="G584" s="22">
        <v>1</v>
      </c>
      <c r="H584" s="22">
        <v>0</v>
      </c>
      <c r="I584" s="22">
        <v>3</v>
      </c>
      <c r="J584" s="20">
        <v>0</v>
      </c>
      <c r="K584" s="20">
        <v>0</v>
      </c>
      <c r="L584" s="22">
        <v>0</v>
      </c>
      <c r="M584" s="20" t="s">
        <v>1255</v>
      </c>
      <c r="N584" s="20">
        <v>0</v>
      </c>
      <c r="O584" s="22">
        <v>456</v>
      </c>
      <c r="P584" s="23" t="b">
        <v>0</v>
      </c>
      <c r="Q584" s="20" t="s">
        <v>3195</v>
      </c>
      <c r="R584" s="20" t="s">
        <v>3196</v>
      </c>
      <c r="S584" s="22">
        <v>44</v>
      </c>
      <c r="T584" s="20" t="s">
        <v>1548</v>
      </c>
      <c r="U584" s="20">
        <v>0</v>
      </c>
      <c r="V584" s="20" t="s">
        <v>712</v>
      </c>
      <c r="W584" s="20">
        <v>0</v>
      </c>
      <c r="X584" s="23" t="b">
        <v>0</v>
      </c>
      <c r="Y584" s="20"/>
      <c r="Z584" s="20" t="s">
        <v>872</v>
      </c>
      <c r="AA584" s="22">
        <v>16</v>
      </c>
      <c r="AB584" s="22">
        <v>17</v>
      </c>
      <c r="AC584" s="22">
        <v>0</v>
      </c>
      <c r="AD584" s="22">
        <v>874</v>
      </c>
      <c r="AE584" s="22">
        <v>0</v>
      </c>
      <c r="AF584" s="22">
        <v>3130</v>
      </c>
      <c r="AG584" s="22">
        <v>52</v>
      </c>
      <c r="AH584" s="20">
        <v>0</v>
      </c>
      <c r="AI584" s="20">
        <v>0</v>
      </c>
      <c r="AJ584" s="20" t="s">
        <v>712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599</v>
      </c>
      <c r="BH584" s="22">
        <v>230</v>
      </c>
      <c r="BI584" s="22">
        <v>590</v>
      </c>
      <c r="BJ584" s="22">
        <v>231</v>
      </c>
      <c r="BK584" s="22">
        <v>576</v>
      </c>
      <c r="BL584" s="22">
        <v>225</v>
      </c>
      <c r="BM584" s="22">
        <v>606</v>
      </c>
      <c r="BN584" s="22">
        <v>235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533</v>
      </c>
      <c r="CB584" s="22">
        <v>294</v>
      </c>
      <c r="CC584" s="22">
        <v>541</v>
      </c>
      <c r="CD584" s="22">
        <v>196</v>
      </c>
      <c r="CE584" s="22">
        <v>612</v>
      </c>
      <c r="CF584" s="22">
        <v>239</v>
      </c>
      <c r="CG584" s="22">
        <v>611</v>
      </c>
      <c r="CH584" s="22">
        <v>237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100</v>
      </c>
      <c r="B585" s="22">
        <v>100</v>
      </c>
      <c r="C585" s="22">
        <v>199170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2</v>
      </c>
      <c r="J585" s="20">
        <v>2.7</v>
      </c>
      <c r="K585" s="20">
        <v>2.7</v>
      </c>
      <c r="L585" s="22">
        <v>0</v>
      </c>
      <c r="M585" s="20" t="s">
        <v>1561</v>
      </c>
      <c r="N585" s="20">
        <v>2.7</v>
      </c>
      <c r="O585" s="22">
        <v>457</v>
      </c>
      <c r="P585" s="23" t="b">
        <v>0</v>
      </c>
      <c r="Q585" s="20"/>
      <c r="R585" s="20" t="s">
        <v>3321</v>
      </c>
      <c r="S585" s="22">
        <v>45</v>
      </c>
      <c r="T585" s="20" t="s">
        <v>1562</v>
      </c>
      <c r="U585" s="20">
        <v>1.3</v>
      </c>
      <c r="V585" s="20" t="s">
        <v>714</v>
      </c>
      <c r="W585" s="20">
        <v>0.1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9</v>
      </c>
      <c r="AD585" s="22">
        <v>2734</v>
      </c>
      <c r="AE585" s="22">
        <v>432</v>
      </c>
      <c r="AF585" s="22">
        <v>2900</v>
      </c>
      <c r="AG585" s="22">
        <v>201</v>
      </c>
      <c r="AH585" s="20">
        <v>0.6</v>
      </c>
      <c r="AI585" s="20">
        <v>2</v>
      </c>
      <c r="AJ585" s="20" t="s">
        <v>714</v>
      </c>
      <c r="AK585" s="22">
        <v>449</v>
      </c>
      <c r="AL585" s="22">
        <v>0</v>
      </c>
      <c r="AM585" s="22">
        <v>0</v>
      </c>
      <c r="AN585" s="22">
        <v>1</v>
      </c>
      <c r="AO585" s="22">
        <v>10</v>
      </c>
      <c r="AP585" s="22">
        <v>0</v>
      </c>
      <c r="AQ585" s="22">
        <v>0</v>
      </c>
      <c r="AR585" s="22">
        <v>0</v>
      </c>
      <c r="AS585" s="22">
        <v>1</v>
      </c>
      <c r="AT585" s="22">
        <v>1</v>
      </c>
      <c r="AU585" s="22">
        <v>0</v>
      </c>
      <c r="AV585" s="22">
        <v>1</v>
      </c>
      <c r="AW585" s="22">
        <v>69</v>
      </c>
      <c r="AX585" s="20">
        <v>77.599999999999994</v>
      </c>
      <c r="AY585" s="20">
        <v>7.1</v>
      </c>
      <c r="AZ585" s="20">
        <v>0</v>
      </c>
      <c r="BA585" s="20">
        <v>8.4</v>
      </c>
      <c r="BB585" s="22">
        <v>5</v>
      </c>
      <c r="BC585" s="20">
        <v>0</v>
      </c>
      <c r="BD585" s="20">
        <v>0.09</v>
      </c>
      <c r="BE585" s="20">
        <v>0.09</v>
      </c>
      <c r="BF585" s="20">
        <v>11.14</v>
      </c>
      <c r="BG585" s="22">
        <v>260</v>
      </c>
      <c r="BH585" s="22">
        <v>104</v>
      </c>
      <c r="BI585" s="22">
        <v>373</v>
      </c>
      <c r="BJ585" s="22">
        <v>135</v>
      </c>
      <c r="BK585" s="22">
        <v>606</v>
      </c>
      <c r="BL585" s="22">
        <v>234</v>
      </c>
      <c r="BM585" s="22">
        <v>345</v>
      </c>
      <c r="BN585" s="22">
        <v>123</v>
      </c>
      <c r="BO585" s="20"/>
      <c r="BP585" s="20"/>
      <c r="BQ585" s="20"/>
      <c r="BR585" s="20"/>
      <c r="BS585" s="20"/>
      <c r="BT585" s="20"/>
      <c r="BU585" s="22">
        <v>0</v>
      </c>
      <c r="BV585" s="22">
        <v>0</v>
      </c>
      <c r="BW585" s="22">
        <v>0.02</v>
      </c>
      <c r="BX585" s="22">
        <v>0.02</v>
      </c>
      <c r="BY585" s="22">
        <v>2.23</v>
      </c>
      <c r="BZ585" s="22">
        <v>2</v>
      </c>
      <c r="CA585" s="22">
        <v>378</v>
      </c>
      <c r="CB585" s="22">
        <v>68</v>
      </c>
      <c r="CC585" s="22">
        <v>117</v>
      </c>
      <c r="CD585" s="22">
        <v>36</v>
      </c>
      <c r="CE585" s="22">
        <v>327</v>
      </c>
      <c r="CF585" s="22">
        <v>111</v>
      </c>
      <c r="CG585" s="22">
        <v>487</v>
      </c>
      <c r="CH585" s="22">
        <v>187</v>
      </c>
      <c r="CI585" s="22">
        <v>1</v>
      </c>
      <c r="CJ585" s="22">
        <v>0.2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0</v>
      </c>
      <c r="B586" s="22">
        <v>0</v>
      </c>
      <c r="C586" s="22">
        <v>243345</v>
      </c>
      <c r="D586" s="22">
        <v>0</v>
      </c>
      <c r="E586" s="22">
        <v>0</v>
      </c>
      <c r="F586" s="22">
        <v>-1</v>
      </c>
      <c r="G586" s="22">
        <v>1</v>
      </c>
      <c r="H586" s="22">
        <v>0</v>
      </c>
      <c r="I586" s="22">
        <v>3</v>
      </c>
      <c r="J586" s="20">
        <v>0</v>
      </c>
      <c r="K586" s="20">
        <v>0</v>
      </c>
      <c r="L586" s="22">
        <v>0</v>
      </c>
      <c r="M586" s="20" t="s">
        <v>505</v>
      </c>
      <c r="N586" s="20">
        <v>0</v>
      </c>
      <c r="O586" s="22">
        <v>458</v>
      </c>
      <c r="P586" s="23" t="b">
        <v>0</v>
      </c>
      <c r="Q586" s="20" t="s">
        <v>3064</v>
      </c>
      <c r="R586" s="20" t="s">
        <v>3065</v>
      </c>
      <c r="S586" s="22">
        <v>49</v>
      </c>
      <c r="T586" s="20" t="s">
        <v>1568</v>
      </c>
      <c r="U586" s="20">
        <v>0</v>
      </c>
      <c r="V586" s="20" t="s">
        <v>619</v>
      </c>
      <c r="W586" s="20">
        <v>0</v>
      </c>
      <c r="X586" s="23" t="b">
        <v>0</v>
      </c>
      <c r="Y586" s="20"/>
      <c r="Z586" s="20" t="s">
        <v>872</v>
      </c>
      <c r="AA586" s="22">
        <v>16</v>
      </c>
      <c r="AB586" s="22">
        <v>17</v>
      </c>
      <c r="AC586" s="22">
        <v>0</v>
      </c>
      <c r="AD586" s="22">
        <v>68</v>
      </c>
      <c r="AE586" s="22">
        <v>0</v>
      </c>
      <c r="AF586" s="22">
        <v>1164</v>
      </c>
      <c r="AG586" s="22">
        <v>10</v>
      </c>
      <c r="AH586" s="20">
        <v>0</v>
      </c>
      <c r="AI586" s="20">
        <v>0</v>
      </c>
      <c r="AJ586" s="20" t="s">
        <v>619</v>
      </c>
      <c r="AK586" s="22">
        <v>0</v>
      </c>
      <c r="AL586" s="22">
        <v>0</v>
      </c>
      <c r="AM586" s="22">
        <v>0</v>
      </c>
      <c r="AN586" s="22">
        <v>0</v>
      </c>
      <c r="AO586" s="22">
        <v>0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0</v>
      </c>
      <c r="AX586" s="20">
        <v>0</v>
      </c>
      <c r="AY586" s="20">
        <v>0</v>
      </c>
      <c r="AZ586" s="20">
        <v>0</v>
      </c>
      <c r="BA586" s="20">
        <v>0</v>
      </c>
      <c r="BB586" s="22">
        <v>0</v>
      </c>
      <c r="BC586" s="20">
        <v>0</v>
      </c>
      <c r="BD586" s="20">
        <v>0</v>
      </c>
      <c r="BE586" s="20">
        <v>0</v>
      </c>
      <c r="BF586" s="20">
        <v>0</v>
      </c>
      <c r="BG586" s="22">
        <v>706</v>
      </c>
      <c r="BH586" s="22">
        <v>300</v>
      </c>
      <c r="BI586" s="22">
        <v>704</v>
      </c>
      <c r="BJ586" s="22">
        <v>299</v>
      </c>
      <c r="BK586" s="22">
        <v>700</v>
      </c>
      <c r="BL586" s="22">
        <v>297</v>
      </c>
      <c r="BM586" s="22">
        <v>708</v>
      </c>
      <c r="BN586" s="22">
        <v>301</v>
      </c>
      <c r="BO586" s="20"/>
      <c r="BP586" s="20"/>
      <c r="BQ586" s="20"/>
      <c r="BR586" s="20"/>
      <c r="BS586" s="20"/>
      <c r="BT586" s="20"/>
      <c r="BU586" s="22">
        <v>0</v>
      </c>
      <c r="BV586" s="22">
        <v>0</v>
      </c>
      <c r="BW586" s="22">
        <v>0</v>
      </c>
      <c r="BX586" s="22">
        <v>0</v>
      </c>
      <c r="BY586" s="22">
        <v>0</v>
      </c>
      <c r="BZ586" s="22">
        <v>0</v>
      </c>
      <c r="CA586" s="22">
        <v>259</v>
      </c>
      <c r="CB586" s="22">
        <v>164</v>
      </c>
      <c r="CC586" s="22">
        <v>672</v>
      </c>
      <c r="CD586" s="22">
        <v>281</v>
      </c>
      <c r="CE586" s="22">
        <v>708</v>
      </c>
      <c r="CF586" s="22">
        <v>301</v>
      </c>
      <c r="CG586" s="22">
        <v>683</v>
      </c>
      <c r="CH586" s="22">
        <v>279</v>
      </c>
      <c r="CI586" s="22">
        <v>0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0</v>
      </c>
      <c r="B587" s="22">
        <v>0</v>
      </c>
      <c r="C587" s="22">
        <v>437476</v>
      </c>
      <c r="D587" s="22">
        <v>0</v>
      </c>
      <c r="E587" s="22">
        <v>0</v>
      </c>
      <c r="F587" s="22">
        <v>0</v>
      </c>
      <c r="G587" s="22">
        <v>0</v>
      </c>
      <c r="H587" s="22">
        <v>0</v>
      </c>
      <c r="I587" s="22">
        <v>3</v>
      </c>
      <c r="J587" s="20">
        <v>0</v>
      </c>
      <c r="K587" s="20">
        <v>0</v>
      </c>
      <c r="L587" s="22">
        <v>0</v>
      </c>
      <c r="M587" s="20" t="s">
        <v>1549</v>
      </c>
      <c r="N587" s="20">
        <v>0</v>
      </c>
      <c r="O587" s="22">
        <v>459</v>
      </c>
      <c r="P587" s="23" t="b">
        <v>0</v>
      </c>
      <c r="Q587" s="20" t="s">
        <v>2455</v>
      </c>
      <c r="R587" s="20" t="s">
        <v>2456</v>
      </c>
      <c r="S587" s="22">
        <v>45</v>
      </c>
      <c r="T587" s="20" t="s">
        <v>1550</v>
      </c>
      <c r="U587" s="20">
        <v>0</v>
      </c>
      <c r="V587" s="20" t="s">
        <v>1551</v>
      </c>
      <c r="W587" s="20">
        <v>0</v>
      </c>
      <c r="X587" s="23" t="b">
        <v>0</v>
      </c>
      <c r="Y587" s="20"/>
      <c r="Z587" s="20" t="s">
        <v>872</v>
      </c>
      <c r="AA587" s="22">
        <v>16</v>
      </c>
      <c r="AB587" s="22">
        <v>17</v>
      </c>
      <c r="AC587" s="22">
        <v>0</v>
      </c>
      <c r="AD587" s="22">
        <v>0</v>
      </c>
      <c r="AE587" s="22">
        <v>0</v>
      </c>
      <c r="AF587" s="22">
        <v>363</v>
      </c>
      <c r="AG587" s="22">
        <v>4</v>
      </c>
      <c r="AH587" s="20">
        <v>0</v>
      </c>
      <c r="AI587" s="20">
        <v>0</v>
      </c>
      <c r="AJ587" s="20" t="s">
        <v>721</v>
      </c>
      <c r="AK587" s="22">
        <v>0</v>
      </c>
      <c r="AL587" s="22">
        <v>0</v>
      </c>
      <c r="AM587" s="22">
        <v>0</v>
      </c>
      <c r="AN587" s="22">
        <v>0</v>
      </c>
      <c r="AO587" s="22">
        <v>0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0</v>
      </c>
      <c r="AX587" s="20">
        <v>0</v>
      </c>
      <c r="AY587" s="20">
        <v>0</v>
      </c>
      <c r="AZ587" s="20">
        <v>0</v>
      </c>
      <c r="BA587" s="20">
        <v>0</v>
      </c>
      <c r="BB587" s="22">
        <v>0</v>
      </c>
      <c r="BC587" s="20">
        <v>0</v>
      </c>
      <c r="BD587" s="20">
        <v>0</v>
      </c>
      <c r="BE587" s="20">
        <v>0</v>
      </c>
      <c r="BF587" s="20">
        <v>0</v>
      </c>
      <c r="BG587" s="22">
        <v>636</v>
      </c>
      <c r="BH587" s="22">
        <v>251</v>
      </c>
      <c r="BI587" s="22">
        <v>632</v>
      </c>
      <c r="BJ587" s="22">
        <v>252</v>
      </c>
      <c r="BK587" s="22">
        <v>622</v>
      </c>
      <c r="BL587" s="22">
        <v>247</v>
      </c>
      <c r="BM587" s="22">
        <v>642</v>
      </c>
      <c r="BN587" s="22">
        <v>255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</v>
      </c>
      <c r="BX587" s="22">
        <v>0</v>
      </c>
      <c r="BY587" s="22">
        <v>0</v>
      </c>
      <c r="BZ587" s="22">
        <v>0</v>
      </c>
      <c r="CA587" s="22">
        <v>405</v>
      </c>
      <c r="CB587" s="22">
        <v>233</v>
      </c>
      <c r="CC587" s="22">
        <v>582</v>
      </c>
      <c r="CD587" s="22">
        <v>218</v>
      </c>
      <c r="CE587" s="22">
        <v>648</v>
      </c>
      <c r="CF587" s="22">
        <v>259</v>
      </c>
      <c r="CG587" s="22">
        <v>729</v>
      </c>
      <c r="CH587" s="22">
        <v>309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0</v>
      </c>
      <c r="C588" s="22">
        <v>209035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2</v>
      </c>
      <c r="J588" s="20">
        <v>0</v>
      </c>
      <c r="K588" s="20">
        <v>0</v>
      </c>
      <c r="L588" s="22">
        <v>0</v>
      </c>
      <c r="M588" s="20" t="s">
        <v>1539</v>
      </c>
      <c r="N588" s="20">
        <v>0</v>
      </c>
      <c r="O588" s="22">
        <v>460</v>
      </c>
      <c r="P588" s="23" t="b">
        <v>0</v>
      </c>
      <c r="Q588" s="20" t="s">
        <v>3066</v>
      </c>
      <c r="R588" s="20" t="s">
        <v>3067</v>
      </c>
      <c r="S588" s="22">
        <v>40</v>
      </c>
      <c r="T588" s="20" t="s">
        <v>1540</v>
      </c>
      <c r="U588" s="20">
        <v>0</v>
      </c>
      <c r="V588" s="20" t="s">
        <v>716</v>
      </c>
      <c r="W588" s="20">
        <v>0.1</v>
      </c>
      <c r="X588" s="23" t="b">
        <v>0</v>
      </c>
      <c r="Y588" s="20"/>
      <c r="Z588" s="20" t="s">
        <v>872</v>
      </c>
      <c r="AA588" s="22">
        <v>16</v>
      </c>
      <c r="AB588" s="22">
        <v>17</v>
      </c>
      <c r="AC588" s="22">
        <v>0</v>
      </c>
      <c r="AD588" s="22">
        <v>884</v>
      </c>
      <c r="AE588" s="22">
        <v>0</v>
      </c>
      <c r="AF588" s="22">
        <v>8786</v>
      </c>
      <c r="AG588" s="22">
        <v>129</v>
      </c>
      <c r="AH588" s="20">
        <v>0</v>
      </c>
      <c r="AI588" s="20">
        <v>0</v>
      </c>
      <c r="AJ588" s="20" t="s">
        <v>716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505</v>
      </c>
      <c r="BH588" s="22">
        <v>182</v>
      </c>
      <c r="BI588" s="22">
        <v>490</v>
      </c>
      <c r="BJ588" s="22">
        <v>180</v>
      </c>
      <c r="BK588" s="22">
        <v>466</v>
      </c>
      <c r="BL588" s="22">
        <v>171</v>
      </c>
      <c r="BM588" s="22">
        <v>512</v>
      </c>
      <c r="BN588" s="22">
        <v>182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645</v>
      </c>
      <c r="CB588" s="22">
        <v>180</v>
      </c>
      <c r="CC588" s="22">
        <v>417</v>
      </c>
      <c r="CD588" s="22">
        <v>142</v>
      </c>
      <c r="CE588" s="22">
        <v>516</v>
      </c>
      <c r="CF588" s="22">
        <v>178</v>
      </c>
      <c r="CG588" s="22">
        <v>455</v>
      </c>
      <c r="CH588" s="22">
        <v>178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0</v>
      </c>
      <c r="B589" s="22">
        <v>0</v>
      </c>
      <c r="C589" s="22">
        <v>204822</v>
      </c>
      <c r="D589" s="22">
        <v>0</v>
      </c>
      <c r="E589" s="22">
        <v>0</v>
      </c>
      <c r="F589" s="22">
        <v>-1</v>
      </c>
      <c r="G589" s="22">
        <v>1</v>
      </c>
      <c r="H589" s="22">
        <v>0</v>
      </c>
      <c r="I589" s="22">
        <v>2</v>
      </c>
      <c r="J589" s="20">
        <v>0</v>
      </c>
      <c r="K589" s="20">
        <v>0</v>
      </c>
      <c r="L589" s="22">
        <v>0</v>
      </c>
      <c r="M589" s="20" t="s">
        <v>1563</v>
      </c>
      <c r="N589" s="20">
        <v>0</v>
      </c>
      <c r="O589" s="22">
        <v>461</v>
      </c>
      <c r="P589" s="23" t="b">
        <v>0</v>
      </c>
      <c r="Q589" s="20" t="s">
        <v>2916</v>
      </c>
      <c r="R589" s="20" t="s">
        <v>2807</v>
      </c>
      <c r="S589" s="22">
        <v>44</v>
      </c>
      <c r="T589" s="20" t="s">
        <v>1564</v>
      </c>
      <c r="U589" s="20">
        <v>0</v>
      </c>
      <c r="V589" s="20" t="s">
        <v>503</v>
      </c>
      <c r="W589" s="20">
        <v>0</v>
      </c>
      <c r="X589" s="23" t="b">
        <v>0</v>
      </c>
      <c r="Y589" s="20"/>
      <c r="Z589" s="20" t="s">
        <v>872</v>
      </c>
      <c r="AA589" s="22">
        <v>16</v>
      </c>
      <c r="AB589" s="22">
        <v>17</v>
      </c>
      <c r="AC589" s="22">
        <v>0</v>
      </c>
      <c r="AD589" s="22">
        <v>88</v>
      </c>
      <c r="AE589" s="22">
        <v>0</v>
      </c>
      <c r="AF589" s="22">
        <v>3732</v>
      </c>
      <c r="AG589" s="22">
        <v>20</v>
      </c>
      <c r="AH589" s="20">
        <v>0</v>
      </c>
      <c r="AI589" s="20">
        <v>0</v>
      </c>
      <c r="AJ589" s="20" t="s">
        <v>2238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588</v>
      </c>
      <c r="BH589" s="22">
        <v>228</v>
      </c>
      <c r="BI589" s="22">
        <v>578</v>
      </c>
      <c r="BJ589" s="22">
        <v>228</v>
      </c>
      <c r="BK589" s="22">
        <v>564</v>
      </c>
      <c r="BL589" s="22">
        <v>226</v>
      </c>
      <c r="BM589" s="22">
        <v>595</v>
      </c>
      <c r="BN589" s="22">
        <v>228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507</v>
      </c>
      <c r="CB589" s="22">
        <v>107</v>
      </c>
      <c r="CC589" s="22">
        <v>527</v>
      </c>
      <c r="CD589" s="22">
        <v>210</v>
      </c>
      <c r="CE589" s="22">
        <v>601</v>
      </c>
      <c r="CF589" s="22">
        <v>226</v>
      </c>
      <c r="CG589" s="22">
        <v>602</v>
      </c>
      <c r="CH589" s="22">
        <v>212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185253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3</v>
      </c>
      <c r="J590" s="20">
        <v>0</v>
      </c>
      <c r="K590" s="20">
        <v>0</v>
      </c>
      <c r="L590" s="22">
        <v>0</v>
      </c>
      <c r="M590" s="20" t="s">
        <v>1581</v>
      </c>
      <c r="N590" s="20">
        <v>0</v>
      </c>
      <c r="O590" s="22">
        <v>462</v>
      </c>
      <c r="P590" s="23" t="b">
        <v>0</v>
      </c>
      <c r="Q590" s="20" t="s">
        <v>2808</v>
      </c>
      <c r="R590" s="20" t="s">
        <v>2809</v>
      </c>
      <c r="S590" s="22">
        <v>45</v>
      </c>
      <c r="T590" s="20" t="s">
        <v>1582</v>
      </c>
      <c r="U590" s="20">
        <v>0</v>
      </c>
      <c r="V590" s="20" t="s">
        <v>1583</v>
      </c>
      <c r="W590" s="20">
        <v>0</v>
      </c>
      <c r="X590" s="23" t="b">
        <v>0</v>
      </c>
      <c r="Y590" s="20"/>
      <c r="Z590" s="20" t="s">
        <v>872</v>
      </c>
      <c r="AA590" s="22">
        <v>16</v>
      </c>
      <c r="AB590" s="22">
        <v>17</v>
      </c>
      <c r="AC590" s="22">
        <v>0</v>
      </c>
      <c r="AD590" s="22">
        <v>296</v>
      </c>
      <c r="AE590" s="22">
        <v>0</v>
      </c>
      <c r="AF590" s="22">
        <v>5113</v>
      </c>
      <c r="AG590" s="22">
        <v>36</v>
      </c>
      <c r="AH590" s="20">
        <v>0</v>
      </c>
      <c r="AI590" s="20">
        <v>0</v>
      </c>
      <c r="AJ590" s="20" t="s">
        <v>2239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621</v>
      </c>
      <c r="BH590" s="22">
        <v>245</v>
      </c>
      <c r="BI590" s="22">
        <v>617</v>
      </c>
      <c r="BJ590" s="22">
        <v>246</v>
      </c>
      <c r="BK590" s="22">
        <v>605</v>
      </c>
      <c r="BL590" s="22">
        <v>241</v>
      </c>
      <c r="BM590" s="22">
        <v>627</v>
      </c>
      <c r="BN590" s="22">
        <v>249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376</v>
      </c>
      <c r="CB590" s="22">
        <v>226</v>
      </c>
      <c r="CC590" s="22">
        <v>567</v>
      </c>
      <c r="CD590" s="22">
        <v>212</v>
      </c>
      <c r="CE590" s="22">
        <v>633</v>
      </c>
      <c r="CF590" s="22">
        <v>253</v>
      </c>
      <c r="CG590" s="22">
        <v>619</v>
      </c>
      <c r="CH590" s="22">
        <v>242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0</v>
      </c>
      <c r="B591" s="22">
        <v>0</v>
      </c>
      <c r="C591" s="22">
        <v>50232</v>
      </c>
      <c r="D591" s="22">
        <v>0</v>
      </c>
      <c r="E591" s="22">
        <v>0</v>
      </c>
      <c r="F591" s="22">
        <v>-2</v>
      </c>
      <c r="G591" s="22">
        <v>2</v>
      </c>
      <c r="H591" s="22">
        <v>0</v>
      </c>
      <c r="I591" s="22">
        <v>3</v>
      </c>
      <c r="J591" s="20">
        <v>0</v>
      </c>
      <c r="K591" s="20">
        <v>0</v>
      </c>
      <c r="L591" s="22">
        <v>0</v>
      </c>
      <c r="M591" s="20" t="s">
        <v>1474</v>
      </c>
      <c r="N591" s="20">
        <v>0</v>
      </c>
      <c r="O591" s="22">
        <v>463</v>
      </c>
      <c r="P591" s="23" t="b">
        <v>0</v>
      </c>
      <c r="Q591" s="20" t="s">
        <v>3197</v>
      </c>
      <c r="R591" s="20" t="s">
        <v>3198</v>
      </c>
      <c r="S591" s="22">
        <v>48</v>
      </c>
      <c r="T591" s="20" t="s">
        <v>1475</v>
      </c>
      <c r="U591" s="20">
        <v>0</v>
      </c>
      <c r="V591" s="20" t="s">
        <v>743</v>
      </c>
      <c r="W591" s="20">
        <v>0</v>
      </c>
      <c r="X591" s="23" t="b">
        <v>0</v>
      </c>
      <c r="Y591" s="20"/>
      <c r="Z591" s="20" t="s">
        <v>872</v>
      </c>
      <c r="AA591" s="22">
        <v>16</v>
      </c>
      <c r="AB591" s="22">
        <v>17</v>
      </c>
      <c r="AC591" s="22">
        <v>0</v>
      </c>
      <c r="AD591" s="22">
        <v>290</v>
      </c>
      <c r="AE591" s="22">
        <v>0</v>
      </c>
      <c r="AF591" s="22">
        <v>2717</v>
      </c>
      <c r="AG591" s="22">
        <v>28</v>
      </c>
      <c r="AH591" s="20">
        <v>0</v>
      </c>
      <c r="AI591" s="20">
        <v>0</v>
      </c>
      <c r="AJ591" s="20" t="s">
        <v>2586</v>
      </c>
      <c r="AK591" s="22">
        <v>0</v>
      </c>
      <c r="AL591" s="22">
        <v>0</v>
      </c>
      <c r="AM591" s="22">
        <v>0</v>
      </c>
      <c r="AN591" s="22">
        <v>0</v>
      </c>
      <c r="AO591" s="22">
        <v>0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0</v>
      </c>
      <c r="AX591" s="20">
        <v>0</v>
      </c>
      <c r="AY591" s="20">
        <v>0</v>
      </c>
      <c r="AZ591" s="20">
        <v>0</v>
      </c>
      <c r="BA591" s="20">
        <v>0</v>
      </c>
      <c r="BB591" s="22">
        <v>0</v>
      </c>
      <c r="BC591" s="20">
        <v>0</v>
      </c>
      <c r="BD591" s="20">
        <v>0</v>
      </c>
      <c r="BE591" s="20">
        <v>0</v>
      </c>
      <c r="BF591" s="20">
        <v>0</v>
      </c>
      <c r="BG591" s="22">
        <v>688</v>
      </c>
      <c r="BH591" s="22">
        <v>286</v>
      </c>
      <c r="BI591" s="22">
        <v>686</v>
      </c>
      <c r="BJ591" s="22">
        <v>287</v>
      </c>
      <c r="BK591" s="22">
        <v>679</v>
      </c>
      <c r="BL591" s="22">
        <v>282</v>
      </c>
      <c r="BM591" s="22">
        <v>691</v>
      </c>
      <c r="BN591" s="22">
        <v>288</v>
      </c>
      <c r="BO591" s="20"/>
      <c r="BP591" s="20"/>
      <c r="BQ591" s="20"/>
      <c r="BR591" s="20"/>
      <c r="BS591" s="20"/>
      <c r="BT591" s="20"/>
      <c r="BU591" s="22">
        <v>0</v>
      </c>
      <c r="BV591" s="22">
        <v>0</v>
      </c>
      <c r="BW591" s="22">
        <v>0</v>
      </c>
      <c r="BX591" s="22">
        <v>0</v>
      </c>
      <c r="BY591" s="22">
        <v>0</v>
      </c>
      <c r="BZ591" s="22">
        <v>0</v>
      </c>
      <c r="CA591" s="22">
        <v>276</v>
      </c>
      <c r="CB591" s="22">
        <v>177</v>
      </c>
      <c r="CC591" s="22">
        <v>649</v>
      </c>
      <c r="CD591" s="22">
        <v>262</v>
      </c>
      <c r="CE591" s="22">
        <v>693</v>
      </c>
      <c r="CF591" s="22">
        <v>289</v>
      </c>
      <c r="CG591" s="22">
        <v>625</v>
      </c>
      <c r="CH591" s="22">
        <v>246</v>
      </c>
      <c r="CI591" s="22">
        <v>0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27.75" thickBot="1">
      <c r="A592" s="22">
        <v>0</v>
      </c>
      <c r="B592" s="22">
        <v>0</v>
      </c>
      <c r="C592" s="22">
        <v>217331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4</v>
      </c>
      <c r="J592" s="20">
        <v>0</v>
      </c>
      <c r="K592" s="20">
        <v>0</v>
      </c>
      <c r="L592" s="22">
        <v>0</v>
      </c>
      <c r="M592" s="20" t="s">
        <v>1231</v>
      </c>
      <c r="N592" s="20">
        <v>0</v>
      </c>
      <c r="O592" s="22">
        <v>464</v>
      </c>
      <c r="P592" s="23" t="b">
        <v>0</v>
      </c>
      <c r="Q592" s="20" t="s">
        <v>2240</v>
      </c>
      <c r="R592" s="20" t="s">
        <v>2241</v>
      </c>
      <c r="S592" s="22">
        <v>45</v>
      </c>
      <c r="T592" s="20" t="s">
        <v>1541</v>
      </c>
      <c r="U592" s="20">
        <v>0</v>
      </c>
      <c r="V592" s="20" t="s">
        <v>441</v>
      </c>
      <c r="W592" s="20">
        <v>0.1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0</v>
      </c>
      <c r="AE592" s="22">
        <v>0</v>
      </c>
      <c r="AF592" s="22">
        <v>25114</v>
      </c>
      <c r="AG592" s="22">
        <v>265</v>
      </c>
      <c r="AH592" s="20">
        <v>0</v>
      </c>
      <c r="AI592" s="20">
        <v>0</v>
      </c>
      <c r="AJ592" s="20" t="s">
        <v>441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622</v>
      </c>
      <c r="BH592" s="22">
        <v>60</v>
      </c>
      <c r="BI592" s="22">
        <v>618</v>
      </c>
      <c r="BJ592" s="22">
        <v>63</v>
      </c>
      <c r="BK592" s="22">
        <v>607</v>
      </c>
      <c r="BL592" s="22">
        <v>62</v>
      </c>
      <c r="BM592" s="22">
        <v>628</v>
      </c>
      <c r="BN592" s="22">
        <v>62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384</v>
      </c>
      <c r="CB592" s="22">
        <v>66</v>
      </c>
      <c r="CC592" s="22">
        <v>568</v>
      </c>
      <c r="CD592" s="22">
        <v>52</v>
      </c>
      <c r="CE592" s="22">
        <v>634</v>
      </c>
      <c r="CF592" s="22">
        <v>66</v>
      </c>
      <c r="CG592" s="22">
        <v>358</v>
      </c>
      <c r="CH592" s="22">
        <v>57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100</v>
      </c>
      <c r="B593" s="22">
        <v>75</v>
      </c>
      <c r="C593" s="22">
        <v>114241</v>
      </c>
      <c r="D593" s="22">
        <v>0</v>
      </c>
      <c r="E593" s="22">
        <v>0</v>
      </c>
      <c r="F593" s="22">
        <v>-1</v>
      </c>
      <c r="G593" s="22">
        <v>1</v>
      </c>
      <c r="H593" s="22">
        <v>1</v>
      </c>
      <c r="I593" s="22">
        <v>2</v>
      </c>
      <c r="J593" s="20">
        <v>5.7</v>
      </c>
      <c r="K593" s="20">
        <v>4.3</v>
      </c>
      <c r="L593" s="22">
        <v>1</v>
      </c>
      <c r="M593" s="20" t="s">
        <v>1298</v>
      </c>
      <c r="N593" s="20">
        <v>5.7</v>
      </c>
      <c r="O593" s="22">
        <v>465</v>
      </c>
      <c r="P593" s="23" t="b">
        <v>0</v>
      </c>
      <c r="Q593" s="20"/>
      <c r="R593" s="20" t="s">
        <v>3527</v>
      </c>
      <c r="S593" s="22">
        <v>44</v>
      </c>
      <c r="T593" s="20" t="s">
        <v>1567</v>
      </c>
      <c r="U593" s="20">
        <v>4.7</v>
      </c>
      <c r="V593" s="20" t="s">
        <v>553</v>
      </c>
      <c r="W593" s="20">
        <v>0.1</v>
      </c>
      <c r="X593" s="23" t="b">
        <v>0</v>
      </c>
      <c r="Y593" s="20"/>
      <c r="Z593" s="20" t="s">
        <v>858</v>
      </c>
      <c r="AA593" s="22">
        <v>16</v>
      </c>
      <c r="AB593" s="22">
        <v>17</v>
      </c>
      <c r="AC593" s="22">
        <v>28</v>
      </c>
      <c r="AD593" s="22">
        <v>11170</v>
      </c>
      <c r="AE593" s="22">
        <v>3520</v>
      </c>
      <c r="AF593" s="22">
        <v>6016</v>
      </c>
      <c r="AG593" s="22">
        <v>626</v>
      </c>
      <c r="AH593" s="20">
        <v>1.3</v>
      </c>
      <c r="AI593" s="20">
        <v>6.4</v>
      </c>
      <c r="AJ593" s="20" t="s">
        <v>553</v>
      </c>
      <c r="AK593" s="22">
        <v>391</v>
      </c>
      <c r="AL593" s="22">
        <v>0</v>
      </c>
      <c r="AM593" s="22">
        <v>3</v>
      </c>
      <c r="AN593" s="22">
        <v>2</v>
      </c>
      <c r="AO593" s="22">
        <v>6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3</v>
      </c>
      <c r="AW593" s="22">
        <v>113</v>
      </c>
      <c r="AX593" s="20">
        <v>143.19999999999999</v>
      </c>
      <c r="AY593" s="20">
        <v>101.5</v>
      </c>
      <c r="AZ593" s="20">
        <v>44</v>
      </c>
      <c r="BA593" s="20">
        <v>28.8</v>
      </c>
      <c r="BB593" s="22">
        <v>4</v>
      </c>
      <c r="BC593" s="20">
        <v>0.35</v>
      </c>
      <c r="BD593" s="20">
        <v>0.3</v>
      </c>
      <c r="BE593" s="20">
        <v>0.65</v>
      </c>
      <c r="BF593" s="20">
        <v>6.58</v>
      </c>
      <c r="BG593" s="22">
        <v>156</v>
      </c>
      <c r="BH593" s="22">
        <v>59</v>
      </c>
      <c r="BI593" s="22">
        <v>126</v>
      </c>
      <c r="BJ593" s="22">
        <v>24</v>
      </c>
      <c r="BK593" s="22">
        <v>214</v>
      </c>
      <c r="BL593" s="22">
        <v>57</v>
      </c>
      <c r="BM593" s="22">
        <v>179</v>
      </c>
      <c r="BN593" s="22">
        <v>51</v>
      </c>
      <c r="BO593" s="20"/>
      <c r="BP593" s="20"/>
      <c r="BQ593" s="20"/>
      <c r="BR593" s="20"/>
      <c r="BS593" s="20"/>
      <c r="BT593" s="20"/>
      <c r="BU593" s="22">
        <v>0.08</v>
      </c>
      <c r="BV593" s="22">
        <v>0</v>
      </c>
      <c r="BW593" s="22">
        <v>7.0000000000000007E-2</v>
      </c>
      <c r="BX593" s="22">
        <v>0.15</v>
      </c>
      <c r="BY593" s="22">
        <v>1.51</v>
      </c>
      <c r="BZ593" s="22">
        <v>1.38</v>
      </c>
      <c r="CA593" s="22">
        <v>486</v>
      </c>
      <c r="CB593" s="22">
        <v>96</v>
      </c>
      <c r="CC593" s="22">
        <v>21</v>
      </c>
      <c r="CD593" s="22">
        <v>6</v>
      </c>
      <c r="CE593" s="22">
        <v>31</v>
      </c>
      <c r="CF593" s="22">
        <v>7</v>
      </c>
      <c r="CG593" s="22">
        <v>381</v>
      </c>
      <c r="CH593" s="22">
        <v>143</v>
      </c>
      <c r="CI593" s="22">
        <v>0.92</v>
      </c>
      <c r="CJ593" s="22">
        <v>0.46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201440</v>
      </c>
      <c r="D594" s="22">
        <v>0</v>
      </c>
      <c r="E594" s="22">
        <v>0</v>
      </c>
      <c r="F594" s="22">
        <v>-1</v>
      </c>
      <c r="G594" s="22">
        <v>1</v>
      </c>
      <c r="H594" s="22">
        <v>0</v>
      </c>
      <c r="I594" s="22">
        <v>4</v>
      </c>
      <c r="J594" s="20">
        <v>0</v>
      </c>
      <c r="K594" s="20">
        <v>0</v>
      </c>
      <c r="L594" s="22">
        <v>0</v>
      </c>
      <c r="M594" s="20" t="s">
        <v>597</v>
      </c>
      <c r="N594" s="20">
        <v>0</v>
      </c>
      <c r="O594" s="22">
        <v>466</v>
      </c>
      <c r="P594" s="23" t="b">
        <v>0</v>
      </c>
      <c r="Q594" s="20" t="s">
        <v>3068</v>
      </c>
      <c r="R594" s="20" t="s">
        <v>3069</v>
      </c>
      <c r="S594" s="22">
        <v>44</v>
      </c>
      <c r="T594" s="20" t="s">
        <v>2242</v>
      </c>
      <c r="U594" s="20">
        <v>0</v>
      </c>
      <c r="V594" s="20" t="s">
        <v>2243</v>
      </c>
      <c r="W594" s="20">
        <v>0.4</v>
      </c>
      <c r="X594" s="23" t="b">
        <v>0</v>
      </c>
      <c r="Y594" s="20"/>
      <c r="Z594" s="20" t="s">
        <v>872</v>
      </c>
      <c r="AA594" s="22">
        <v>16</v>
      </c>
      <c r="AB594" s="22">
        <v>17</v>
      </c>
      <c r="AC594" s="22">
        <v>0</v>
      </c>
      <c r="AD594" s="22">
        <v>22938</v>
      </c>
      <c r="AE594" s="22">
        <v>0</v>
      </c>
      <c r="AF594" s="22">
        <v>116247</v>
      </c>
      <c r="AG594" s="22">
        <v>1003</v>
      </c>
      <c r="AH594" s="20">
        <v>0</v>
      </c>
      <c r="AI594" s="20">
        <v>0</v>
      </c>
      <c r="AJ594" s="20" t="s">
        <v>2243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586</v>
      </c>
      <c r="BH594" s="22">
        <v>55</v>
      </c>
      <c r="BI594" s="22">
        <v>576</v>
      </c>
      <c r="BJ594" s="22">
        <v>58</v>
      </c>
      <c r="BK594" s="22">
        <v>562</v>
      </c>
      <c r="BL594" s="22">
        <v>57</v>
      </c>
      <c r="BM594" s="22">
        <v>593</v>
      </c>
      <c r="BN594" s="22">
        <v>57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505</v>
      </c>
      <c r="CB594" s="22">
        <v>90</v>
      </c>
      <c r="CC594" s="22">
        <v>525</v>
      </c>
      <c r="CD594" s="22">
        <v>47</v>
      </c>
      <c r="CE594" s="22">
        <v>599</v>
      </c>
      <c r="CF594" s="22">
        <v>61</v>
      </c>
      <c r="CG594" s="22">
        <v>256</v>
      </c>
      <c r="CH594" s="22">
        <v>42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0"/>
      <c r="B595" s="20"/>
      <c r="C595" s="22">
        <v>215136</v>
      </c>
      <c r="D595" s="22">
        <v>0</v>
      </c>
      <c r="E595" s="22">
        <v>0</v>
      </c>
      <c r="F595" s="22">
        <v>-2</v>
      </c>
      <c r="G595" s="22">
        <v>2</v>
      </c>
      <c r="H595" s="22">
        <v>0</v>
      </c>
      <c r="I595" s="22">
        <v>2</v>
      </c>
      <c r="J595" s="20">
        <v>0.7</v>
      </c>
      <c r="K595" s="20">
        <v>0.7</v>
      </c>
      <c r="L595" s="22">
        <v>0</v>
      </c>
      <c r="M595" s="20" t="s">
        <v>1528</v>
      </c>
      <c r="N595" s="20">
        <v>0.7</v>
      </c>
      <c r="O595" s="22">
        <v>467</v>
      </c>
      <c r="P595" s="23" t="b">
        <v>0</v>
      </c>
      <c r="Q595" s="20"/>
      <c r="R595" s="20"/>
      <c r="S595" s="22">
        <v>43</v>
      </c>
      <c r="T595" s="20" t="s">
        <v>1529</v>
      </c>
      <c r="U595" s="20">
        <v>1.2</v>
      </c>
      <c r="V595" s="20" t="s">
        <v>1372</v>
      </c>
      <c r="W595" s="20">
        <v>0.2</v>
      </c>
      <c r="X595" s="23" t="b">
        <v>0</v>
      </c>
      <c r="Y595" s="20"/>
      <c r="Z595" s="20" t="s">
        <v>858</v>
      </c>
      <c r="AA595" s="22">
        <v>16</v>
      </c>
      <c r="AB595" s="22">
        <v>17</v>
      </c>
      <c r="AC595" s="22">
        <v>6</v>
      </c>
      <c r="AD595" s="22">
        <v>5678</v>
      </c>
      <c r="AE595" s="22">
        <v>209</v>
      </c>
      <c r="AF595" s="22">
        <v>16117</v>
      </c>
      <c r="AG595" s="22">
        <v>370</v>
      </c>
      <c r="AH595" s="20">
        <v>0.2</v>
      </c>
      <c r="AI595" s="20">
        <v>1.4</v>
      </c>
      <c r="AJ595" s="20" t="s">
        <v>1372</v>
      </c>
      <c r="AK595" s="22">
        <v>121</v>
      </c>
      <c r="AL595" s="22">
        <v>0</v>
      </c>
      <c r="AM595" s="22">
        <v>0</v>
      </c>
      <c r="AN595" s="22">
        <v>0</v>
      </c>
      <c r="AO595" s="22">
        <v>2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18</v>
      </c>
      <c r="AX595" s="20">
        <v>43</v>
      </c>
      <c r="AY595" s="20">
        <v>30.2</v>
      </c>
      <c r="AZ595" s="20">
        <v>8</v>
      </c>
      <c r="BA595" s="20">
        <v>8.1999999999999993</v>
      </c>
      <c r="BB595" s="22">
        <v>1</v>
      </c>
      <c r="BC595" s="20">
        <v>0.02</v>
      </c>
      <c r="BD595" s="20">
        <v>0.11</v>
      </c>
      <c r="BE595" s="20">
        <v>0.13</v>
      </c>
      <c r="BF595" s="20">
        <v>1.58</v>
      </c>
      <c r="BG595" s="22">
        <v>320</v>
      </c>
      <c r="BH595" s="22">
        <v>123</v>
      </c>
      <c r="BI595" s="22">
        <v>285</v>
      </c>
      <c r="BJ595" s="22">
        <v>92</v>
      </c>
      <c r="BK595" s="22">
        <v>358</v>
      </c>
      <c r="BL595" s="22">
        <v>125</v>
      </c>
      <c r="BM595" s="22">
        <v>348</v>
      </c>
      <c r="BN595" s="22">
        <v>126</v>
      </c>
      <c r="BO595" s="22">
        <v>2</v>
      </c>
      <c r="BP595" s="20"/>
      <c r="BQ595" s="22">
        <v>3</v>
      </c>
      <c r="BR595" s="20"/>
      <c r="BS595" s="20"/>
      <c r="BT595" s="20"/>
      <c r="BU595" s="22">
        <v>0.01</v>
      </c>
      <c r="BV595" s="22">
        <v>0</v>
      </c>
      <c r="BW595" s="22">
        <v>0.08</v>
      </c>
      <c r="BX595" s="22">
        <v>0.09</v>
      </c>
      <c r="BY595" s="22">
        <v>1.18</v>
      </c>
      <c r="BZ595" s="22">
        <v>1.49</v>
      </c>
      <c r="CA595" s="22">
        <v>586</v>
      </c>
      <c r="CB595" s="22">
        <v>145</v>
      </c>
      <c r="CC595" s="22">
        <v>270</v>
      </c>
      <c r="CD595" s="22">
        <v>90</v>
      </c>
      <c r="CE595" s="22">
        <v>342</v>
      </c>
      <c r="CF595" s="22">
        <v>114</v>
      </c>
      <c r="CG595" s="22">
        <v>332</v>
      </c>
      <c r="CH595" s="22">
        <v>130</v>
      </c>
      <c r="CI595" s="22">
        <v>0.74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100</v>
      </c>
      <c r="B596" s="22">
        <v>50</v>
      </c>
      <c r="C596" s="22">
        <v>60689</v>
      </c>
      <c r="D596" s="22">
        <v>0</v>
      </c>
      <c r="E596" s="22">
        <v>0</v>
      </c>
      <c r="F596" s="22">
        <v>-1</v>
      </c>
      <c r="G596" s="22">
        <v>1</v>
      </c>
      <c r="H596" s="22">
        <v>1</v>
      </c>
      <c r="I596" s="22">
        <v>4</v>
      </c>
      <c r="J596" s="20">
        <v>0.3</v>
      </c>
      <c r="K596" s="20">
        <v>0.1</v>
      </c>
      <c r="L596" s="22">
        <v>1</v>
      </c>
      <c r="M596" s="20" t="s">
        <v>1004</v>
      </c>
      <c r="N596" s="20">
        <v>0.3</v>
      </c>
      <c r="O596" s="22">
        <v>468</v>
      </c>
      <c r="P596" s="23" t="b">
        <v>0</v>
      </c>
      <c r="Q596" s="20"/>
      <c r="R596" s="20" t="s">
        <v>3465</v>
      </c>
      <c r="S596" s="22">
        <v>49</v>
      </c>
      <c r="T596" s="20" t="s">
        <v>1530</v>
      </c>
      <c r="U596" s="20">
        <v>2.9</v>
      </c>
      <c r="V596" s="20" t="s">
        <v>445</v>
      </c>
      <c r="W596" s="20">
        <v>0.6</v>
      </c>
      <c r="X596" s="23" t="b">
        <v>0</v>
      </c>
      <c r="Y596" s="20"/>
      <c r="Z596" s="20" t="s">
        <v>858</v>
      </c>
      <c r="AA596" s="22">
        <v>16</v>
      </c>
      <c r="AB596" s="22">
        <v>17</v>
      </c>
      <c r="AC596" s="22">
        <v>29</v>
      </c>
      <c r="AD596" s="22">
        <v>90841</v>
      </c>
      <c r="AE596" s="22">
        <v>4079</v>
      </c>
      <c r="AF596" s="22">
        <v>92300</v>
      </c>
      <c r="AG596" s="22">
        <v>3424</v>
      </c>
      <c r="AH596" s="20">
        <v>0.1</v>
      </c>
      <c r="AI596" s="20">
        <v>5.9</v>
      </c>
      <c r="AJ596" s="20" t="s">
        <v>445</v>
      </c>
      <c r="AK596" s="22">
        <v>246</v>
      </c>
      <c r="AL596" s="22">
        <v>3</v>
      </c>
      <c r="AM596" s="22">
        <v>0</v>
      </c>
      <c r="AN596" s="22">
        <v>1</v>
      </c>
      <c r="AO596" s="22">
        <v>3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5</v>
      </c>
      <c r="AW596" s="22">
        <v>100</v>
      </c>
      <c r="AX596" s="20">
        <v>120.8</v>
      </c>
      <c r="AY596" s="20">
        <v>69</v>
      </c>
      <c r="AZ596" s="20">
        <v>139</v>
      </c>
      <c r="BA596" s="20">
        <v>32.799999999999997</v>
      </c>
      <c r="BB596" s="22">
        <v>2</v>
      </c>
      <c r="BC596" s="20">
        <v>2.1</v>
      </c>
      <c r="BD596" s="20">
        <v>0.12</v>
      </c>
      <c r="BE596" s="20">
        <v>2.2200000000000002</v>
      </c>
      <c r="BF596" s="20">
        <v>5.34</v>
      </c>
      <c r="BG596" s="22">
        <v>187</v>
      </c>
      <c r="BH596" s="22">
        <v>19</v>
      </c>
      <c r="BI596" s="22">
        <v>179</v>
      </c>
      <c r="BJ596" s="22">
        <v>24</v>
      </c>
      <c r="BK596" s="22">
        <v>75</v>
      </c>
      <c r="BL596" s="22">
        <v>27</v>
      </c>
      <c r="BM596" s="22">
        <v>148</v>
      </c>
      <c r="BN596" s="22">
        <v>25</v>
      </c>
      <c r="BO596" s="20"/>
      <c r="BP596" s="20"/>
      <c r="BQ596" s="20"/>
      <c r="BR596" s="20"/>
      <c r="BS596" s="20"/>
      <c r="BT596" s="20"/>
      <c r="BU596" s="22">
        <v>0.77</v>
      </c>
      <c r="BV596" s="22">
        <v>0</v>
      </c>
      <c r="BW596" s="22">
        <v>0.04</v>
      </c>
      <c r="BX596" s="22">
        <v>0.81</v>
      </c>
      <c r="BY596" s="22">
        <v>1.95</v>
      </c>
      <c r="BZ596" s="22">
        <v>1.1000000000000001</v>
      </c>
      <c r="CA596" s="22">
        <v>221</v>
      </c>
      <c r="CB596" s="22">
        <v>48</v>
      </c>
      <c r="CC596" s="22">
        <v>342</v>
      </c>
      <c r="CD596" s="22">
        <v>40</v>
      </c>
      <c r="CE596" s="22">
        <v>147</v>
      </c>
      <c r="CF596" s="22">
        <v>22</v>
      </c>
      <c r="CG596" s="22">
        <v>207</v>
      </c>
      <c r="CH596" s="22">
        <v>33</v>
      </c>
      <c r="CI596" s="22">
        <v>0.73</v>
      </c>
      <c r="CJ596" s="22">
        <v>0.37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208912</v>
      </c>
      <c r="D597" s="22">
        <v>0</v>
      </c>
      <c r="E597" s="22">
        <v>0</v>
      </c>
      <c r="F597" s="22">
        <v>-1</v>
      </c>
      <c r="G597" s="22">
        <v>1</v>
      </c>
      <c r="H597" s="22">
        <v>0</v>
      </c>
      <c r="I597" s="22">
        <v>2</v>
      </c>
      <c r="J597" s="20">
        <v>0</v>
      </c>
      <c r="K597" s="20">
        <v>0</v>
      </c>
      <c r="L597" s="22">
        <v>0</v>
      </c>
      <c r="M597" s="20" t="s">
        <v>1016</v>
      </c>
      <c r="N597" s="20">
        <v>0</v>
      </c>
      <c r="O597" s="22">
        <v>469</v>
      </c>
      <c r="P597" s="23" t="b">
        <v>0</v>
      </c>
      <c r="Q597" s="20"/>
      <c r="R597" s="20" t="s">
        <v>2917</v>
      </c>
      <c r="S597" s="22">
        <v>44</v>
      </c>
      <c r="T597" s="20" t="s">
        <v>1538</v>
      </c>
      <c r="U597" s="20">
        <v>2</v>
      </c>
      <c r="V597" s="20" t="s">
        <v>520</v>
      </c>
      <c r="W597" s="20">
        <v>0.1</v>
      </c>
      <c r="X597" s="23" t="b">
        <v>0</v>
      </c>
      <c r="Y597" s="20"/>
      <c r="Z597" s="20" t="s">
        <v>858</v>
      </c>
      <c r="AA597" s="22">
        <v>16</v>
      </c>
      <c r="AB597" s="22">
        <v>17</v>
      </c>
      <c r="AC597" s="22">
        <v>12</v>
      </c>
      <c r="AD597" s="22">
        <v>5008</v>
      </c>
      <c r="AE597" s="22">
        <v>37</v>
      </c>
      <c r="AF597" s="22">
        <v>7935</v>
      </c>
      <c r="AG597" s="22">
        <v>158</v>
      </c>
      <c r="AH597" s="20">
        <v>0</v>
      </c>
      <c r="AI597" s="20">
        <v>2.7</v>
      </c>
      <c r="AJ597" s="20" t="s">
        <v>520</v>
      </c>
      <c r="AK597" s="22">
        <v>437</v>
      </c>
      <c r="AL597" s="22">
        <v>0</v>
      </c>
      <c r="AM597" s="22">
        <v>0</v>
      </c>
      <c r="AN597" s="22">
        <v>1</v>
      </c>
      <c r="AO597" s="22">
        <v>9</v>
      </c>
      <c r="AP597" s="22">
        <v>0</v>
      </c>
      <c r="AQ597" s="22">
        <v>0</v>
      </c>
      <c r="AR597" s="22">
        <v>0</v>
      </c>
      <c r="AS597" s="22">
        <v>0</v>
      </c>
      <c r="AT597" s="22">
        <v>1</v>
      </c>
      <c r="AU597" s="22">
        <v>0</v>
      </c>
      <c r="AV597" s="22">
        <v>3</v>
      </c>
      <c r="AW597" s="22">
        <v>69</v>
      </c>
      <c r="AX597" s="20">
        <v>82</v>
      </c>
      <c r="AY597" s="20">
        <v>22.1</v>
      </c>
      <c r="AZ597" s="20">
        <v>18</v>
      </c>
      <c r="BA597" s="20">
        <v>12.2</v>
      </c>
      <c r="BB597" s="22">
        <v>5</v>
      </c>
      <c r="BC597" s="20">
        <v>0.1</v>
      </c>
      <c r="BD597" s="20">
        <v>0.31</v>
      </c>
      <c r="BE597" s="20">
        <v>0.41</v>
      </c>
      <c r="BF597" s="20">
        <v>8.8800000000000008</v>
      </c>
      <c r="BG597" s="22">
        <v>251</v>
      </c>
      <c r="BH597" s="22">
        <v>101</v>
      </c>
      <c r="BI597" s="22">
        <v>319</v>
      </c>
      <c r="BJ597" s="22">
        <v>112</v>
      </c>
      <c r="BK597" s="22">
        <v>299</v>
      </c>
      <c r="BL597" s="22">
        <v>97</v>
      </c>
      <c r="BM597" s="22">
        <v>310</v>
      </c>
      <c r="BN597" s="22">
        <v>111</v>
      </c>
      <c r="BO597" s="20"/>
      <c r="BP597" s="20"/>
      <c r="BQ597" s="20"/>
      <c r="BR597" s="20"/>
      <c r="BS597" s="20"/>
      <c r="BT597" s="20"/>
      <c r="BU597" s="22">
        <v>0.02</v>
      </c>
      <c r="BV597" s="22">
        <v>0</v>
      </c>
      <c r="BW597" s="22">
        <v>0.06</v>
      </c>
      <c r="BX597" s="22">
        <v>0.08</v>
      </c>
      <c r="BY597" s="22">
        <v>1.83</v>
      </c>
      <c r="BZ597" s="22">
        <v>1.85</v>
      </c>
      <c r="CA597" s="22">
        <v>508</v>
      </c>
      <c r="CB597" s="22">
        <v>108</v>
      </c>
      <c r="CC597" s="22">
        <v>528</v>
      </c>
      <c r="CD597" s="22">
        <v>211</v>
      </c>
      <c r="CE597" s="22">
        <v>236</v>
      </c>
      <c r="CF597" s="22">
        <v>77</v>
      </c>
      <c r="CG597" s="22">
        <v>432</v>
      </c>
      <c r="CH597" s="22">
        <v>168</v>
      </c>
      <c r="CI597" s="22">
        <v>1.03</v>
      </c>
      <c r="CJ597" s="22">
        <v>0.21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100</v>
      </c>
      <c r="B598" s="22">
        <v>100</v>
      </c>
      <c r="C598" s="22">
        <v>204968</v>
      </c>
      <c r="D598" s="22">
        <v>0</v>
      </c>
      <c r="E598" s="22">
        <v>0</v>
      </c>
      <c r="F598" s="22">
        <v>-1</v>
      </c>
      <c r="G598" s="22">
        <v>1</v>
      </c>
      <c r="H598" s="22">
        <v>0</v>
      </c>
      <c r="I598" s="22">
        <v>3</v>
      </c>
      <c r="J598" s="20">
        <v>0.7</v>
      </c>
      <c r="K598" s="20">
        <v>0.7</v>
      </c>
      <c r="L598" s="22">
        <v>0</v>
      </c>
      <c r="M598" s="20" t="s">
        <v>983</v>
      </c>
      <c r="N598" s="20">
        <v>0.7</v>
      </c>
      <c r="O598" s="22">
        <v>470</v>
      </c>
      <c r="P598" s="23" t="b">
        <v>0</v>
      </c>
      <c r="Q598" s="20"/>
      <c r="R598" s="20" t="s">
        <v>3322</v>
      </c>
      <c r="S598" s="22">
        <v>49</v>
      </c>
      <c r="T598" s="20" t="s">
        <v>1537</v>
      </c>
      <c r="U598" s="20">
        <v>1.2</v>
      </c>
      <c r="V598" s="20" t="s">
        <v>599</v>
      </c>
      <c r="W598" s="20">
        <v>0</v>
      </c>
      <c r="X598" s="23" t="b">
        <v>0</v>
      </c>
      <c r="Y598" s="20"/>
      <c r="Z598" s="20" t="s">
        <v>858</v>
      </c>
      <c r="AA598" s="22">
        <v>16</v>
      </c>
      <c r="AB598" s="22">
        <v>17</v>
      </c>
      <c r="AC598" s="22">
        <v>11</v>
      </c>
      <c r="AD598" s="22">
        <v>1093</v>
      </c>
      <c r="AE598" s="22">
        <v>16</v>
      </c>
      <c r="AF598" s="22">
        <v>3060</v>
      </c>
      <c r="AG598" s="22">
        <v>52</v>
      </c>
      <c r="AH598" s="20">
        <v>0.1</v>
      </c>
      <c r="AI598" s="20">
        <v>2.2000000000000002</v>
      </c>
      <c r="AJ598" s="20" t="s">
        <v>599</v>
      </c>
      <c r="AK598" s="22">
        <v>360</v>
      </c>
      <c r="AL598" s="22">
        <v>0</v>
      </c>
      <c r="AM598" s="22">
        <v>0</v>
      </c>
      <c r="AN598" s="22">
        <v>1</v>
      </c>
      <c r="AO598" s="22">
        <v>8</v>
      </c>
      <c r="AP598" s="22">
        <v>0</v>
      </c>
      <c r="AQ598" s="22">
        <v>0</v>
      </c>
      <c r="AR598" s="22">
        <v>0</v>
      </c>
      <c r="AS598" s="22">
        <v>2</v>
      </c>
      <c r="AT598" s="22">
        <v>0</v>
      </c>
      <c r="AU598" s="22">
        <v>0</v>
      </c>
      <c r="AV598" s="22">
        <v>0</v>
      </c>
      <c r="AW598" s="22">
        <v>34</v>
      </c>
      <c r="AX598" s="20">
        <v>63</v>
      </c>
      <c r="AY598" s="20">
        <v>22.1</v>
      </c>
      <c r="AZ598" s="20">
        <v>11</v>
      </c>
      <c r="BA598" s="20">
        <v>9.5</v>
      </c>
      <c r="BB598" s="22">
        <v>3</v>
      </c>
      <c r="BC598" s="20">
        <v>7.0000000000000007E-2</v>
      </c>
      <c r="BD598" s="20">
        <v>0.16</v>
      </c>
      <c r="BE598" s="20">
        <v>0.23</v>
      </c>
      <c r="BF598" s="20">
        <v>8.15</v>
      </c>
      <c r="BG598" s="22">
        <v>281</v>
      </c>
      <c r="BH598" s="22">
        <v>115</v>
      </c>
      <c r="BI598" s="22">
        <v>320</v>
      </c>
      <c r="BJ598" s="22">
        <v>165</v>
      </c>
      <c r="BK598" s="22">
        <v>346</v>
      </c>
      <c r="BL598" s="22">
        <v>175</v>
      </c>
      <c r="BM598" s="22">
        <v>328</v>
      </c>
      <c r="BN598" s="22">
        <v>148</v>
      </c>
      <c r="BO598" s="20"/>
      <c r="BP598" s="20"/>
      <c r="BQ598" s="20"/>
      <c r="BR598" s="20"/>
      <c r="BS598" s="20"/>
      <c r="BT598" s="20"/>
      <c r="BU598" s="22">
        <v>0.02</v>
      </c>
      <c r="BV598" s="22">
        <v>0</v>
      </c>
      <c r="BW598" s="22">
        <v>0.04</v>
      </c>
      <c r="BX598" s="22">
        <v>0.06</v>
      </c>
      <c r="BY598" s="22">
        <v>2.04</v>
      </c>
      <c r="BZ598" s="22">
        <v>2</v>
      </c>
      <c r="CA598" s="22">
        <v>247</v>
      </c>
      <c r="CB598" s="22">
        <v>158</v>
      </c>
      <c r="CC598" s="22">
        <v>300</v>
      </c>
      <c r="CD598" s="22">
        <v>144</v>
      </c>
      <c r="CE598" s="22">
        <v>351</v>
      </c>
      <c r="CF598" s="22">
        <v>165</v>
      </c>
      <c r="CG598" s="22">
        <v>568</v>
      </c>
      <c r="CH598" s="22">
        <v>212</v>
      </c>
      <c r="CI598" s="22">
        <v>0.75</v>
      </c>
      <c r="CJ598" s="22">
        <v>0.25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100</v>
      </c>
      <c r="B599" s="22">
        <v>100</v>
      </c>
      <c r="C599" s="22">
        <v>159506</v>
      </c>
      <c r="D599" s="22">
        <v>0</v>
      </c>
      <c r="E599" s="22">
        <v>0</v>
      </c>
      <c r="F599" s="22">
        <v>0</v>
      </c>
      <c r="G599" s="22">
        <v>0</v>
      </c>
      <c r="H599" s="22">
        <v>1</v>
      </c>
      <c r="I599" s="22">
        <v>2</v>
      </c>
      <c r="J599" s="20">
        <v>6.3</v>
      </c>
      <c r="K599" s="20">
        <v>6.3</v>
      </c>
      <c r="L599" s="22">
        <v>4</v>
      </c>
      <c r="M599" s="20" t="s">
        <v>2244</v>
      </c>
      <c r="N599" s="20">
        <v>6.3</v>
      </c>
      <c r="O599" s="22">
        <v>604</v>
      </c>
      <c r="P599" s="23" t="b">
        <v>0</v>
      </c>
      <c r="Q599" s="20"/>
      <c r="R599" s="20" t="s">
        <v>3323</v>
      </c>
      <c r="S599" s="22">
        <v>45</v>
      </c>
      <c r="T599" s="20" t="s">
        <v>2245</v>
      </c>
      <c r="U599" s="20">
        <v>3.1</v>
      </c>
      <c r="V599" s="20" t="s">
        <v>2246</v>
      </c>
      <c r="W599" s="20">
        <v>0.3</v>
      </c>
      <c r="X599" s="23" t="b">
        <v>0</v>
      </c>
      <c r="Y599" s="20"/>
      <c r="Z599" s="20" t="s">
        <v>858</v>
      </c>
      <c r="AA599" s="22">
        <v>16</v>
      </c>
      <c r="AB599" s="22">
        <v>17</v>
      </c>
      <c r="AC599" s="22">
        <v>28</v>
      </c>
      <c r="AD599" s="22">
        <v>34097</v>
      </c>
      <c r="AE599" s="22">
        <v>12075</v>
      </c>
      <c r="AF599" s="22">
        <v>16869</v>
      </c>
      <c r="AG599" s="22">
        <v>1390</v>
      </c>
      <c r="AH599" s="20">
        <v>1.4</v>
      </c>
      <c r="AI599" s="20">
        <v>6.2</v>
      </c>
      <c r="AJ599" s="20" t="s">
        <v>2246</v>
      </c>
      <c r="AK599" s="22">
        <v>627</v>
      </c>
      <c r="AL599" s="22">
        <v>1</v>
      </c>
      <c r="AM599" s="22">
        <v>1</v>
      </c>
      <c r="AN599" s="22">
        <v>2</v>
      </c>
      <c r="AO599" s="22">
        <v>13</v>
      </c>
      <c r="AP599" s="22">
        <v>0</v>
      </c>
      <c r="AQ599" s="22">
        <v>0</v>
      </c>
      <c r="AR599" s="22">
        <v>0</v>
      </c>
      <c r="AS599" s="22">
        <v>3</v>
      </c>
      <c r="AT599" s="22">
        <v>0</v>
      </c>
      <c r="AU599" s="22">
        <v>0</v>
      </c>
      <c r="AV599" s="22">
        <v>2</v>
      </c>
      <c r="AW599" s="22">
        <v>131</v>
      </c>
      <c r="AX599" s="20">
        <v>142.80000000000001</v>
      </c>
      <c r="AY599" s="20">
        <v>40.9</v>
      </c>
      <c r="AZ599" s="20">
        <v>16</v>
      </c>
      <c r="BA599" s="20">
        <v>20</v>
      </c>
      <c r="BB599" s="22">
        <v>8</v>
      </c>
      <c r="BC599" s="20">
        <v>0.11</v>
      </c>
      <c r="BD599" s="20">
        <v>0.19</v>
      </c>
      <c r="BE599" s="20">
        <v>0.3</v>
      </c>
      <c r="BF599" s="20">
        <v>11.6</v>
      </c>
      <c r="BG599" s="22">
        <v>157</v>
      </c>
      <c r="BH599" s="22">
        <v>60</v>
      </c>
      <c r="BI599" s="22">
        <v>257</v>
      </c>
      <c r="BJ599" s="22">
        <v>76</v>
      </c>
      <c r="BK599" s="22">
        <v>317</v>
      </c>
      <c r="BL599" s="22">
        <v>108</v>
      </c>
      <c r="BM599" s="22">
        <v>245</v>
      </c>
      <c r="BN599" s="22">
        <v>78</v>
      </c>
      <c r="BO599" s="20"/>
      <c r="BP599" s="20"/>
      <c r="BQ599" s="20"/>
      <c r="BR599" s="20"/>
      <c r="BS599" s="20"/>
      <c r="BT599" s="20"/>
      <c r="BU599" s="22">
        <v>0.02</v>
      </c>
      <c r="BV599" s="22">
        <v>0</v>
      </c>
      <c r="BW599" s="22">
        <v>0.03</v>
      </c>
      <c r="BX599" s="22">
        <v>0.05</v>
      </c>
      <c r="BY599" s="22">
        <v>1.67</v>
      </c>
      <c r="BZ599" s="22">
        <v>1.87</v>
      </c>
      <c r="CA599" s="22">
        <v>368</v>
      </c>
      <c r="CB599" s="22">
        <v>61</v>
      </c>
      <c r="CC599" s="22">
        <v>15</v>
      </c>
      <c r="CD599" s="22">
        <v>3</v>
      </c>
      <c r="CE599" s="22">
        <v>126</v>
      </c>
      <c r="CF599" s="22">
        <v>41</v>
      </c>
      <c r="CG599" s="22">
        <v>271</v>
      </c>
      <c r="CH599" s="22">
        <v>106</v>
      </c>
      <c r="CI599" s="22">
        <v>1.1499999999999999</v>
      </c>
      <c r="CJ599" s="22">
        <v>0.28999999999999998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0"/>
      <c r="B600" s="20"/>
      <c r="C600" s="22">
        <v>450197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1</v>
      </c>
      <c r="J600" s="20">
        <v>0</v>
      </c>
      <c r="K600" s="20">
        <v>0</v>
      </c>
      <c r="L600" s="22">
        <v>0</v>
      </c>
      <c r="M600" s="20" t="s">
        <v>1790</v>
      </c>
      <c r="N600" s="20">
        <v>0</v>
      </c>
      <c r="O600" s="22">
        <v>636</v>
      </c>
      <c r="P600" s="23" t="b">
        <v>0</v>
      </c>
      <c r="Q600" s="20"/>
      <c r="R600" s="20"/>
      <c r="S600" s="22">
        <v>40</v>
      </c>
      <c r="T600" s="20" t="s">
        <v>2587</v>
      </c>
      <c r="U600" s="20">
        <v>0</v>
      </c>
      <c r="V600" s="20" t="s">
        <v>743</v>
      </c>
      <c r="W600" s="20">
        <v>0</v>
      </c>
      <c r="X600" s="23" t="b">
        <v>0</v>
      </c>
      <c r="Y600" s="20"/>
      <c r="Z600" s="20" t="s">
        <v>858</v>
      </c>
      <c r="AA600" s="22">
        <v>16</v>
      </c>
      <c r="AB600" s="22">
        <v>17</v>
      </c>
      <c r="AC600" s="22">
        <v>0</v>
      </c>
      <c r="AD600" s="22">
        <v>1345</v>
      </c>
      <c r="AE600" s="22">
        <v>45</v>
      </c>
      <c r="AF600" s="22">
        <v>2275</v>
      </c>
      <c r="AG600" s="22">
        <v>68</v>
      </c>
      <c r="AH600" s="20">
        <v>0</v>
      </c>
      <c r="AI600" s="20">
        <v>0</v>
      </c>
      <c r="AJ600" s="20" t="s">
        <v>2588</v>
      </c>
      <c r="AK600" s="22">
        <v>0</v>
      </c>
      <c r="AL600" s="22">
        <v>0</v>
      </c>
      <c r="AM600" s="22">
        <v>0</v>
      </c>
      <c r="AN600" s="22">
        <v>0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0</v>
      </c>
      <c r="AX600" s="20">
        <v>0</v>
      </c>
      <c r="AY600" s="20">
        <v>0</v>
      </c>
      <c r="AZ600" s="20">
        <v>0</v>
      </c>
      <c r="BA600" s="20">
        <v>0</v>
      </c>
      <c r="BB600" s="22">
        <v>0</v>
      </c>
      <c r="BC600" s="20">
        <v>0</v>
      </c>
      <c r="BD600" s="20">
        <v>0</v>
      </c>
      <c r="BE600" s="20">
        <v>0</v>
      </c>
      <c r="BF600" s="20">
        <v>0</v>
      </c>
      <c r="BG600" s="22">
        <v>525</v>
      </c>
      <c r="BH600" s="22">
        <v>65</v>
      </c>
      <c r="BI600" s="22">
        <v>510</v>
      </c>
      <c r="BJ600" s="22">
        <v>49</v>
      </c>
      <c r="BK600" s="22">
        <v>487</v>
      </c>
      <c r="BL600" s="22">
        <v>42</v>
      </c>
      <c r="BM600" s="22">
        <v>532</v>
      </c>
      <c r="BN600" s="22">
        <v>65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0</v>
      </c>
      <c r="BZ600" s="22">
        <v>0</v>
      </c>
      <c r="CA600" s="22">
        <v>671</v>
      </c>
      <c r="CB600" s="22">
        <v>56</v>
      </c>
      <c r="CC600" s="22">
        <v>440</v>
      </c>
      <c r="CD600" s="22">
        <v>64</v>
      </c>
      <c r="CE600" s="22">
        <v>537</v>
      </c>
      <c r="CF600" s="22">
        <v>65</v>
      </c>
      <c r="CG600" s="22">
        <v>516</v>
      </c>
      <c r="CH600" s="22">
        <v>69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0"/>
      <c r="B601" s="20"/>
      <c r="C601" s="22">
        <v>547659</v>
      </c>
      <c r="D601" s="22">
        <v>0</v>
      </c>
      <c r="E601" s="22">
        <v>0</v>
      </c>
      <c r="F601" s="22">
        <v>0</v>
      </c>
      <c r="G601" s="22">
        <v>0</v>
      </c>
      <c r="H601" s="22">
        <v>0</v>
      </c>
      <c r="I601" s="22">
        <v>2</v>
      </c>
      <c r="J601" s="20">
        <v>0</v>
      </c>
      <c r="K601" s="20">
        <v>0</v>
      </c>
      <c r="L601" s="22">
        <v>0</v>
      </c>
      <c r="M601" s="20" t="s">
        <v>1039</v>
      </c>
      <c r="N601" s="20">
        <v>0</v>
      </c>
      <c r="O601" s="22">
        <v>637</v>
      </c>
      <c r="P601" s="23" t="b">
        <v>0</v>
      </c>
      <c r="Q601" s="20"/>
      <c r="R601" s="20"/>
      <c r="S601" s="22">
        <v>40</v>
      </c>
      <c r="T601" s="20" t="s">
        <v>2589</v>
      </c>
      <c r="U601" s="20">
        <v>0</v>
      </c>
      <c r="V601" s="20" t="s">
        <v>2590</v>
      </c>
      <c r="W601" s="20">
        <v>0.1</v>
      </c>
      <c r="X601" s="23" t="b">
        <v>0</v>
      </c>
      <c r="Y601" s="20"/>
      <c r="Z601" s="20" t="s">
        <v>858</v>
      </c>
      <c r="AA601" s="22">
        <v>16</v>
      </c>
      <c r="AB601" s="22">
        <v>17</v>
      </c>
      <c r="AC601" s="22">
        <v>0</v>
      </c>
      <c r="AD601" s="22">
        <v>4468</v>
      </c>
      <c r="AE601" s="22">
        <v>112</v>
      </c>
      <c r="AF601" s="22">
        <v>5779</v>
      </c>
      <c r="AG601" s="22">
        <v>194</v>
      </c>
      <c r="AH601" s="20">
        <v>0</v>
      </c>
      <c r="AI601" s="20">
        <v>0</v>
      </c>
      <c r="AJ601" s="20" t="s">
        <v>2590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0</v>
      </c>
      <c r="AX601" s="20">
        <v>0</v>
      </c>
      <c r="AY601" s="20">
        <v>0</v>
      </c>
      <c r="AZ601" s="20">
        <v>0</v>
      </c>
      <c r="BA601" s="20">
        <v>0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552</v>
      </c>
      <c r="BH601" s="22">
        <v>211</v>
      </c>
      <c r="BI601" s="22">
        <v>536</v>
      </c>
      <c r="BJ601" s="22">
        <v>208</v>
      </c>
      <c r="BK601" s="22">
        <v>514</v>
      </c>
      <c r="BL601" s="22">
        <v>201</v>
      </c>
      <c r="BM601" s="22">
        <v>558</v>
      </c>
      <c r="BN601" s="22">
        <v>210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702</v>
      </c>
      <c r="CB601" s="22">
        <v>219</v>
      </c>
      <c r="CC601" s="22">
        <v>468</v>
      </c>
      <c r="CD601" s="22">
        <v>175</v>
      </c>
      <c r="CE601" s="22">
        <v>563</v>
      </c>
      <c r="CF601" s="22">
        <v>207</v>
      </c>
      <c r="CG601" s="22">
        <v>394</v>
      </c>
      <c r="CH601" s="22">
        <v>152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50</v>
      </c>
      <c r="C602" s="22">
        <v>218430</v>
      </c>
      <c r="D602" s="22">
        <v>-1</v>
      </c>
      <c r="E602" s="22">
        <v>1</v>
      </c>
      <c r="F602" s="22">
        <v>-1</v>
      </c>
      <c r="G602" s="22">
        <v>1</v>
      </c>
      <c r="H602" s="22">
        <v>0</v>
      </c>
      <c r="I602" s="22">
        <v>2</v>
      </c>
      <c r="J602" s="20">
        <v>0</v>
      </c>
      <c r="K602" s="20">
        <v>0</v>
      </c>
      <c r="L602" s="22">
        <v>0</v>
      </c>
      <c r="M602" s="20" t="s">
        <v>2918</v>
      </c>
      <c r="N602" s="20">
        <v>0</v>
      </c>
      <c r="O602" s="22">
        <v>679</v>
      </c>
      <c r="P602" s="23" t="b">
        <v>0</v>
      </c>
      <c r="Q602" s="20"/>
      <c r="R602" s="20" t="s">
        <v>3420</v>
      </c>
      <c r="S602" s="22">
        <v>44</v>
      </c>
      <c r="T602" s="20" t="s">
        <v>2919</v>
      </c>
      <c r="U602" s="20">
        <v>0.5</v>
      </c>
      <c r="V602" s="20" t="s">
        <v>2920</v>
      </c>
      <c r="W602" s="20">
        <v>0</v>
      </c>
      <c r="X602" s="23" t="b">
        <v>0</v>
      </c>
      <c r="Y602" s="20"/>
      <c r="Z602" s="20" t="s">
        <v>858</v>
      </c>
      <c r="AA602" s="22">
        <v>16</v>
      </c>
      <c r="AB602" s="22">
        <v>17</v>
      </c>
      <c r="AC602" s="22">
        <v>2</v>
      </c>
      <c r="AD602" s="22">
        <v>4173</v>
      </c>
      <c r="AE602" s="22">
        <v>56</v>
      </c>
      <c r="AF602" s="22">
        <v>3773</v>
      </c>
      <c r="AG602" s="22">
        <v>115</v>
      </c>
      <c r="AH602" s="20">
        <v>0</v>
      </c>
      <c r="AI602" s="20">
        <v>0.5</v>
      </c>
      <c r="AJ602" s="20" t="s">
        <v>2921</v>
      </c>
      <c r="AK602" s="22">
        <v>166</v>
      </c>
      <c r="AL602" s="22">
        <v>0</v>
      </c>
      <c r="AM602" s="22">
        <v>0</v>
      </c>
      <c r="AN602" s="22">
        <v>0</v>
      </c>
      <c r="AO602" s="22">
        <v>1</v>
      </c>
      <c r="AP602" s="22">
        <v>0</v>
      </c>
      <c r="AQ602" s="22">
        <v>0</v>
      </c>
      <c r="AR602" s="22">
        <v>0</v>
      </c>
      <c r="AS602" s="22">
        <v>2</v>
      </c>
      <c r="AT602" s="22">
        <v>0</v>
      </c>
      <c r="AU602" s="22">
        <v>0</v>
      </c>
      <c r="AV602" s="22">
        <v>0</v>
      </c>
      <c r="AW602" s="22">
        <v>13</v>
      </c>
      <c r="AX602" s="20">
        <v>23.4</v>
      </c>
      <c r="AY602" s="20">
        <v>26.8</v>
      </c>
      <c r="AZ602" s="20">
        <v>11</v>
      </c>
      <c r="BA602" s="20">
        <v>6.2</v>
      </c>
      <c r="BB602" s="22">
        <v>1</v>
      </c>
      <c r="BC602" s="20">
        <v>0.09</v>
      </c>
      <c r="BD602" s="20">
        <v>0.08</v>
      </c>
      <c r="BE602" s="20">
        <v>0.17</v>
      </c>
      <c r="BF602" s="20">
        <v>1.83</v>
      </c>
      <c r="BG602" s="22">
        <v>367</v>
      </c>
      <c r="BH602" s="22">
        <v>139</v>
      </c>
      <c r="BI602" s="22">
        <v>301</v>
      </c>
      <c r="BJ602" s="22">
        <v>100</v>
      </c>
      <c r="BK602" s="22">
        <v>342</v>
      </c>
      <c r="BL602" s="22">
        <v>118</v>
      </c>
      <c r="BM602" s="22">
        <v>367</v>
      </c>
      <c r="BN602" s="22">
        <v>132</v>
      </c>
      <c r="BO602" s="20"/>
      <c r="BP602" s="20"/>
      <c r="BQ602" s="20"/>
      <c r="BR602" s="20"/>
      <c r="BS602" s="20"/>
      <c r="BT602" s="20"/>
      <c r="BU602" s="22">
        <v>0.05</v>
      </c>
      <c r="BV602" s="22">
        <v>0</v>
      </c>
      <c r="BW602" s="22">
        <v>0.04</v>
      </c>
      <c r="BX602" s="22">
        <v>0.09</v>
      </c>
      <c r="BY602" s="22">
        <v>0.99</v>
      </c>
      <c r="BZ602" s="22">
        <v>0.54</v>
      </c>
      <c r="CA602" s="22">
        <v>513</v>
      </c>
      <c r="CB602" s="22">
        <v>111</v>
      </c>
      <c r="CC602" s="22">
        <v>529</v>
      </c>
      <c r="CD602" s="22">
        <v>212</v>
      </c>
      <c r="CE602" s="22">
        <v>460</v>
      </c>
      <c r="CF602" s="22">
        <v>153</v>
      </c>
      <c r="CG602" s="22">
        <v>551</v>
      </c>
      <c r="CH602" s="22">
        <v>202</v>
      </c>
      <c r="CI602" s="22">
        <v>0.54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50</v>
      </c>
      <c r="B603" s="20"/>
      <c r="C603" s="22">
        <v>575476</v>
      </c>
      <c r="D603" s="22">
        <v>0</v>
      </c>
      <c r="E603" s="22">
        <v>0</v>
      </c>
      <c r="F603" s="22">
        <v>0</v>
      </c>
      <c r="G603" s="22">
        <v>0</v>
      </c>
      <c r="H603" s="22">
        <v>0</v>
      </c>
      <c r="I603" s="22">
        <v>2</v>
      </c>
      <c r="J603" s="20">
        <v>1.4</v>
      </c>
      <c r="K603" s="20">
        <v>2.7</v>
      </c>
      <c r="L603" s="22">
        <v>1</v>
      </c>
      <c r="M603" s="20" t="s">
        <v>3070</v>
      </c>
      <c r="N603" s="20">
        <v>2.7</v>
      </c>
      <c r="O603" s="22">
        <v>696</v>
      </c>
      <c r="P603" s="23" t="b">
        <v>0</v>
      </c>
      <c r="Q603" s="20" t="s">
        <v>3615</v>
      </c>
      <c r="R603" s="20" t="s">
        <v>3690</v>
      </c>
      <c r="S603" s="22">
        <v>45</v>
      </c>
      <c r="T603" s="20" t="s">
        <v>3071</v>
      </c>
      <c r="U603" s="20">
        <v>2.8</v>
      </c>
      <c r="V603" s="20" t="s">
        <v>3072</v>
      </c>
      <c r="W603" s="20">
        <v>0.1</v>
      </c>
      <c r="X603" s="23" t="b">
        <v>0</v>
      </c>
      <c r="Y603" s="20"/>
      <c r="Z603" s="20" t="s">
        <v>937</v>
      </c>
      <c r="AA603" s="22">
        <v>16</v>
      </c>
      <c r="AB603" s="22">
        <v>17</v>
      </c>
      <c r="AC603" s="22">
        <v>17</v>
      </c>
      <c r="AD603" s="22">
        <v>7894</v>
      </c>
      <c r="AE603" s="22">
        <v>261</v>
      </c>
      <c r="AF603" s="22">
        <v>3687</v>
      </c>
      <c r="AG603" s="22">
        <v>547</v>
      </c>
      <c r="AH603" s="20">
        <v>0.6</v>
      </c>
      <c r="AI603" s="20">
        <v>3.8</v>
      </c>
      <c r="AJ603" s="20" t="s">
        <v>3070</v>
      </c>
      <c r="AK603" s="22">
        <v>525</v>
      </c>
      <c r="AL603" s="22">
        <v>0</v>
      </c>
      <c r="AM603" s="22">
        <v>0</v>
      </c>
      <c r="AN603" s="22">
        <v>2</v>
      </c>
      <c r="AO603" s="22">
        <v>8</v>
      </c>
      <c r="AP603" s="22">
        <v>0</v>
      </c>
      <c r="AQ603" s="22">
        <v>0</v>
      </c>
      <c r="AR603" s="22">
        <v>0</v>
      </c>
      <c r="AS603" s="22">
        <v>1</v>
      </c>
      <c r="AT603" s="22">
        <v>0</v>
      </c>
      <c r="AU603" s="22">
        <v>0</v>
      </c>
      <c r="AV603" s="22">
        <v>1</v>
      </c>
      <c r="AW603" s="22">
        <v>116</v>
      </c>
      <c r="AX603" s="20">
        <v>123.4</v>
      </c>
      <c r="AY603" s="20">
        <v>27.7</v>
      </c>
      <c r="AZ603" s="20">
        <v>50</v>
      </c>
      <c r="BA603" s="20">
        <v>20</v>
      </c>
      <c r="BB603" s="22">
        <v>6</v>
      </c>
      <c r="BC603" s="20">
        <v>0.67</v>
      </c>
      <c r="BD603" s="20">
        <v>0.09</v>
      </c>
      <c r="BE603" s="20">
        <v>0.76</v>
      </c>
      <c r="BF603" s="20">
        <v>9.57</v>
      </c>
      <c r="BG603" s="22">
        <v>182</v>
      </c>
      <c r="BH603" s="22">
        <v>74</v>
      </c>
      <c r="BI603" s="22">
        <v>296</v>
      </c>
      <c r="BJ603" s="22">
        <v>97</v>
      </c>
      <c r="BK603" s="22">
        <v>197</v>
      </c>
      <c r="BL603" s="22">
        <v>46</v>
      </c>
      <c r="BM603" s="22">
        <v>247</v>
      </c>
      <c r="BN603" s="22">
        <v>80</v>
      </c>
      <c r="BO603" s="20"/>
      <c r="BP603" s="20"/>
      <c r="BQ603" s="20"/>
      <c r="BR603" s="20"/>
      <c r="BS603" s="20"/>
      <c r="BT603" s="20"/>
      <c r="BU603" s="22">
        <v>0.11</v>
      </c>
      <c r="BV603" s="22">
        <v>0</v>
      </c>
      <c r="BW603" s="22">
        <v>0.02</v>
      </c>
      <c r="BX603" s="22">
        <v>0.13</v>
      </c>
      <c r="BY603" s="22">
        <v>1.64</v>
      </c>
      <c r="BZ603" s="22">
        <v>1.37</v>
      </c>
      <c r="CA603" s="22">
        <v>462</v>
      </c>
      <c r="CB603" s="22">
        <v>85</v>
      </c>
      <c r="CC603" s="22">
        <v>119</v>
      </c>
      <c r="CD603" s="22">
        <v>38</v>
      </c>
      <c r="CE603" s="22">
        <v>153</v>
      </c>
      <c r="CF603" s="22">
        <v>52</v>
      </c>
      <c r="CG603" s="22">
        <v>481</v>
      </c>
      <c r="CH603" s="22">
        <v>186</v>
      </c>
      <c r="CI603" s="22">
        <v>1.03</v>
      </c>
      <c r="CJ603" s="22">
        <v>0.34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0"/>
      <c r="B604" s="20"/>
      <c r="C604" s="22">
        <v>111452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1</v>
      </c>
      <c r="J604" s="20">
        <v>3</v>
      </c>
      <c r="K604" s="20">
        <v>3</v>
      </c>
      <c r="L604" s="22">
        <v>2</v>
      </c>
      <c r="M604" s="20" t="s">
        <v>3199</v>
      </c>
      <c r="N604" s="20">
        <v>3</v>
      </c>
      <c r="O604" s="22">
        <v>710</v>
      </c>
      <c r="P604" s="23" t="b">
        <v>0</v>
      </c>
      <c r="Q604" s="20"/>
      <c r="R604" s="20"/>
      <c r="S604" s="22">
        <v>45</v>
      </c>
      <c r="T604" s="20" t="s">
        <v>3200</v>
      </c>
      <c r="U604" s="20">
        <v>4.5</v>
      </c>
      <c r="V604" s="20" t="s">
        <v>3201</v>
      </c>
      <c r="W604" s="20">
        <v>0.1</v>
      </c>
      <c r="X604" s="23" t="b">
        <v>0</v>
      </c>
      <c r="Y604" s="20"/>
      <c r="Z604" s="20" t="s">
        <v>858</v>
      </c>
      <c r="AA604" s="22">
        <v>16</v>
      </c>
      <c r="AB604" s="22">
        <v>17</v>
      </c>
      <c r="AC604" s="22">
        <v>9</v>
      </c>
      <c r="AD604" s="22">
        <v>6142</v>
      </c>
      <c r="AE604" s="22">
        <v>1665</v>
      </c>
      <c r="AF604" s="22">
        <v>2171</v>
      </c>
      <c r="AG604" s="22">
        <v>366</v>
      </c>
      <c r="AH604" s="20">
        <v>0.7</v>
      </c>
      <c r="AI604" s="20">
        <v>2</v>
      </c>
      <c r="AJ604" s="20" t="s">
        <v>3199</v>
      </c>
      <c r="AK604" s="22">
        <v>180</v>
      </c>
      <c r="AL604" s="22">
        <v>0</v>
      </c>
      <c r="AM604" s="22">
        <v>0</v>
      </c>
      <c r="AN604" s="22">
        <v>1</v>
      </c>
      <c r="AO604" s="22">
        <v>3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6</v>
      </c>
      <c r="AV604" s="22">
        <v>0</v>
      </c>
      <c r="AW604" s="22">
        <v>46</v>
      </c>
      <c r="AX604" s="20">
        <v>57.6</v>
      </c>
      <c r="AY604" s="20">
        <v>10</v>
      </c>
      <c r="AZ604" s="20">
        <v>0</v>
      </c>
      <c r="BA604" s="20">
        <v>6.8</v>
      </c>
      <c r="BB604" s="22">
        <v>2</v>
      </c>
      <c r="BC604" s="20">
        <v>0</v>
      </c>
      <c r="BD604" s="20">
        <v>0.01</v>
      </c>
      <c r="BE604" s="20">
        <v>0.01</v>
      </c>
      <c r="BF604" s="20">
        <v>2.8</v>
      </c>
      <c r="BG604" s="22">
        <v>291</v>
      </c>
      <c r="BH604" s="22">
        <v>22</v>
      </c>
      <c r="BI604" s="22">
        <v>366</v>
      </c>
      <c r="BJ604" s="22">
        <v>3</v>
      </c>
      <c r="BK604" s="22">
        <v>597</v>
      </c>
      <c r="BL604" s="22">
        <v>69</v>
      </c>
      <c r="BM604" s="22">
        <v>364</v>
      </c>
      <c r="BN604" s="22">
        <v>22</v>
      </c>
      <c r="BO604" s="20"/>
      <c r="BP604" s="20"/>
      <c r="BQ604" s="20"/>
      <c r="BR604" s="20"/>
      <c r="BS604" s="20"/>
      <c r="BT604" s="20"/>
      <c r="BU604" s="22">
        <v>0</v>
      </c>
      <c r="BV604" s="22">
        <v>3</v>
      </c>
      <c r="BW604" s="22">
        <v>0</v>
      </c>
      <c r="BX604" s="22">
        <v>0</v>
      </c>
      <c r="BY604" s="22">
        <v>1.4</v>
      </c>
      <c r="BZ604" s="22">
        <v>1.5</v>
      </c>
      <c r="CA604" s="22">
        <v>363</v>
      </c>
      <c r="CB604" s="22">
        <v>18</v>
      </c>
      <c r="CC604" s="22">
        <v>91</v>
      </c>
      <c r="CD604" s="22">
        <v>9</v>
      </c>
      <c r="CE604" s="22">
        <v>41</v>
      </c>
      <c r="CF604" s="22">
        <v>2</v>
      </c>
      <c r="CG604" s="22">
        <v>461</v>
      </c>
      <c r="CH604" s="22">
        <v>64</v>
      </c>
      <c r="CI604" s="22">
        <v>1</v>
      </c>
      <c r="CJ604" s="22">
        <v>0.5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0"/>
      <c r="B605" s="20"/>
      <c r="C605" s="22">
        <v>466404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2</v>
      </c>
      <c r="J605" s="20">
        <v>0</v>
      </c>
      <c r="K605" s="20">
        <v>0</v>
      </c>
      <c r="L605" s="22">
        <v>0</v>
      </c>
      <c r="M605" s="20" t="s">
        <v>1136</v>
      </c>
      <c r="N605" s="20">
        <v>0</v>
      </c>
      <c r="O605" s="22">
        <v>711</v>
      </c>
      <c r="P605" s="23" t="b">
        <v>0</v>
      </c>
      <c r="Q605" s="20"/>
      <c r="R605" s="20"/>
      <c r="S605" s="22">
        <v>45</v>
      </c>
      <c r="T605" s="20" t="s">
        <v>3202</v>
      </c>
      <c r="U605" s="20">
        <v>0</v>
      </c>
      <c r="V605" s="20" t="s">
        <v>3203</v>
      </c>
      <c r="W605" s="20">
        <v>0</v>
      </c>
      <c r="X605" s="23" t="b">
        <v>0</v>
      </c>
      <c r="Y605" s="20"/>
      <c r="Z605" s="20" t="s">
        <v>858</v>
      </c>
      <c r="AA605" s="22">
        <v>16</v>
      </c>
      <c r="AB605" s="22">
        <v>17</v>
      </c>
      <c r="AC605" s="22">
        <v>0</v>
      </c>
      <c r="AD605" s="22">
        <v>455</v>
      </c>
      <c r="AE605" s="22">
        <v>28</v>
      </c>
      <c r="AF605" s="22">
        <v>438</v>
      </c>
      <c r="AG605" s="22">
        <v>39</v>
      </c>
      <c r="AH605" s="20">
        <v>0</v>
      </c>
      <c r="AI605" s="20">
        <v>0</v>
      </c>
      <c r="AJ605" s="20" t="s">
        <v>3203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0</v>
      </c>
      <c r="AX605" s="20">
        <v>0</v>
      </c>
      <c r="AY605" s="20">
        <v>0</v>
      </c>
      <c r="AZ605" s="20">
        <v>0</v>
      </c>
      <c r="BA605" s="20">
        <v>0</v>
      </c>
      <c r="BB605" s="22">
        <v>0</v>
      </c>
      <c r="BC605" s="20">
        <v>0</v>
      </c>
      <c r="BD605" s="20">
        <v>0</v>
      </c>
      <c r="BE605" s="20">
        <v>0</v>
      </c>
      <c r="BF605" s="20">
        <v>0</v>
      </c>
      <c r="BG605" s="22">
        <v>649</v>
      </c>
      <c r="BH605" s="22">
        <v>239</v>
      </c>
      <c r="BI605" s="22">
        <v>645</v>
      </c>
      <c r="BJ605" s="22">
        <v>239</v>
      </c>
      <c r="BK605" s="22">
        <v>635</v>
      </c>
      <c r="BL605" s="22">
        <v>238</v>
      </c>
      <c r="BM605" s="22">
        <v>655</v>
      </c>
      <c r="BN605" s="22">
        <v>239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</v>
      </c>
      <c r="BX605" s="22">
        <v>0</v>
      </c>
      <c r="BY605" s="22">
        <v>0</v>
      </c>
      <c r="BZ605" s="22">
        <v>0</v>
      </c>
      <c r="CA605" s="22">
        <v>422</v>
      </c>
      <c r="CB605" s="22">
        <v>83</v>
      </c>
      <c r="CC605" s="22">
        <v>596</v>
      </c>
      <c r="CD605" s="22">
        <v>227</v>
      </c>
      <c r="CE605" s="22">
        <v>659</v>
      </c>
      <c r="CF605" s="22">
        <v>237</v>
      </c>
      <c r="CG605" s="22">
        <v>638</v>
      </c>
      <c r="CH605" s="22">
        <v>218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250199</v>
      </c>
      <c r="D606" s="22">
        <v>0</v>
      </c>
      <c r="E606" s="22">
        <v>0</v>
      </c>
      <c r="F606" s="22">
        <v>0</v>
      </c>
      <c r="G606" s="22">
        <v>0</v>
      </c>
      <c r="H606" s="22">
        <v>1</v>
      </c>
      <c r="I606" s="22">
        <v>3</v>
      </c>
      <c r="J606" s="20">
        <v>1.7</v>
      </c>
      <c r="K606" s="20">
        <v>1.7</v>
      </c>
      <c r="L606" s="22">
        <v>1</v>
      </c>
      <c r="M606" s="20" t="s">
        <v>3204</v>
      </c>
      <c r="N606" s="20">
        <v>1.7</v>
      </c>
      <c r="O606" s="22">
        <v>712</v>
      </c>
      <c r="P606" s="23" t="b">
        <v>0</v>
      </c>
      <c r="Q606" s="20"/>
      <c r="R606" s="20" t="s">
        <v>3324</v>
      </c>
      <c r="S606" s="22">
        <v>50</v>
      </c>
      <c r="T606" s="20" t="s">
        <v>3205</v>
      </c>
      <c r="U606" s="20">
        <v>3.3</v>
      </c>
      <c r="V606" s="20" t="s">
        <v>3206</v>
      </c>
      <c r="W606" s="20">
        <v>0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23</v>
      </c>
      <c r="AD606" s="22">
        <v>5802</v>
      </c>
      <c r="AE606" s="22">
        <v>94</v>
      </c>
      <c r="AF606" s="22">
        <v>3295</v>
      </c>
      <c r="AG606" s="22">
        <v>291</v>
      </c>
      <c r="AH606" s="20">
        <v>0.3</v>
      </c>
      <c r="AI606" s="20">
        <v>4.5999999999999996</v>
      </c>
      <c r="AJ606" s="20" t="s">
        <v>3207</v>
      </c>
      <c r="AK606" s="22">
        <v>535</v>
      </c>
      <c r="AL606" s="22">
        <v>1</v>
      </c>
      <c r="AM606" s="22">
        <v>0</v>
      </c>
      <c r="AN606" s="22">
        <v>3</v>
      </c>
      <c r="AO606" s="22">
        <v>6</v>
      </c>
      <c r="AP606" s="22">
        <v>0</v>
      </c>
      <c r="AQ606" s="22">
        <v>0</v>
      </c>
      <c r="AR606" s="22">
        <v>0</v>
      </c>
      <c r="AS606" s="22">
        <v>1</v>
      </c>
      <c r="AT606" s="22">
        <v>0</v>
      </c>
      <c r="AU606" s="22">
        <v>0</v>
      </c>
      <c r="AV606" s="22">
        <v>3</v>
      </c>
      <c r="AW606" s="22">
        <v>77</v>
      </c>
      <c r="AX606" s="20">
        <v>110.2</v>
      </c>
      <c r="AY606" s="20">
        <v>20.2</v>
      </c>
      <c r="AZ606" s="20">
        <v>105</v>
      </c>
      <c r="BA606" s="20">
        <v>23.6</v>
      </c>
      <c r="BB606" s="22">
        <v>7</v>
      </c>
      <c r="BC606" s="20">
        <v>0.57999999999999996</v>
      </c>
      <c r="BD606" s="20">
        <v>0.3</v>
      </c>
      <c r="BE606" s="20">
        <v>0.88</v>
      </c>
      <c r="BF606" s="20">
        <v>7.76</v>
      </c>
      <c r="BG606" s="22">
        <v>208</v>
      </c>
      <c r="BH606" s="22">
        <v>82</v>
      </c>
      <c r="BI606" s="22">
        <v>325</v>
      </c>
      <c r="BJ606" s="22">
        <v>168</v>
      </c>
      <c r="BK606" s="22">
        <v>111</v>
      </c>
      <c r="BL606" s="22">
        <v>69</v>
      </c>
      <c r="BM606" s="22">
        <v>213</v>
      </c>
      <c r="BN606" s="22">
        <v>105</v>
      </c>
      <c r="BO606" s="20"/>
      <c r="BP606" s="20"/>
      <c r="BQ606" s="20"/>
      <c r="BR606" s="20"/>
      <c r="BS606" s="20"/>
      <c r="BT606" s="20"/>
      <c r="BU606" s="22">
        <v>0.1</v>
      </c>
      <c r="BV606" s="22">
        <v>0</v>
      </c>
      <c r="BW606" s="22">
        <v>0.05</v>
      </c>
      <c r="BX606" s="22">
        <v>0.15</v>
      </c>
      <c r="BY606" s="22">
        <v>1.31</v>
      </c>
      <c r="BZ606" s="22">
        <v>1.01</v>
      </c>
      <c r="CA606" s="22">
        <v>202</v>
      </c>
      <c r="CB606" s="22">
        <v>125</v>
      </c>
      <c r="CC606" s="22">
        <v>194</v>
      </c>
      <c r="CD606" s="22">
        <v>89</v>
      </c>
      <c r="CE606" s="22">
        <v>111</v>
      </c>
      <c r="CF606" s="22">
        <v>48</v>
      </c>
      <c r="CG606" s="22">
        <v>552</v>
      </c>
      <c r="CH606" s="22">
        <v>202</v>
      </c>
      <c r="CI606" s="22">
        <v>1.18</v>
      </c>
      <c r="CJ606" s="22">
        <v>0.5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0"/>
      <c r="B607" s="20"/>
      <c r="C607" s="22">
        <v>210462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3</v>
      </c>
      <c r="J607" s="20">
        <v>2</v>
      </c>
      <c r="K607" s="20">
        <v>2</v>
      </c>
      <c r="L607" s="22">
        <v>2</v>
      </c>
      <c r="M607" s="20" t="s">
        <v>3208</v>
      </c>
      <c r="N607" s="20">
        <v>2</v>
      </c>
      <c r="O607" s="22">
        <v>713</v>
      </c>
      <c r="P607" s="23" t="b">
        <v>0</v>
      </c>
      <c r="Q607" s="20"/>
      <c r="R607" s="20"/>
      <c r="S607" s="22">
        <v>50</v>
      </c>
      <c r="T607" s="20" t="s">
        <v>3209</v>
      </c>
      <c r="U607" s="20">
        <v>1.8</v>
      </c>
      <c r="V607" s="20" t="s">
        <v>3210</v>
      </c>
      <c r="W607" s="20">
        <v>0</v>
      </c>
      <c r="X607" s="23" t="b">
        <v>0</v>
      </c>
      <c r="Y607" s="20"/>
      <c r="Z607" s="20" t="s">
        <v>858</v>
      </c>
      <c r="AA607" s="22">
        <v>16</v>
      </c>
      <c r="AB607" s="22">
        <v>17</v>
      </c>
      <c r="AC607" s="22">
        <v>14</v>
      </c>
      <c r="AD607" s="22">
        <v>1627</v>
      </c>
      <c r="AE607" s="22">
        <v>92</v>
      </c>
      <c r="AF607" s="22">
        <v>1019</v>
      </c>
      <c r="AG607" s="22">
        <v>63</v>
      </c>
      <c r="AH607" s="20">
        <v>0.4</v>
      </c>
      <c r="AI607" s="20">
        <v>2.8</v>
      </c>
      <c r="AJ607" s="20" t="s">
        <v>3210</v>
      </c>
      <c r="AK607" s="22">
        <v>642</v>
      </c>
      <c r="AL607" s="22">
        <v>0</v>
      </c>
      <c r="AM607" s="22">
        <v>0</v>
      </c>
      <c r="AN607" s="22">
        <v>3</v>
      </c>
      <c r="AO607" s="22">
        <v>10</v>
      </c>
      <c r="AP607" s="22">
        <v>0</v>
      </c>
      <c r="AQ607" s="22">
        <v>0</v>
      </c>
      <c r="AR607" s="22">
        <v>0</v>
      </c>
      <c r="AS607" s="22">
        <v>4</v>
      </c>
      <c r="AT607" s="22">
        <v>0</v>
      </c>
      <c r="AU607" s="22">
        <v>0</v>
      </c>
      <c r="AV607" s="22">
        <v>0</v>
      </c>
      <c r="AW607" s="22">
        <v>46</v>
      </c>
      <c r="AX607" s="20">
        <v>102.4</v>
      </c>
      <c r="AY607" s="20">
        <v>66.5</v>
      </c>
      <c r="AZ607" s="20">
        <v>36</v>
      </c>
      <c r="BA607" s="20">
        <v>20.5</v>
      </c>
      <c r="BB607" s="22">
        <v>8</v>
      </c>
      <c r="BC607" s="20">
        <v>0.61</v>
      </c>
      <c r="BD607" s="20">
        <v>0.28999999999999998</v>
      </c>
      <c r="BE607" s="20">
        <v>0.9</v>
      </c>
      <c r="BF607" s="20">
        <v>9.26</v>
      </c>
      <c r="BG607" s="22">
        <v>222</v>
      </c>
      <c r="BH607" s="22">
        <v>87</v>
      </c>
      <c r="BI607" s="22">
        <v>185</v>
      </c>
      <c r="BJ607" s="22">
        <v>110</v>
      </c>
      <c r="BK607" s="22">
        <v>240</v>
      </c>
      <c r="BL607" s="22">
        <v>127</v>
      </c>
      <c r="BM607" s="22">
        <v>239</v>
      </c>
      <c r="BN607" s="22">
        <v>116</v>
      </c>
      <c r="BO607" s="20"/>
      <c r="BP607" s="20"/>
      <c r="BQ607" s="20"/>
      <c r="BR607" s="20"/>
      <c r="BS607" s="20"/>
      <c r="BT607" s="20"/>
      <c r="BU607" s="22">
        <v>0.09</v>
      </c>
      <c r="BV607" s="22">
        <v>0</v>
      </c>
      <c r="BW607" s="22">
        <v>0.04</v>
      </c>
      <c r="BX607" s="22">
        <v>0.13</v>
      </c>
      <c r="BY607" s="22">
        <v>1.3</v>
      </c>
      <c r="BZ607" s="22">
        <v>1.4</v>
      </c>
      <c r="CA607" s="22">
        <v>193</v>
      </c>
      <c r="CB607" s="22">
        <v>120</v>
      </c>
      <c r="CC607" s="22">
        <v>161</v>
      </c>
      <c r="CD607" s="22">
        <v>73</v>
      </c>
      <c r="CE607" s="22">
        <v>274</v>
      </c>
      <c r="CF607" s="22">
        <v>121</v>
      </c>
      <c r="CG607" s="22">
        <v>650</v>
      </c>
      <c r="CH607" s="22">
        <v>261</v>
      </c>
      <c r="CI607" s="22">
        <v>1.1200000000000001</v>
      </c>
      <c r="CJ607" s="22">
        <v>0.42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100</v>
      </c>
      <c r="B608" s="22">
        <v>50</v>
      </c>
      <c r="C608" s="22">
        <v>152760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4</v>
      </c>
      <c r="J608" s="20">
        <v>0.3</v>
      </c>
      <c r="K608" s="20">
        <v>0.1</v>
      </c>
      <c r="L608" s="22">
        <v>1</v>
      </c>
      <c r="M608" s="20" t="s">
        <v>3211</v>
      </c>
      <c r="N608" s="20">
        <v>0.3</v>
      </c>
      <c r="O608" s="22">
        <v>714</v>
      </c>
      <c r="P608" s="23" t="b">
        <v>0</v>
      </c>
      <c r="Q608" s="20"/>
      <c r="R608" s="20" t="s">
        <v>3421</v>
      </c>
      <c r="S608" s="22">
        <v>50</v>
      </c>
      <c r="T608" s="20" t="s">
        <v>3212</v>
      </c>
      <c r="U608" s="20">
        <v>0.8</v>
      </c>
      <c r="V608" s="20" t="s">
        <v>3213</v>
      </c>
      <c r="W608" s="20">
        <v>0.1</v>
      </c>
      <c r="X608" s="23" t="b">
        <v>0</v>
      </c>
      <c r="Y608" s="20"/>
      <c r="Z608" s="20" t="s">
        <v>858</v>
      </c>
      <c r="AA608" s="22">
        <v>16</v>
      </c>
      <c r="AB608" s="22">
        <v>17</v>
      </c>
      <c r="AC608" s="22">
        <v>4</v>
      </c>
      <c r="AD608" s="22">
        <v>23870</v>
      </c>
      <c r="AE608" s="22">
        <v>996</v>
      </c>
      <c r="AF608" s="22">
        <v>19077</v>
      </c>
      <c r="AG608" s="22">
        <v>539</v>
      </c>
      <c r="AH608" s="20">
        <v>0.1</v>
      </c>
      <c r="AI608" s="20">
        <v>0.8</v>
      </c>
      <c r="AJ608" s="20" t="s">
        <v>3213</v>
      </c>
      <c r="AK608" s="22">
        <v>59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1</v>
      </c>
      <c r="AT608" s="22">
        <v>0</v>
      </c>
      <c r="AU608" s="22">
        <v>0</v>
      </c>
      <c r="AV608" s="22">
        <v>0</v>
      </c>
      <c r="AW608" s="22">
        <v>12</v>
      </c>
      <c r="AX608" s="20">
        <v>7.2</v>
      </c>
      <c r="AY608" s="20">
        <v>14.9</v>
      </c>
      <c r="AZ608" s="20">
        <v>17</v>
      </c>
      <c r="BA608" s="20">
        <v>3.7</v>
      </c>
      <c r="BB608" s="22">
        <v>0</v>
      </c>
      <c r="BC608" s="20">
        <v>0.14000000000000001</v>
      </c>
      <c r="BD608" s="20">
        <v>0.16</v>
      </c>
      <c r="BE608" s="20">
        <v>0.3</v>
      </c>
      <c r="BF608" s="20">
        <v>1.87</v>
      </c>
      <c r="BG608" s="22">
        <v>418</v>
      </c>
      <c r="BH608" s="22">
        <v>48</v>
      </c>
      <c r="BI608" s="22">
        <v>343</v>
      </c>
      <c r="BJ608" s="22">
        <v>45</v>
      </c>
      <c r="BK608" s="22">
        <v>311</v>
      </c>
      <c r="BL608" s="22">
        <v>50</v>
      </c>
      <c r="BM608" s="22">
        <v>392</v>
      </c>
      <c r="BN608" s="22">
        <v>48</v>
      </c>
      <c r="BO608" s="20"/>
      <c r="BP608" s="20"/>
      <c r="BQ608" s="20"/>
      <c r="BR608" s="20"/>
      <c r="BS608" s="20"/>
      <c r="BT608" s="20"/>
      <c r="BU608" s="22">
        <v>0.21</v>
      </c>
      <c r="BV608" s="22">
        <v>0</v>
      </c>
      <c r="BW608" s="22">
        <v>0.24</v>
      </c>
      <c r="BX608" s="22">
        <v>0.45</v>
      </c>
      <c r="BY608" s="22">
        <v>2.85</v>
      </c>
      <c r="BZ608" s="22">
        <v>0</v>
      </c>
      <c r="CA608" s="22">
        <v>179</v>
      </c>
      <c r="CB608" s="22">
        <v>43</v>
      </c>
      <c r="CC608" s="22">
        <v>349</v>
      </c>
      <c r="CD608" s="22">
        <v>43</v>
      </c>
      <c r="CE608" s="22">
        <v>450</v>
      </c>
      <c r="CF608" s="22">
        <v>58</v>
      </c>
      <c r="CG608" s="22">
        <v>407</v>
      </c>
      <c r="CH608" s="22">
        <v>61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0"/>
      <c r="B609" s="20"/>
      <c r="C609" s="22">
        <v>201410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2</v>
      </c>
      <c r="J609" s="20">
        <v>0.8</v>
      </c>
      <c r="K609" s="20">
        <v>0.8</v>
      </c>
      <c r="L609" s="22">
        <v>2</v>
      </c>
      <c r="M609" s="20" t="s">
        <v>1883</v>
      </c>
      <c r="N609" s="20">
        <v>1.3</v>
      </c>
      <c r="O609" s="22">
        <v>27</v>
      </c>
      <c r="P609" s="23" t="b">
        <v>0</v>
      </c>
      <c r="Q609" s="20"/>
      <c r="R609" s="20"/>
      <c r="S609" s="22">
        <v>39</v>
      </c>
      <c r="T609" s="20" t="s">
        <v>1884</v>
      </c>
      <c r="U609" s="20">
        <v>0.9</v>
      </c>
      <c r="V609" s="20" t="s">
        <v>1885</v>
      </c>
      <c r="W609" s="20">
        <v>1.7</v>
      </c>
      <c r="X609" s="23" t="b">
        <v>0</v>
      </c>
      <c r="Y609" s="20"/>
      <c r="Z609" s="20" t="s">
        <v>858</v>
      </c>
      <c r="AA609" s="22">
        <v>17</v>
      </c>
      <c r="AB609" s="22">
        <v>49</v>
      </c>
      <c r="AC609" s="22">
        <v>6</v>
      </c>
      <c r="AD609" s="22">
        <v>136552</v>
      </c>
      <c r="AE609" s="22">
        <v>8952</v>
      </c>
      <c r="AF609" s="22">
        <v>76753</v>
      </c>
      <c r="AG609" s="22">
        <v>4428</v>
      </c>
      <c r="AH609" s="20">
        <v>0.3</v>
      </c>
      <c r="AI609" s="20">
        <v>1.5</v>
      </c>
      <c r="AJ609" s="20" t="s">
        <v>1885</v>
      </c>
      <c r="AK609" s="22">
        <v>465</v>
      </c>
      <c r="AL609" s="22">
        <v>0</v>
      </c>
      <c r="AM609" s="22">
        <v>0</v>
      </c>
      <c r="AN609" s="22">
        <v>0</v>
      </c>
      <c r="AO609" s="22">
        <v>14</v>
      </c>
      <c r="AP609" s="22">
        <v>0</v>
      </c>
      <c r="AQ609" s="22">
        <v>0</v>
      </c>
      <c r="AR609" s="22">
        <v>0</v>
      </c>
      <c r="AS609" s="22">
        <v>1</v>
      </c>
      <c r="AT609" s="22">
        <v>0</v>
      </c>
      <c r="AU609" s="22">
        <v>0</v>
      </c>
      <c r="AV609" s="22">
        <v>0</v>
      </c>
      <c r="AW609" s="22">
        <v>64</v>
      </c>
      <c r="AX609" s="20">
        <v>105.2</v>
      </c>
      <c r="AY609" s="20">
        <v>15.8</v>
      </c>
      <c r="AZ609" s="20">
        <v>8</v>
      </c>
      <c r="BA609" s="20">
        <v>12.9</v>
      </c>
      <c r="BB609" s="22">
        <v>5</v>
      </c>
      <c r="BC609" s="20">
        <v>0</v>
      </c>
      <c r="BD609" s="20">
        <v>0.03</v>
      </c>
      <c r="BE609" s="20">
        <v>0.03</v>
      </c>
      <c r="BF609" s="20">
        <v>9.86</v>
      </c>
      <c r="BG609" s="22">
        <v>216</v>
      </c>
      <c r="BH609" s="22">
        <v>90</v>
      </c>
      <c r="BI609" s="22">
        <v>339</v>
      </c>
      <c r="BJ609" s="22">
        <v>119</v>
      </c>
      <c r="BK609" s="22">
        <v>357</v>
      </c>
      <c r="BL609" s="22">
        <v>124</v>
      </c>
      <c r="BM609" s="22">
        <v>304</v>
      </c>
      <c r="BN609" s="22">
        <v>108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0.01</v>
      </c>
      <c r="BX609" s="22">
        <v>0.01</v>
      </c>
      <c r="BY609" s="22">
        <v>1.91</v>
      </c>
      <c r="BZ609" s="22">
        <v>2.71</v>
      </c>
      <c r="CA609" s="22">
        <v>727</v>
      </c>
      <c r="CB609" s="22">
        <v>231</v>
      </c>
      <c r="CC609" s="22">
        <v>206</v>
      </c>
      <c r="CD609" s="22">
        <v>66</v>
      </c>
      <c r="CE609" s="22">
        <v>436</v>
      </c>
      <c r="CF609" s="22">
        <v>138</v>
      </c>
      <c r="CG609" s="22">
        <v>135</v>
      </c>
      <c r="CH609" s="22">
        <v>56</v>
      </c>
      <c r="CI609" s="22">
        <v>0.97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0"/>
      <c r="B610" s="20"/>
      <c r="C610" s="22">
        <v>433979</v>
      </c>
      <c r="D610" s="22">
        <v>0</v>
      </c>
      <c r="E610" s="22">
        <v>0</v>
      </c>
      <c r="F610" s="22">
        <v>1</v>
      </c>
      <c r="G610" s="22">
        <v>-1</v>
      </c>
      <c r="H610" s="22">
        <v>0</v>
      </c>
      <c r="I610" s="22">
        <v>4</v>
      </c>
      <c r="J610" s="20">
        <v>3.5</v>
      </c>
      <c r="K610" s="20">
        <v>3.5</v>
      </c>
      <c r="L610" s="22">
        <v>2</v>
      </c>
      <c r="M610" s="20" t="s">
        <v>967</v>
      </c>
      <c r="N610" s="20">
        <v>4</v>
      </c>
      <c r="O610" s="22">
        <v>33</v>
      </c>
      <c r="P610" s="23" t="b">
        <v>0</v>
      </c>
      <c r="Q610" s="20"/>
      <c r="R610" s="20"/>
      <c r="S610" s="22">
        <v>46</v>
      </c>
      <c r="T610" s="20" t="s">
        <v>968</v>
      </c>
      <c r="U610" s="20">
        <v>3.3</v>
      </c>
      <c r="V610" s="20" t="s">
        <v>665</v>
      </c>
      <c r="W610" s="20">
        <v>10</v>
      </c>
      <c r="X610" s="23" t="b">
        <v>0</v>
      </c>
      <c r="Y610" s="20"/>
      <c r="Z610" s="20" t="s">
        <v>858</v>
      </c>
      <c r="AA610" s="22">
        <v>17</v>
      </c>
      <c r="AB610" s="22">
        <v>49</v>
      </c>
      <c r="AC610" s="22">
        <v>33</v>
      </c>
      <c r="AD610" s="22">
        <v>1087795</v>
      </c>
      <c r="AE610" s="22">
        <v>49221</v>
      </c>
      <c r="AF610" s="22">
        <v>657204</v>
      </c>
      <c r="AG610" s="22">
        <v>19706</v>
      </c>
      <c r="AH610" s="20">
        <v>0.9</v>
      </c>
      <c r="AI610" s="20">
        <v>7.2</v>
      </c>
      <c r="AJ610" s="20" t="s">
        <v>665</v>
      </c>
      <c r="AK610" s="22">
        <v>716</v>
      </c>
      <c r="AL610" s="22">
        <v>2</v>
      </c>
      <c r="AM610" s="22">
        <v>1</v>
      </c>
      <c r="AN610" s="22">
        <v>0</v>
      </c>
      <c r="AO610" s="22">
        <v>22</v>
      </c>
      <c r="AP610" s="22">
        <v>0</v>
      </c>
      <c r="AQ610" s="22">
        <v>0</v>
      </c>
      <c r="AR610" s="22">
        <v>0</v>
      </c>
      <c r="AS610" s="22">
        <v>2</v>
      </c>
      <c r="AT610" s="22">
        <v>0</v>
      </c>
      <c r="AU610" s="22">
        <v>0</v>
      </c>
      <c r="AV610" s="22">
        <v>6</v>
      </c>
      <c r="AW610" s="22">
        <v>93</v>
      </c>
      <c r="AX610" s="20">
        <v>103.8</v>
      </c>
      <c r="AY610" s="20">
        <v>114.8</v>
      </c>
      <c r="AZ610" s="20">
        <v>119</v>
      </c>
      <c r="BA610" s="20">
        <v>33.700000000000003</v>
      </c>
      <c r="BB610" s="22">
        <v>8</v>
      </c>
      <c r="BC610" s="20">
        <v>0.59</v>
      </c>
      <c r="BD610" s="20">
        <v>0.33</v>
      </c>
      <c r="BE610" s="20">
        <v>0.92</v>
      </c>
      <c r="BF610" s="20">
        <v>17.07</v>
      </c>
      <c r="BG610" s="22">
        <v>218</v>
      </c>
      <c r="BH610" s="22">
        <v>22</v>
      </c>
      <c r="BI610" s="22">
        <v>111</v>
      </c>
      <c r="BJ610" s="22">
        <v>11</v>
      </c>
      <c r="BK610" s="22">
        <v>102</v>
      </c>
      <c r="BL610" s="22">
        <v>31</v>
      </c>
      <c r="BM610" s="22">
        <v>139</v>
      </c>
      <c r="BN610" s="22">
        <v>24</v>
      </c>
      <c r="BO610" s="20"/>
      <c r="BP610" s="20"/>
      <c r="BQ610" s="20"/>
      <c r="BR610" s="20"/>
      <c r="BS610" s="20"/>
      <c r="BT610" s="20"/>
      <c r="BU610" s="22">
        <v>7.0000000000000007E-2</v>
      </c>
      <c r="BV610" s="22">
        <v>0</v>
      </c>
      <c r="BW610" s="22">
        <v>0.04</v>
      </c>
      <c r="BX610" s="22">
        <v>0.11</v>
      </c>
      <c r="BY610" s="22">
        <v>2.15</v>
      </c>
      <c r="BZ610" s="22">
        <v>2.77</v>
      </c>
      <c r="CA610" s="22">
        <v>346</v>
      </c>
      <c r="CB610" s="22">
        <v>64</v>
      </c>
      <c r="CC610" s="22">
        <v>55</v>
      </c>
      <c r="CD610" s="22">
        <v>9</v>
      </c>
      <c r="CE610" s="22">
        <v>109</v>
      </c>
      <c r="CF610" s="22">
        <v>16</v>
      </c>
      <c r="CG610" s="22">
        <v>40</v>
      </c>
      <c r="CH610" s="22">
        <v>7</v>
      </c>
      <c r="CI610" s="22">
        <v>1.01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432714</v>
      </c>
      <c r="D611" s="22">
        <v>0</v>
      </c>
      <c r="E611" s="22">
        <v>0</v>
      </c>
      <c r="F611" s="22">
        <v>-1</v>
      </c>
      <c r="G611" s="22">
        <v>1</v>
      </c>
      <c r="H611" s="22">
        <v>0</v>
      </c>
      <c r="I611" s="22">
        <v>3</v>
      </c>
      <c r="J611" s="20">
        <v>2.2000000000000002</v>
      </c>
      <c r="K611" s="20">
        <v>2.2000000000000002</v>
      </c>
      <c r="L611" s="22">
        <v>2</v>
      </c>
      <c r="M611" s="20" t="s">
        <v>479</v>
      </c>
      <c r="N611" s="20">
        <v>2.7</v>
      </c>
      <c r="O611" s="22">
        <v>360</v>
      </c>
      <c r="P611" s="23" t="b">
        <v>0</v>
      </c>
      <c r="Q611" s="20"/>
      <c r="R611" s="20"/>
      <c r="S611" s="22">
        <v>44</v>
      </c>
      <c r="T611" s="20" t="s">
        <v>1404</v>
      </c>
      <c r="U611" s="20">
        <v>2.2999999999999998</v>
      </c>
      <c r="V611" s="20" t="s">
        <v>752</v>
      </c>
      <c r="W611" s="20">
        <v>0.8</v>
      </c>
      <c r="X611" s="23" t="b">
        <v>0</v>
      </c>
      <c r="Y611" s="20"/>
      <c r="Z611" s="20" t="s">
        <v>858</v>
      </c>
      <c r="AA611" s="22">
        <v>17</v>
      </c>
      <c r="AB611" s="22">
        <v>49</v>
      </c>
      <c r="AC611" s="22">
        <v>21</v>
      </c>
      <c r="AD611" s="22">
        <v>95801</v>
      </c>
      <c r="AE611" s="22">
        <v>14547</v>
      </c>
      <c r="AF611" s="22">
        <v>26561</v>
      </c>
      <c r="AG611" s="22">
        <v>4074</v>
      </c>
      <c r="AH611" s="20">
        <v>0.6</v>
      </c>
      <c r="AI611" s="20">
        <v>4.8</v>
      </c>
      <c r="AJ611" s="20" t="s">
        <v>752</v>
      </c>
      <c r="AK611" s="22">
        <v>513</v>
      </c>
      <c r="AL611" s="22">
        <v>0</v>
      </c>
      <c r="AM611" s="22">
        <v>2</v>
      </c>
      <c r="AN611" s="22">
        <v>1</v>
      </c>
      <c r="AO611" s="22">
        <v>18</v>
      </c>
      <c r="AP611" s="22">
        <v>0</v>
      </c>
      <c r="AQ611" s="22">
        <v>0</v>
      </c>
      <c r="AR611" s="22">
        <v>0</v>
      </c>
      <c r="AS611" s="22">
        <v>1</v>
      </c>
      <c r="AT611" s="22">
        <v>0</v>
      </c>
      <c r="AU611" s="22">
        <v>0</v>
      </c>
      <c r="AV611" s="22">
        <v>0</v>
      </c>
      <c r="AW611" s="22">
        <v>67</v>
      </c>
      <c r="AX611" s="20">
        <v>68</v>
      </c>
      <c r="AY611" s="20">
        <v>115.5</v>
      </c>
      <c r="AZ611" s="20">
        <v>87</v>
      </c>
      <c r="BA611" s="20">
        <v>27.2</v>
      </c>
      <c r="BB611" s="22">
        <v>6</v>
      </c>
      <c r="BC611" s="20">
        <v>0.74</v>
      </c>
      <c r="BD611" s="20">
        <v>0.33</v>
      </c>
      <c r="BE611" s="20">
        <v>1.07</v>
      </c>
      <c r="BF611" s="20">
        <v>10.74</v>
      </c>
      <c r="BG611" s="22">
        <v>274</v>
      </c>
      <c r="BH611" s="22">
        <v>111</v>
      </c>
      <c r="BI611" s="22">
        <v>109</v>
      </c>
      <c r="BJ611" s="22">
        <v>80</v>
      </c>
      <c r="BK611" s="22">
        <v>131</v>
      </c>
      <c r="BL611" s="22">
        <v>80</v>
      </c>
      <c r="BM611" s="22">
        <v>191</v>
      </c>
      <c r="BN611" s="22">
        <v>94</v>
      </c>
      <c r="BO611" s="20"/>
      <c r="BP611" s="20"/>
      <c r="BQ611" s="22">
        <v>2</v>
      </c>
      <c r="BR611" s="20"/>
      <c r="BS611" s="20"/>
      <c r="BT611" s="20"/>
      <c r="BU611" s="22">
        <v>0.13</v>
      </c>
      <c r="BV611" s="22">
        <v>0</v>
      </c>
      <c r="BW611" s="22">
        <v>0.06</v>
      </c>
      <c r="BX611" s="22">
        <v>0.19</v>
      </c>
      <c r="BY611" s="22">
        <v>1.88</v>
      </c>
      <c r="BZ611" s="22">
        <v>3.16</v>
      </c>
      <c r="CA611" s="22">
        <v>536</v>
      </c>
      <c r="CB611" s="22">
        <v>297</v>
      </c>
      <c r="CC611" s="22">
        <v>113</v>
      </c>
      <c r="CD611" s="22">
        <v>53</v>
      </c>
      <c r="CE611" s="22">
        <v>203</v>
      </c>
      <c r="CF611" s="22">
        <v>88</v>
      </c>
      <c r="CG611" s="22">
        <v>195</v>
      </c>
      <c r="CH611" s="22">
        <v>66</v>
      </c>
      <c r="CI611" s="22">
        <v>1.05</v>
      </c>
      <c r="CJ611" s="22">
        <v>0.18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100</v>
      </c>
      <c r="B612" s="22">
        <v>50</v>
      </c>
      <c r="C612" s="22">
        <v>233821</v>
      </c>
      <c r="D612" s="22">
        <v>0</v>
      </c>
      <c r="E612" s="22">
        <v>0</v>
      </c>
      <c r="F612" s="22">
        <v>-2</v>
      </c>
      <c r="G612" s="22">
        <v>2</v>
      </c>
      <c r="H612" s="22">
        <v>0</v>
      </c>
      <c r="I612" s="22">
        <v>2</v>
      </c>
      <c r="J612" s="20">
        <v>-0.5</v>
      </c>
      <c r="K612" s="20">
        <v>-0.2</v>
      </c>
      <c r="L612" s="22">
        <v>0</v>
      </c>
      <c r="M612" s="20" t="s">
        <v>2247</v>
      </c>
      <c r="N612" s="20">
        <v>0</v>
      </c>
      <c r="O612" s="22">
        <v>471</v>
      </c>
      <c r="P612" s="23" t="b">
        <v>0</v>
      </c>
      <c r="Q612" s="20"/>
      <c r="R612" s="20" t="s">
        <v>3422</v>
      </c>
      <c r="S612" s="22">
        <v>43</v>
      </c>
      <c r="T612" s="20" t="s">
        <v>2248</v>
      </c>
      <c r="U612" s="20">
        <v>0.4</v>
      </c>
      <c r="V612" s="20" t="s">
        <v>2249</v>
      </c>
      <c r="W612" s="20">
        <v>0.2</v>
      </c>
      <c r="X612" s="23" t="b">
        <v>0</v>
      </c>
      <c r="Y612" s="20"/>
      <c r="Z612" s="20" t="s">
        <v>858</v>
      </c>
      <c r="AA612" s="22">
        <v>17</v>
      </c>
      <c r="AB612" s="22">
        <v>49</v>
      </c>
      <c r="AC612" s="22">
        <v>3</v>
      </c>
      <c r="AD612" s="22">
        <v>8219</v>
      </c>
      <c r="AE612" s="22">
        <v>11</v>
      </c>
      <c r="AF612" s="22">
        <v>34369</v>
      </c>
      <c r="AG612" s="22">
        <v>528</v>
      </c>
      <c r="AH612" s="20">
        <v>0</v>
      </c>
      <c r="AI612" s="20">
        <v>0.7</v>
      </c>
      <c r="AJ612" s="20" t="s">
        <v>2249</v>
      </c>
      <c r="AK612" s="22">
        <v>720</v>
      </c>
      <c r="AL612" s="22">
        <v>0</v>
      </c>
      <c r="AM612" s="22">
        <v>0</v>
      </c>
      <c r="AN612" s="22">
        <v>0</v>
      </c>
      <c r="AO612" s="22">
        <v>22</v>
      </c>
      <c r="AP612" s="22">
        <v>0</v>
      </c>
      <c r="AQ612" s="22">
        <v>0</v>
      </c>
      <c r="AR612" s="22">
        <v>0</v>
      </c>
      <c r="AS612" s="22">
        <v>3</v>
      </c>
      <c r="AT612" s="22">
        <v>0</v>
      </c>
      <c r="AU612" s="22">
        <v>0</v>
      </c>
      <c r="AV612" s="22">
        <v>0</v>
      </c>
      <c r="AW612" s="22">
        <v>77</v>
      </c>
      <c r="AX612" s="20">
        <v>135.80000000000001</v>
      </c>
      <c r="AY612" s="20">
        <v>8.6</v>
      </c>
      <c r="AZ612" s="20">
        <v>68</v>
      </c>
      <c r="BA612" s="20">
        <v>21.4</v>
      </c>
      <c r="BB612" s="22">
        <v>8</v>
      </c>
      <c r="BC612" s="20">
        <v>0.85</v>
      </c>
      <c r="BD612" s="20">
        <v>0.08</v>
      </c>
      <c r="BE612" s="20">
        <v>0.93</v>
      </c>
      <c r="BF612" s="20">
        <v>19.57</v>
      </c>
      <c r="BG612" s="22">
        <v>165</v>
      </c>
      <c r="BH612" s="22">
        <v>66</v>
      </c>
      <c r="BI612" s="22">
        <v>370</v>
      </c>
      <c r="BJ612" s="22">
        <v>133</v>
      </c>
      <c r="BK612" s="22">
        <v>162</v>
      </c>
      <c r="BL612" s="22">
        <v>31</v>
      </c>
      <c r="BM612" s="22">
        <v>230</v>
      </c>
      <c r="BN612" s="22">
        <v>70</v>
      </c>
      <c r="BO612" s="20"/>
      <c r="BP612" s="20"/>
      <c r="BQ612" s="20"/>
      <c r="BR612" s="20"/>
      <c r="BS612" s="20"/>
      <c r="BT612" s="20"/>
      <c r="BU612" s="22">
        <v>0.11</v>
      </c>
      <c r="BV612" s="22">
        <v>0</v>
      </c>
      <c r="BW612" s="22">
        <v>0.01</v>
      </c>
      <c r="BX612" s="22">
        <v>0.12</v>
      </c>
      <c r="BY612" s="22">
        <v>2.4500000000000002</v>
      </c>
      <c r="BZ612" s="22">
        <v>2.75</v>
      </c>
      <c r="CA612" s="22">
        <v>594</v>
      </c>
      <c r="CB612" s="22">
        <v>151</v>
      </c>
      <c r="CC612" s="22">
        <v>499</v>
      </c>
      <c r="CD612" s="22">
        <v>199</v>
      </c>
      <c r="CE612" s="22">
        <v>462</v>
      </c>
      <c r="CF612" s="22">
        <v>154</v>
      </c>
      <c r="CG612" s="22">
        <v>338</v>
      </c>
      <c r="CH612" s="22">
        <v>133</v>
      </c>
      <c r="CI612" s="22">
        <v>1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0"/>
      <c r="B613" s="20"/>
      <c r="C613" s="22">
        <v>538206</v>
      </c>
      <c r="D613" s="22">
        <v>0</v>
      </c>
      <c r="E613" s="22">
        <v>0</v>
      </c>
      <c r="F613" s="22">
        <v>-1</v>
      </c>
      <c r="G613" s="22">
        <v>1</v>
      </c>
      <c r="H613" s="22">
        <v>0</v>
      </c>
      <c r="I613" s="22">
        <v>1</v>
      </c>
      <c r="J613" s="20">
        <v>-0.5</v>
      </c>
      <c r="K613" s="20">
        <v>-0.5</v>
      </c>
      <c r="L613" s="22">
        <v>0</v>
      </c>
      <c r="M613" s="20" t="s">
        <v>1014</v>
      </c>
      <c r="N613" s="20">
        <v>0</v>
      </c>
      <c r="O613" s="22">
        <v>472</v>
      </c>
      <c r="P613" s="23" t="b">
        <v>0</v>
      </c>
      <c r="Q613" s="20"/>
      <c r="R613" s="20"/>
      <c r="S613" s="22">
        <v>39</v>
      </c>
      <c r="T613" s="20" t="s">
        <v>2250</v>
      </c>
      <c r="U613" s="20">
        <v>0</v>
      </c>
      <c r="V613" s="20" t="s">
        <v>2251</v>
      </c>
      <c r="W613" s="20">
        <v>0.4</v>
      </c>
      <c r="X613" s="23" t="b">
        <v>0</v>
      </c>
      <c r="Y613" s="20"/>
      <c r="Z613" s="20" t="s">
        <v>858</v>
      </c>
      <c r="AA613" s="22">
        <v>17</v>
      </c>
      <c r="AB613" s="22">
        <v>49</v>
      </c>
      <c r="AC613" s="22">
        <v>0</v>
      </c>
      <c r="AD613" s="22">
        <v>22196</v>
      </c>
      <c r="AE613" s="22">
        <v>683</v>
      </c>
      <c r="AF613" s="22">
        <v>17827</v>
      </c>
      <c r="AG613" s="22">
        <v>718</v>
      </c>
      <c r="AH613" s="20">
        <v>0</v>
      </c>
      <c r="AI613" s="20">
        <v>0</v>
      </c>
      <c r="AJ613" s="20" t="s">
        <v>2251</v>
      </c>
      <c r="AK613" s="22">
        <v>0</v>
      </c>
      <c r="AL613" s="22">
        <v>0</v>
      </c>
      <c r="AM613" s="22">
        <v>0</v>
      </c>
      <c r="AN613" s="22">
        <v>0</v>
      </c>
      <c r="AO613" s="22">
        <v>0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0</v>
      </c>
      <c r="AW613" s="22">
        <v>0</v>
      </c>
      <c r="AX613" s="20">
        <v>0</v>
      </c>
      <c r="AY613" s="20">
        <v>0</v>
      </c>
      <c r="AZ613" s="20">
        <v>0</v>
      </c>
      <c r="BA613" s="20">
        <v>0</v>
      </c>
      <c r="BB613" s="22">
        <v>0</v>
      </c>
      <c r="BC613" s="20">
        <v>0</v>
      </c>
      <c r="BD613" s="20">
        <v>0</v>
      </c>
      <c r="BE613" s="20">
        <v>0</v>
      </c>
      <c r="BF613" s="20">
        <v>0</v>
      </c>
      <c r="BG613" s="22">
        <v>478</v>
      </c>
      <c r="BH613" s="22">
        <v>44</v>
      </c>
      <c r="BI613" s="22">
        <v>461</v>
      </c>
      <c r="BJ613" s="22">
        <v>27</v>
      </c>
      <c r="BK613" s="22">
        <v>437</v>
      </c>
      <c r="BL613" s="22">
        <v>20</v>
      </c>
      <c r="BM613" s="22">
        <v>484</v>
      </c>
      <c r="BN613" s="22">
        <v>44</v>
      </c>
      <c r="BO613" s="20"/>
      <c r="BP613" s="20"/>
      <c r="BQ613" s="20"/>
      <c r="BR613" s="20"/>
      <c r="BS613" s="20"/>
      <c r="BT613" s="20"/>
      <c r="BU613" s="22">
        <v>0</v>
      </c>
      <c r="BV613" s="22">
        <v>0</v>
      </c>
      <c r="BW613" s="22">
        <v>0</v>
      </c>
      <c r="BX613" s="22">
        <v>0</v>
      </c>
      <c r="BY613" s="22">
        <v>0</v>
      </c>
      <c r="BZ613" s="22">
        <v>0</v>
      </c>
      <c r="CA613" s="22">
        <v>741</v>
      </c>
      <c r="CB613" s="22">
        <v>85</v>
      </c>
      <c r="CC613" s="22">
        <v>385</v>
      </c>
      <c r="CD613" s="22">
        <v>42</v>
      </c>
      <c r="CE613" s="22">
        <v>489</v>
      </c>
      <c r="CF613" s="22">
        <v>44</v>
      </c>
      <c r="CG613" s="22">
        <v>258</v>
      </c>
      <c r="CH613" s="22">
        <v>32</v>
      </c>
      <c r="CI613" s="22">
        <v>0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100</v>
      </c>
      <c r="B614" s="22">
        <v>100</v>
      </c>
      <c r="C614" s="22">
        <v>82691</v>
      </c>
      <c r="D614" s="22">
        <v>0</v>
      </c>
      <c r="E614" s="22">
        <v>0</v>
      </c>
      <c r="F614" s="22">
        <v>-2</v>
      </c>
      <c r="G614" s="22">
        <v>2</v>
      </c>
      <c r="H614" s="22">
        <v>0</v>
      </c>
      <c r="I614" s="22">
        <v>2</v>
      </c>
      <c r="J614" s="20">
        <v>1.5</v>
      </c>
      <c r="K614" s="20">
        <v>1.5</v>
      </c>
      <c r="L614" s="22">
        <v>2</v>
      </c>
      <c r="M614" s="20" t="s">
        <v>1790</v>
      </c>
      <c r="N614" s="20">
        <v>2</v>
      </c>
      <c r="O614" s="22">
        <v>473</v>
      </c>
      <c r="P614" s="23" t="b">
        <v>0</v>
      </c>
      <c r="Q614" s="20"/>
      <c r="R614" s="20" t="s">
        <v>3214</v>
      </c>
      <c r="S614" s="22">
        <v>38</v>
      </c>
      <c r="T614" s="20" t="s">
        <v>2252</v>
      </c>
      <c r="U614" s="20">
        <v>1.7</v>
      </c>
      <c r="V614" s="20" t="s">
        <v>2253</v>
      </c>
      <c r="W614" s="20">
        <v>7.1</v>
      </c>
      <c r="X614" s="23" t="b">
        <v>0</v>
      </c>
      <c r="Y614" s="20"/>
      <c r="Z614" s="20" t="s">
        <v>858</v>
      </c>
      <c r="AA614" s="22">
        <v>17</v>
      </c>
      <c r="AB614" s="22">
        <v>49</v>
      </c>
      <c r="AC614" s="22">
        <v>10</v>
      </c>
      <c r="AD614" s="22">
        <v>433318</v>
      </c>
      <c r="AE614" s="22">
        <v>72295</v>
      </c>
      <c r="AF614" s="22">
        <v>1070596</v>
      </c>
      <c r="AG614" s="22">
        <v>11126</v>
      </c>
      <c r="AH614" s="20">
        <v>0.5</v>
      </c>
      <c r="AI614" s="20">
        <v>2.6</v>
      </c>
      <c r="AJ614" s="20" t="s">
        <v>2253</v>
      </c>
      <c r="AK614" s="22">
        <v>449</v>
      </c>
      <c r="AL614" s="22">
        <v>0</v>
      </c>
      <c r="AM614" s="22">
        <v>1</v>
      </c>
      <c r="AN614" s="22">
        <v>0</v>
      </c>
      <c r="AO614" s="22">
        <v>8</v>
      </c>
      <c r="AP614" s="22">
        <v>0</v>
      </c>
      <c r="AQ614" s="22">
        <v>0</v>
      </c>
      <c r="AR614" s="22">
        <v>0</v>
      </c>
      <c r="AS614" s="22">
        <v>2</v>
      </c>
      <c r="AT614" s="22">
        <v>0</v>
      </c>
      <c r="AU614" s="22">
        <v>0</v>
      </c>
      <c r="AV614" s="22">
        <v>0</v>
      </c>
      <c r="AW614" s="22">
        <v>41</v>
      </c>
      <c r="AX614" s="20">
        <v>49.8</v>
      </c>
      <c r="AY614" s="20">
        <v>32.1</v>
      </c>
      <c r="AZ614" s="20">
        <v>13</v>
      </c>
      <c r="BA614" s="20">
        <v>9.3000000000000007</v>
      </c>
      <c r="BB614" s="22">
        <v>5</v>
      </c>
      <c r="BC614" s="20">
        <v>0.03</v>
      </c>
      <c r="BD614" s="20">
        <v>0.14000000000000001</v>
      </c>
      <c r="BE614" s="20">
        <v>0.17</v>
      </c>
      <c r="BF614" s="20">
        <v>11.59</v>
      </c>
      <c r="BG614" s="22">
        <v>302</v>
      </c>
      <c r="BH614" s="22">
        <v>116</v>
      </c>
      <c r="BI614" s="22">
        <v>280</v>
      </c>
      <c r="BJ614" s="22">
        <v>89</v>
      </c>
      <c r="BK614" s="22">
        <v>329</v>
      </c>
      <c r="BL614" s="22">
        <v>113</v>
      </c>
      <c r="BM614" s="22">
        <v>331</v>
      </c>
      <c r="BN614" s="22">
        <v>118</v>
      </c>
      <c r="BO614" s="20"/>
      <c r="BP614" s="20"/>
      <c r="BQ614" s="20"/>
      <c r="BR614" s="20"/>
      <c r="BS614" s="20"/>
      <c r="BT614" s="20"/>
      <c r="BU614" s="22">
        <v>0.01</v>
      </c>
      <c r="BV614" s="22">
        <v>0</v>
      </c>
      <c r="BW614" s="22">
        <v>0.03</v>
      </c>
      <c r="BX614" s="22">
        <v>0.04</v>
      </c>
      <c r="BY614" s="22">
        <v>2.3199999999999998</v>
      </c>
      <c r="BZ614" s="22">
        <v>1.6</v>
      </c>
      <c r="CA614" s="22">
        <v>743</v>
      </c>
      <c r="CB614" s="22">
        <v>241</v>
      </c>
      <c r="CC614" s="22">
        <v>147</v>
      </c>
      <c r="CD614" s="22">
        <v>50</v>
      </c>
      <c r="CE614" s="22">
        <v>278</v>
      </c>
      <c r="CF614" s="22">
        <v>91</v>
      </c>
      <c r="CG614" s="22">
        <v>58</v>
      </c>
      <c r="CH614" s="22">
        <v>18</v>
      </c>
      <c r="CI614" s="22">
        <v>1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0</v>
      </c>
      <c r="B615" s="22">
        <v>0</v>
      </c>
      <c r="C615" s="22">
        <v>40386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2</v>
      </c>
      <c r="J615" s="20">
        <v>0</v>
      </c>
      <c r="K615" s="20">
        <v>0</v>
      </c>
      <c r="L615" s="22">
        <v>0</v>
      </c>
      <c r="M615" s="20" t="s">
        <v>1004</v>
      </c>
      <c r="N615" s="20">
        <v>0</v>
      </c>
      <c r="O615" s="22">
        <v>474</v>
      </c>
      <c r="P615" s="23" t="b">
        <v>0</v>
      </c>
      <c r="Q615" s="20" t="s">
        <v>3374</v>
      </c>
      <c r="R615" s="20" t="s">
        <v>3375</v>
      </c>
      <c r="S615" s="22">
        <v>40</v>
      </c>
      <c r="T615" s="20" t="s">
        <v>2254</v>
      </c>
      <c r="U615" s="20">
        <v>1</v>
      </c>
      <c r="V615" s="20" t="s">
        <v>2255</v>
      </c>
      <c r="W615" s="20">
        <v>0.6</v>
      </c>
      <c r="X615" s="23" t="b">
        <v>0</v>
      </c>
      <c r="Y615" s="20"/>
      <c r="Z615" s="20" t="s">
        <v>899</v>
      </c>
      <c r="AA615" s="22">
        <v>17</v>
      </c>
      <c r="AB615" s="22">
        <v>49</v>
      </c>
      <c r="AC615" s="22">
        <v>8</v>
      </c>
      <c r="AD615" s="22">
        <v>95997</v>
      </c>
      <c r="AE615" s="22">
        <v>21</v>
      </c>
      <c r="AF615" s="22">
        <v>92736</v>
      </c>
      <c r="AG615" s="22">
        <v>2395</v>
      </c>
      <c r="AH615" s="20">
        <v>0</v>
      </c>
      <c r="AI615" s="20">
        <v>2</v>
      </c>
      <c r="AJ615" s="20" t="s">
        <v>2255</v>
      </c>
      <c r="AK615" s="22">
        <v>316</v>
      </c>
      <c r="AL615" s="22">
        <v>0</v>
      </c>
      <c r="AM615" s="22">
        <v>0</v>
      </c>
      <c r="AN615" s="22">
        <v>0</v>
      </c>
      <c r="AO615" s="22">
        <v>6</v>
      </c>
      <c r="AP615" s="22">
        <v>0</v>
      </c>
      <c r="AQ615" s="22">
        <v>0</v>
      </c>
      <c r="AR615" s="22">
        <v>0</v>
      </c>
      <c r="AS615" s="22">
        <v>1</v>
      </c>
      <c r="AT615" s="22">
        <v>0</v>
      </c>
      <c r="AU615" s="22">
        <v>0</v>
      </c>
      <c r="AV615" s="22">
        <v>0</v>
      </c>
      <c r="AW615" s="22">
        <v>35</v>
      </c>
      <c r="AX615" s="20">
        <v>69.2</v>
      </c>
      <c r="AY615" s="20">
        <v>27.4</v>
      </c>
      <c r="AZ615" s="20">
        <v>14</v>
      </c>
      <c r="BA615" s="20">
        <v>11.1</v>
      </c>
      <c r="BB615" s="22">
        <v>3</v>
      </c>
      <c r="BC615" s="20">
        <v>0.12</v>
      </c>
      <c r="BD615" s="20">
        <v>7.0000000000000007E-2</v>
      </c>
      <c r="BE615" s="20">
        <v>0.19</v>
      </c>
      <c r="BF615" s="20">
        <v>7.12</v>
      </c>
      <c r="BG615" s="22">
        <v>270</v>
      </c>
      <c r="BH615" s="22">
        <v>108</v>
      </c>
      <c r="BI615" s="22">
        <v>299</v>
      </c>
      <c r="BJ615" s="22">
        <v>98</v>
      </c>
      <c r="BK615" s="22">
        <v>324</v>
      </c>
      <c r="BL615" s="22">
        <v>110</v>
      </c>
      <c r="BM615" s="22">
        <v>317</v>
      </c>
      <c r="BN615" s="22">
        <v>115</v>
      </c>
      <c r="BO615" s="20"/>
      <c r="BP615" s="20"/>
      <c r="BQ615" s="20"/>
      <c r="BR615" s="20"/>
      <c r="BS615" s="20"/>
      <c r="BT615" s="20"/>
      <c r="BU615" s="22">
        <v>0.03</v>
      </c>
      <c r="BV615" s="22">
        <v>0</v>
      </c>
      <c r="BW615" s="22">
        <v>0.02</v>
      </c>
      <c r="BX615" s="22">
        <v>0.05</v>
      </c>
      <c r="BY615" s="22">
        <v>2.0299999999999998</v>
      </c>
      <c r="BZ615" s="22">
        <v>1.71</v>
      </c>
      <c r="CA615" s="22">
        <v>617</v>
      </c>
      <c r="CB615" s="22">
        <v>163</v>
      </c>
      <c r="CC615" s="22">
        <v>390</v>
      </c>
      <c r="CD615" s="22">
        <v>126</v>
      </c>
      <c r="CE615" s="22">
        <v>363</v>
      </c>
      <c r="CF615" s="22">
        <v>122</v>
      </c>
      <c r="CG615" s="22">
        <v>220</v>
      </c>
      <c r="CH615" s="22">
        <v>83</v>
      </c>
      <c r="CI615" s="22">
        <v>0.85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226182</v>
      </c>
      <c r="D616" s="22">
        <v>0</v>
      </c>
      <c r="E616" s="22">
        <v>0</v>
      </c>
      <c r="F616" s="22">
        <v>0</v>
      </c>
      <c r="G616" s="22">
        <v>0</v>
      </c>
      <c r="H616" s="22">
        <v>0</v>
      </c>
      <c r="I616" s="22">
        <v>2</v>
      </c>
      <c r="J616" s="20">
        <v>1.5</v>
      </c>
      <c r="K616" s="20">
        <v>1.5</v>
      </c>
      <c r="L616" s="22">
        <v>4</v>
      </c>
      <c r="M616" s="20" t="s">
        <v>2259</v>
      </c>
      <c r="N616" s="20">
        <v>2</v>
      </c>
      <c r="O616" s="22">
        <v>476</v>
      </c>
      <c r="P616" s="23" t="b">
        <v>0</v>
      </c>
      <c r="Q616" s="20"/>
      <c r="R616" s="20" t="s">
        <v>2457</v>
      </c>
      <c r="S616" s="22">
        <v>45</v>
      </c>
      <c r="T616" s="20" t="s">
        <v>2260</v>
      </c>
      <c r="U616" s="20">
        <v>2.8</v>
      </c>
      <c r="V616" s="20" t="s">
        <v>2261</v>
      </c>
      <c r="W616" s="20">
        <v>0.1</v>
      </c>
      <c r="X616" s="23" t="b">
        <v>0</v>
      </c>
      <c r="Y616" s="20"/>
      <c r="Z616" s="20" t="s">
        <v>858</v>
      </c>
      <c r="AA616" s="22">
        <v>17</v>
      </c>
      <c r="AB616" s="22">
        <v>49</v>
      </c>
      <c r="AC616" s="22">
        <v>25</v>
      </c>
      <c r="AD616" s="22">
        <v>12222</v>
      </c>
      <c r="AE616" s="22">
        <v>942</v>
      </c>
      <c r="AF616" s="22">
        <v>9956</v>
      </c>
      <c r="AG616" s="22">
        <v>321</v>
      </c>
      <c r="AH616" s="20">
        <v>0.4</v>
      </c>
      <c r="AI616" s="20">
        <v>5.6</v>
      </c>
      <c r="AJ616" s="20" t="s">
        <v>2261</v>
      </c>
      <c r="AK616" s="22">
        <v>657</v>
      </c>
      <c r="AL616" s="22">
        <v>1</v>
      </c>
      <c r="AM616" s="22">
        <v>2</v>
      </c>
      <c r="AN616" s="22">
        <v>1</v>
      </c>
      <c r="AO616" s="22">
        <v>16</v>
      </c>
      <c r="AP616" s="22">
        <v>0</v>
      </c>
      <c r="AQ616" s="22">
        <v>0</v>
      </c>
      <c r="AR616" s="22">
        <v>0</v>
      </c>
      <c r="AS616" s="22">
        <v>2</v>
      </c>
      <c r="AT616" s="22">
        <v>0</v>
      </c>
      <c r="AU616" s="22">
        <v>0</v>
      </c>
      <c r="AV616" s="22">
        <v>0</v>
      </c>
      <c r="AW616" s="22">
        <v>84</v>
      </c>
      <c r="AX616" s="20">
        <v>81.2</v>
      </c>
      <c r="AY616" s="20">
        <v>42.6</v>
      </c>
      <c r="AZ616" s="20">
        <v>76</v>
      </c>
      <c r="BA616" s="20">
        <v>20</v>
      </c>
      <c r="BB616" s="22">
        <v>8</v>
      </c>
      <c r="BC616" s="20">
        <v>0.96</v>
      </c>
      <c r="BD616" s="20">
        <v>0.2</v>
      </c>
      <c r="BE616" s="20">
        <v>1.1599999999999999</v>
      </c>
      <c r="BF616" s="20">
        <v>12.57</v>
      </c>
      <c r="BG616" s="22">
        <v>253</v>
      </c>
      <c r="BH616" s="22">
        <v>102</v>
      </c>
      <c r="BI616" s="22">
        <v>248</v>
      </c>
      <c r="BJ616" s="22">
        <v>74</v>
      </c>
      <c r="BK616" s="22">
        <v>152</v>
      </c>
      <c r="BL616" s="22">
        <v>23</v>
      </c>
      <c r="BM616" s="22">
        <v>246</v>
      </c>
      <c r="BN616" s="22">
        <v>79</v>
      </c>
      <c r="BO616" s="20"/>
      <c r="BP616" s="20"/>
      <c r="BQ616" s="20"/>
      <c r="BR616" s="20"/>
      <c r="BS616" s="20"/>
      <c r="BT616" s="20"/>
      <c r="BU616" s="22">
        <v>0.13</v>
      </c>
      <c r="BV616" s="22">
        <v>0</v>
      </c>
      <c r="BW616" s="22">
        <v>0.03</v>
      </c>
      <c r="BX616" s="22">
        <v>0.16</v>
      </c>
      <c r="BY616" s="22">
        <v>1.72</v>
      </c>
      <c r="BZ616" s="22">
        <v>2.19</v>
      </c>
      <c r="CA616" s="22">
        <v>389</v>
      </c>
      <c r="CB616" s="22">
        <v>76</v>
      </c>
      <c r="CC616" s="22">
        <v>151</v>
      </c>
      <c r="CD616" s="22">
        <v>53</v>
      </c>
      <c r="CE616" s="22">
        <v>152</v>
      </c>
      <c r="CF616" s="22">
        <v>51</v>
      </c>
      <c r="CG616" s="22">
        <v>435</v>
      </c>
      <c r="CH616" s="22">
        <v>169</v>
      </c>
      <c r="CI616" s="22">
        <v>1.1000000000000001</v>
      </c>
      <c r="CJ616" s="22">
        <v>0.14000000000000001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0</v>
      </c>
      <c r="B617" s="22">
        <v>0</v>
      </c>
      <c r="C617" s="22">
        <v>195473</v>
      </c>
      <c r="D617" s="22">
        <v>0</v>
      </c>
      <c r="E617" s="22">
        <v>0</v>
      </c>
      <c r="F617" s="22">
        <v>-1</v>
      </c>
      <c r="G617" s="22">
        <v>1</v>
      </c>
      <c r="H617" s="22">
        <v>0</v>
      </c>
      <c r="I617" s="22">
        <v>4</v>
      </c>
      <c r="J617" s="20">
        <v>0</v>
      </c>
      <c r="K617" s="20">
        <v>0</v>
      </c>
      <c r="L617" s="22">
        <v>0</v>
      </c>
      <c r="M617" s="20" t="s">
        <v>2262</v>
      </c>
      <c r="N617" s="20">
        <v>0.7</v>
      </c>
      <c r="O617" s="22">
        <v>477</v>
      </c>
      <c r="P617" s="23" t="b">
        <v>0</v>
      </c>
      <c r="Q617" s="20" t="s">
        <v>910</v>
      </c>
      <c r="R617" s="20" t="s">
        <v>3528</v>
      </c>
      <c r="S617" s="22">
        <v>49</v>
      </c>
      <c r="T617" s="20" t="s">
        <v>2263</v>
      </c>
      <c r="U617" s="20">
        <v>1</v>
      </c>
      <c r="V617" s="20" t="s">
        <v>2264</v>
      </c>
      <c r="W617" s="20">
        <v>0</v>
      </c>
      <c r="X617" s="23" t="b">
        <v>0</v>
      </c>
      <c r="Y617" s="20"/>
      <c r="Z617" s="20" t="s">
        <v>899</v>
      </c>
      <c r="AA617" s="22">
        <v>17</v>
      </c>
      <c r="AB617" s="22">
        <v>49</v>
      </c>
      <c r="AC617" s="22">
        <v>5</v>
      </c>
      <c r="AD617" s="22">
        <v>2452</v>
      </c>
      <c r="AE617" s="22">
        <v>54</v>
      </c>
      <c r="AF617" s="22">
        <v>6912</v>
      </c>
      <c r="AG617" s="22">
        <v>247</v>
      </c>
      <c r="AH617" s="20">
        <v>0.1</v>
      </c>
      <c r="AI617" s="20">
        <v>1</v>
      </c>
      <c r="AJ617" s="20" t="s">
        <v>2264</v>
      </c>
      <c r="AK617" s="22">
        <v>163</v>
      </c>
      <c r="AL617" s="22">
        <v>0</v>
      </c>
      <c r="AM617" s="22">
        <v>0</v>
      </c>
      <c r="AN617" s="22">
        <v>0</v>
      </c>
      <c r="AO617" s="22">
        <v>5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10</v>
      </c>
      <c r="AX617" s="20">
        <v>11.8</v>
      </c>
      <c r="AY617" s="20">
        <v>14.5</v>
      </c>
      <c r="AZ617" s="20">
        <v>27</v>
      </c>
      <c r="BA617" s="20">
        <v>5.4</v>
      </c>
      <c r="BB617" s="22">
        <v>2</v>
      </c>
      <c r="BC617" s="20">
        <v>0.03</v>
      </c>
      <c r="BD617" s="20">
        <v>0.05</v>
      </c>
      <c r="BE617" s="20">
        <v>0.08</v>
      </c>
      <c r="BF617" s="20">
        <v>3.67</v>
      </c>
      <c r="BG617" s="22">
        <v>396</v>
      </c>
      <c r="BH617" s="22">
        <v>45</v>
      </c>
      <c r="BI617" s="22">
        <v>347</v>
      </c>
      <c r="BJ617" s="22">
        <v>46</v>
      </c>
      <c r="BK617" s="22">
        <v>267</v>
      </c>
      <c r="BL617" s="22">
        <v>47</v>
      </c>
      <c r="BM617" s="22">
        <v>372</v>
      </c>
      <c r="BN617" s="22">
        <v>47</v>
      </c>
      <c r="BO617" s="20"/>
      <c r="BP617" s="20"/>
      <c r="BQ617" s="20"/>
      <c r="BR617" s="20"/>
      <c r="BS617" s="22">
        <v>3</v>
      </c>
      <c r="BT617" s="20"/>
      <c r="BU617" s="22">
        <v>0.02</v>
      </c>
      <c r="BV617" s="22">
        <v>0</v>
      </c>
      <c r="BW617" s="22">
        <v>0.03</v>
      </c>
      <c r="BX617" s="22">
        <v>0.05</v>
      </c>
      <c r="BY617" s="22">
        <v>2.0299999999999998</v>
      </c>
      <c r="BZ617" s="22">
        <v>2.76</v>
      </c>
      <c r="CA617" s="22">
        <v>242</v>
      </c>
      <c r="CB617" s="22">
        <v>50</v>
      </c>
      <c r="CC617" s="22">
        <v>298</v>
      </c>
      <c r="CD617" s="22">
        <v>33</v>
      </c>
      <c r="CE617" s="22">
        <v>418</v>
      </c>
      <c r="CF617" s="22">
        <v>52</v>
      </c>
      <c r="CG617" s="22">
        <v>540</v>
      </c>
      <c r="CH617" s="22">
        <v>76</v>
      </c>
      <c r="CI617" s="22">
        <v>1.1000000000000001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476938</v>
      </c>
      <c r="D618" s="22">
        <v>0</v>
      </c>
      <c r="E618" s="22">
        <v>0</v>
      </c>
      <c r="F618" s="22">
        <v>-1</v>
      </c>
      <c r="G618" s="22">
        <v>1</v>
      </c>
      <c r="H618" s="22">
        <v>0</v>
      </c>
      <c r="I618" s="22">
        <v>3</v>
      </c>
      <c r="J618" s="20">
        <v>-0.5</v>
      </c>
      <c r="K618" s="20">
        <v>-0.5</v>
      </c>
      <c r="L618" s="22">
        <v>0</v>
      </c>
      <c r="M618" s="20" t="s">
        <v>2265</v>
      </c>
      <c r="N618" s="20">
        <v>0</v>
      </c>
      <c r="O618" s="22">
        <v>478</v>
      </c>
      <c r="P618" s="23" t="b">
        <v>0</v>
      </c>
      <c r="Q618" s="20"/>
      <c r="R618" s="20" t="s">
        <v>2458</v>
      </c>
      <c r="S618" s="22">
        <v>44</v>
      </c>
      <c r="T618" s="20" t="s">
        <v>2266</v>
      </c>
      <c r="U618" s="20">
        <v>0</v>
      </c>
      <c r="V618" s="20" t="s">
        <v>2267</v>
      </c>
      <c r="W618" s="20">
        <v>0</v>
      </c>
      <c r="X618" s="23" t="b">
        <v>0</v>
      </c>
      <c r="Y618" s="20"/>
      <c r="Z618" s="20" t="s">
        <v>858</v>
      </c>
      <c r="AA618" s="22">
        <v>17</v>
      </c>
      <c r="AB618" s="22">
        <v>49</v>
      </c>
      <c r="AC618" s="22">
        <v>0</v>
      </c>
      <c r="AD618" s="22">
        <v>3768</v>
      </c>
      <c r="AE618" s="22">
        <v>128</v>
      </c>
      <c r="AF618" s="22">
        <v>4571</v>
      </c>
      <c r="AG618" s="22">
        <v>158</v>
      </c>
      <c r="AH618" s="20">
        <v>0</v>
      </c>
      <c r="AI618" s="20">
        <v>0</v>
      </c>
      <c r="AJ618" s="20" t="s">
        <v>2267</v>
      </c>
      <c r="AK618" s="22">
        <v>0</v>
      </c>
      <c r="AL618" s="22">
        <v>0</v>
      </c>
      <c r="AM618" s="22">
        <v>0</v>
      </c>
      <c r="AN618" s="22">
        <v>0</v>
      </c>
      <c r="AO618" s="22">
        <v>0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0</v>
      </c>
      <c r="AX618" s="20">
        <v>0</v>
      </c>
      <c r="AY618" s="20">
        <v>0</v>
      </c>
      <c r="AZ618" s="20">
        <v>0</v>
      </c>
      <c r="BA618" s="20">
        <v>0</v>
      </c>
      <c r="BB618" s="22">
        <v>0</v>
      </c>
      <c r="BC618" s="20">
        <v>0</v>
      </c>
      <c r="BD618" s="20">
        <v>0</v>
      </c>
      <c r="BE618" s="20">
        <v>0</v>
      </c>
      <c r="BF618" s="20">
        <v>0</v>
      </c>
      <c r="BG618" s="22">
        <v>606</v>
      </c>
      <c r="BH618" s="22">
        <v>235</v>
      </c>
      <c r="BI618" s="22">
        <v>597</v>
      </c>
      <c r="BJ618" s="22">
        <v>236</v>
      </c>
      <c r="BK618" s="22">
        <v>583</v>
      </c>
      <c r="BL618" s="22">
        <v>230</v>
      </c>
      <c r="BM618" s="22">
        <v>613</v>
      </c>
      <c r="BN618" s="22">
        <v>240</v>
      </c>
      <c r="BO618" s="20"/>
      <c r="BP618" s="20"/>
      <c r="BQ618" s="20"/>
      <c r="BR618" s="20"/>
      <c r="BS618" s="20"/>
      <c r="BT618" s="20"/>
      <c r="BU618" s="22">
        <v>0</v>
      </c>
      <c r="BV618" s="22">
        <v>0</v>
      </c>
      <c r="BW618" s="22">
        <v>0</v>
      </c>
      <c r="BX618" s="22">
        <v>0</v>
      </c>
      <c r="BY618" s="22">
        <v>0</v>
      </c>
      <c r="BZ618" s="22">
        <v>0</v>
      </c>
      <c r="CA618" s="22">
        <v>544</v>
      </c>
      <c r="CB618" s="22">
        <v>302</v>
      </c>
      <c r="CC618" s="22">
        <v>549</v>
      </c>
      <c r="CD618" s="22">
        <v>202</v>
      </c>
      <c r="CE618" s="22">
        <v>619</v>
      </c>
      <c r="CF618" s="22">
        <v>244</v>
      </c>
      <c r="CG618" s="22">
        <v>519</v>
      </c>
      <c r="CH618" s="22">
        <v>182</v>
      </c>
      <c r="CI618" s="22">
        <v>0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100</v>
      </c>
      <c r="B619" s="22">
        <v>100</v>
      </c>
      <c r="C619" s="22">
        <v>102549</v>
      </c>
      <c r="D619" s="22">
        <v>0</v>
      </c>
      <c r="E619" s="22">
        <v>0</v>
      </c>
      <c r="F619" s="22">
        <v>0</v>
      </c>
      <c r="G619" s="22">
        <v>0</v>
      </c>
      <c r="H619" s="22">
        <v>0</v>
      </c>
      <c r="I619" s="22">
        <v>1</v>
      </c>
      <c r="J619" s="20">
        <v>-0.5</v>
      </c>
      <c r="K619" s="20">
        <v>-0.5</v>
      </c>
      <c r="L619" s="22">
        <v>0</v>
      </c>
      <c r="M619" s="20" t="s">
        <v>981</v>
      </c>
      <c r="N619" s="20">
        <v>0</v>
      </c>
      <c r="O619" s="22">
        <v>479</v>
      </c>
      <c r="P619" s="23" t="b">
        <v>0</v>
      </c>
      <c r="Q619" s="20"/>
      <c r="R619" s="20" t="s">
        <v>3423</v>
      </c>
      <c r="S619" s="22">
        <v>40</v>
      </c>
      <c r="T619" s="20" t="s">
        <v>2268</v>
      </c>
      <c r="U619" s="20">
        <v>0</v>
      </c>
      <c r="V619" s="20" t="s">
        <v>631</v>
      </c>
      <c r="W619" s="20">
        <v>0.2</v>
      </c>
      <c r="X619" s="23" t="b">
        <v>0</v>
      </c>
      <c r="Y619" s="20"/>
      <c r="Z619" s="20" t="s">
        <v>858</v>
      </c>
      <c r="AA619" s="22">
        <v>17</v>
      </c>
      <c r="AB619" s="22">
        <v>49</v>
      </c>
      <c r="AC619" s="22">
        <v>0</v>
      </c>
      <c r="AD619" s="22">
        <v>6407</v>
      </c>
      <c r="AE619" s="22">
        <v>246</v>
      </c>
      <c r="AF619" s="22">
        <v>10455</v>
      </c>
      <c r="AG619" s="22">
        <v>286</v>
      </c>
      <c r="AH619" s="20">
        <v>0</v>
      </c>
      <c r="AI619" s="20">
        <v>0</v>
      </c>
      <c r="AJ619" s="20" t="s">
        <v>2811</v>
      </c>
      <c r="AK619" s="22">
        <v>0</v>
      </c>
      <c r="AL619" s="22">
        <v>0</v>
      </c>
      <c r="AM619" s="22">
        <v>0</v>
      </c>
      <c r="AN619" s="22">
        <v>0</v>
      </c>
      <c r="AO619" s="22">
        <v>0</v>
      </c>
      <c r="AP619" s="22">
        <v>0</v>
      </c>
      <c r="AQ619" s="22">
        <v>0</v>
      </c>
      <c r="AR619" s="22">
        <v>0</v>
      </c>
      <c r="AS619" s="22">
        <v>0</v>
      </c>
      <c r="AT619" s="22">
        <v>0</v>
      </c>
      <c r="AU619" s="22">
        <v>0</v>
      </c>
      <c r="AV619" s="22">
        <v>0</v>
      </c>
      <c r="AW619" s="22">
        <v>0</v>
      </c>
      <c r="AX619" s="20">
        <v>0</v>
      </c>
      <c r="AY619" s="20">
        <v>0</v>
      </c>
      <c r="AZ619" s="20">
        <v>0</v>
      </c>
      <c r="BA619" s="20">
        <v>0</v>
      </c>
      <c r="BB619" s="22">
        <v>0</v>
      </c>
      <c r="BC619" s="20">
        <v>0</v>
      </c>
      <c r="BD619" s="20">
        <v>0</v>
      </c>
      <c r="BE619" s="20">
        <v>0</v>
      </c>
      <c r="BF619" s="20">
        <v>0</v>
      </c>
      <c r="BG619" s="22">
        <v>485</v>
      </c>
      <c r="BH619" s="22">
        <v>50</v>
      </c>
      <c r="BI619" s="22">
        <v>469</v>
      </c>
      <c r="BJ619" s="22">
        <v>33</v>
      </c>
      <c r="BK619" s="22">
        <v>445</v>
      </c>
      <c r="BL619" s="22">
        <v>26</v>
      </c>
      <c r="BM619" s="22">
        <v>492</v>
      </c>
      <c r="BN619" s="22">
        <v>50</v>
      </c>
      <c r="BO619" s="20"/>
      <c r="BP619" s="20"/>
      <c r="BQ619" s="20"/>
      <c r="BR619" s="20"/>
      <c r="BS619" s="20"/>
      <c r="BT619" s="20"/>
      <c r="BU619" s="22">
        <v>0</v>
      </c>
      <c r="BV619" s="22">
        <v>0</v>
      </c>
      <c r="BW619" s="22">
        <v>0</v>
      </c>
      <c r="BX619" s="22">
        <v>0</v>
      </c>
      <c r="BY619" s="22">
        <v>0</v>
      </c>
      <c r="BZ619" s="22">
        <v>0</v>
      </c>
      <c r="CA619" s="22">
        <v>621</v>
      </c>
      <c r="CB619" s="22">
        <v>40</v>
      </c>
      <c r="CC619" s="22">
        <v>394</v>
      </c>
      <c r="CD619" s="22">
        <v>48</v>
      </c>
      <c r="CE619" s="22">
        <v>496</v>
      </c>
      <c r="CF619" s="22">
        <v>50</v>
      </c>
      <c r="CG619" s="22">
        <v>336</v>
      </c>
      <c r="CH619" s="22">
        <v>52</v>
      </c>
      <c r="CI619" s="22">
        <v>0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0</v>
      </c>
      <c r="B620" s="22">
        <v>0</v>
      </c>
      <c r="C620" s="22">
        <v>108416</v>
      </c>
      <c r="D620" s="22">
        <v>0</v>
      </c>
      <c r="E620" s="22">
        <v>0</v>
      </c>
      <c r="F620" s="22">
        <v>-2</v>
      </c>
      <c r="G620" s="22">
        <v>2</v>
      </c>
      <c r="H620" s="22">
        <v>0</v>
      </c>
      <c r="I620" s="22">
        <v>2</v>
      </c>
      <c r="J620" s="20">
        <v>0</v>
      </c>
      <c r="K620" s="20">
        <v>0</v>
      </c>
      <c r="L620" s="22">
        <v>0</v>
      </c>
      <c r="M620" s="20" t="s">
        <v>935</v>
      </c>
      <c r="N620" s="20">
        <v>0</v>
      </c>
      <c r="O620" s="22">
        <v>480</v>
      </c>
      <c r="P620" s="23" t="b">
        <v>0</v>
      </c>
      <c r="Q620" s="20" t="s">
        <v>3374</v>
      </c>
      <c r="R620" s="20" t="s">
        <v>3325</v>
      </c>
      <c r="S620" s="22">
        <v>43</v>
      </c>
      <c r="T620" s="20" t="s">
        <v>2269</v>
      </c>
      <c r="U620" s="20">
        <v>0.2</v>
      </c>
      <c r="V620" s="20" t="s">
        <v>2270</v>
      </c>
      <c r="W620" s="20">
        <v>0.1</v>
      </c>
      <c r="X620" s="23" t="b">
        <v>0</v>
      </c>
      <c r="Y620" s="20"/>
      <c r="Z620" s="20" t="s">
        <v>899</v>
      </c>
      <c r="AA620" s="22">
        <v>17</v>
      </c>
      <c r="AB620" s="22">
        <v>49</v>
      </c>
      <c r="AC620" s="22">
        <v>1</v>
      </c>
      <c r="AD620" s="22">
        <v>4134</v>
      </c>
      <c r="AE620" s="22">
        <v>10</v>
      </c>
      <c r="AF620" s="22">
        <v>13687</v>
      </c>
      <c r="AG620" s="22">
        <v>209</v>
      </c>
      <c r="AH620" s="20">
        <v>0</v>
      </c>
      <c r="AI620" s="20">
        <v>0.2</v>
      </c>
      <c r="AJ620" s="20" t="s">
        <v>2270</v>
      </c>
      <c r="AK620" s="22">
        <v>482</v>
      </c>
      <c r="AL620" s="22">
        <v>0</v>
      </c>
      <c r="AM620" s="22">
        <v>0</v>
      </c>
      <c r="AN620" s="22">
        <v>0</v>
      </c>
      <c r="AO620" s="22">
        <v>17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0</v>
      </c>
      <c r="AW620" s="22">
        <v>54</v>
      </c>
      <c r="AX620" s="20">
        <v>91.2</v>
      </c>
      <c r="AY620" s="20">
        <v>1.4</v>
      </c>
      <c r="AZ620" s="20">
        <v>38</v>
      </c>
      <c r="BA620" s="20">
        <v>13.1</v>
      </c>
      <c r="BB620" s="22">
        <v>6</v>
      </c>
      <c r="BC620" s="20">
        <v>0.17</v>
      </c>
      <c r="BD620" s="20">
        <v>0</v>
      </c>
      <c r="BE620" s="20">
        <v>0.17</v>
      </c>
      <c r="BF620" s="20">
        <v>14.85</v>
      </c>
      <c r="BG620" s="22">
        <v>240</v>
      </c>
      <c r="BH620" s="22">
        <v>97</v>
      </c>
      <c r="BI620" s="22">
        <v>404</v>
      </c>
      <c r="BJ620" s="22">
        <v>149</v>
      </c>
      <c r="BK620" s="22">
        <v>232</v>
      </c>
      <c r="BL620" s="22">
        <v>67</v>
      </c>
      <c r="BM620" s="22">
        <v>302</v>
      </c>
      <c r="BN620" s="22">
        <v>107</v>
      </c>
      <c r="BO620" s="20"/>
      <c r="BP620" s="20"/>
      <c r="BQ620" s="20"/>
      <c r="BR620" s="20"/>
      <c r="BS620" s="20"/>
      <c r="BT620" s="20"/>
      <c r="BU620" s="22">
        <v>0.03</v>
      </c>
      <c r="BV620" s="22">
        <v>0</v>
      </c>
      <c r="BW620" s="22">
        <v>0</v>
      </c>
      <c r="BX620" s="22">
        <v>0.03</v>
      </c>
      <c r="BY620" s="22">
        <v>2.77</v>
      </c>
      <c r="BZ620" s="22">
        <v>3.17</v>
      </c>
      <c r="CA620" s="22">
        <v>570</v>
      </c>
      <c r="CB620" s="22">
        <v>131</v>
      </c>
      <c r="CC620" s="22">
        <v>483</v>
      </c>
      <c r="CD620" s="22">
        <v>187</v>
      </c>
      <c r="CE620" s="22">
        <v>463</v>
      </c>
      <c r="CF620" s="22">
        <v>155</v>
      </c>
      <c r="CG620" s="22">
        <v>456</v>
      </c>
      <c r="CH620" s="22">
        <v>179</v>
      </c>
      <c r="CI620" s="22">
        <v>1.1200000000000001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100</v>
      </c>
      <c r="B621" s="22">
        <v>100</v>
      </c>
      <c r="C621" s="22">
        <v>47247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3</v>
      </c>
      <c r="J621" s="20">
        <v>-0.2</v>
      </c>
      <c r="K621" s="20">
        <v>-0.2</v>
      </c>
      <c r="L621" s="22">
        <v>0</v>
      </c>
      <c r="M621" s="20" t="s">
        <v>935</v>
      </c>
      <c r="N621" s="20">
        <v>0.3</v>
      </c>
      <c r="O621" s="22">
        <v>481</v>
      </c>
      <c r="P621" s="23" t="b">
        <v>0</v>
      </c>
      <c r="Q621" s="20"/>
      <c r="R621" s="20" t="s">
        <v>2459</v>
      </c>
      <c r="S621" s="22">
        <v>49</v>
      </c>
      <c r="T621" s="20" t="s">
        <v>2271</v>
      </c>
      <c r="U621" s="20">
        <v>1</v>
      </c>
      <c r="V621" s="20" t="s">
        <v>2272</v>
      </c>
      <c r="W621" s="20">
        <v>0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1</v>
      </c>
      <c r="AD621" s="22">
        <v>448</v>
      </c>
      <c r="AE621" s="22">
        <v>22</v>
      </c>
      <c r="AF621" s="22">
        <v>1054</v>
      </c>
      <c r="AG621" s="22">
        <v>10</v>
      </c>
      <c r="AH621" s="20">
        <v>0.1</v>
      </c>
      <c r="AI621" s="20">
        <v>0.2</v>
      </c>
      <c r="AJ621" s="20" t="s">
        <v>2272</v>
      </c>
      <c r="AK621" s="22">
        <v>19</v>
      </c>
      <c r="AL621" s="22">
        <v>0</v>
      </c>
      <c r="AM621" s="22">
        <v>0</v>
      </c>
      <c r="AN621" s="22">
        <v>0</v>
      </c>
      <c r="AO621" s="22">
        <v>2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4</v>
      </c>
      <c r="AX621" s="20">
        <v>0</v>
      </c>
      <c r="AY621" s="20">
        <v>0.3</v>
      </c>
      <c r="AZ621" s="20">
        <v>0</v>
      </c>
      <c r="BA621" s="20">
        <v>0</v>
      </c>
      <c r="BB621" s="22">
        <v>0</v>
      </c>
      <c r="BC621" s="20">
        <v>0</v>
      </c>
      <c r="BD621" s="20">
        <v>0.01</v>
      </c>
      <c r="BE621" s="20">
        <v>0.01</v>
      </c>
      <c r="BF621" s="20">
        <v>1.32</v>
      </c>
      <c r="BG621" s="22">
        <v>694</v>
      </c>
      <c r="BH621" s="22">
        <v>290</v>
      </c>
      <c r="BI621" s="22">
        <v>425</v>
      </c>
      <c r="BJ621" s="22">
        <v>213</v>
      </c>
      <c r="BK621" s="22">
        <v>686</v>
      </c>
      <c r="BL621" s="22">
        <v>286</v>
      </c>
      <c r="BM621" s="22">
        <v>696</v>
      </c>
      <c r="BN621" s="22">
        <v>291</v>
      </c>
      <c r="BO621" s="20"/>
      <c r="BP621" s="20"/>
      <c r="BQ621" s="20"/>
      <c r="BR621" s="20"/>
      <c r="BS621" s="20"/>
      <c r="BT621" s="20"/>
      <c r="BU621" s="22">
        <v>0</v>
      </c>
      <c r="BV621" s="22">
        <v>0</v>
      </c>
      <c r="BW621" s="22">
        <v>0.05</v>
      </c>
      <c r="BX621" s="22">
        <v>0.05</v>
      </c>
      <c r="BY621" s="22">
        <v>6.25</v>
      </c>
      <c r="BZ621" s="22">
        <v>9.4700000000000006</v>
      </c>
      <c r="CA621" s="22">
        <v>219</v>
      </c>
      <c r="CB621" s="22">
        <v>138</v>
      </c>
      <c r="CC621" s="22">
        <v>341</v>
      </c>
      <c r="CD621" s="22">
        <v>165</v>
      </c>
      <c r="CE621" s="22">
        <v>414</v>
      </c>
      <c r="CF621" s="22">
        <v>200</v>
      </c>
      <c r="CG621" s="22">
        <v>699</v>
      </c>
      <c r="CH621" s="22">
        <v>287</v>
      </c>
      <c r="CI621" s="22">
        <v>0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82143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1</v>
      </c>
      <c r="J622" s="20">
        <v>1.8</v>
      </c>
      <c r="K622" s="20">
        <v>1.8</v>
      </c>
      <c r="L622" s="22">
        <v>5</v>
      </c>
      <c r="M622" s="20" t="s">
        <v>2273</v>
      </c>
      <c r="N622" s="20">
        <v>2.2999999999999998</v>
      </c>
      <c r="O622" s="22">
        <v>482</v>
      </c>
      <c r="P622" s="23" t="b">
        <v>0</v>
      </c>
      <c r="Q622" s="20"/>
      <c r="R622" s="20"/>
      <c r="S622" s="22">
        <v>45</v>
      </c>
      <c r="T622" s="20" t="s">
        <v>2274</v>
      </c>
      <c r="U622" s="20">
        <v>2.2000000000000002</v>
      </c>
      <c r="V622" s="20" t="s">
        <v>2275</v>
      </c>
      <c r="W622" s="20">
        <v>0.3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26</v>
      </c>
      <c r="AD622" s="22">
        <v>22889</v>
      </c>
      <c r="AE622" s="22">
        <v>794</v>
      </c>
      <c r="AF622" s="22">
        <v>28223</v>
      </c>
      <c r="AG622" s="22">
        <v>594</v>
      </c>
      <c r="AH622" s="20">
        <v>0.5</v>
      </c>
      <c r="AI622" s="20">
        <v>5.8</v>
      </c>
      <c r="AJ622" s="20" t="s">
        <v>2275</v>
      </c>
      <c r="AK622" s="22">
        <v>1080</v>
      </c>
      <c r="AL622" s="22">
        <v>0</v>
      </c>
      <c r="AM622" s="22">
        <v>0</v>
      </c>
      <c r="AN622" s="22">
        <v>0</v>
      </c>
      <c r="AO622" s="22">
        <v>31</v>
      </c>
      <c r="AP622" s="22">
        <v>1</v>
      </c>
      <c r="AQ622" s="22">
        <v>0</v>
      </c>
      <c r="AR622" s="22">
        <v>0</v>
      </c>
      <c r="AS622" s="22">
        <v>1</v>
      </c>
      <c r="AT622" s="22">
        <v>0</v>
      </c>
      <c r="AU622" s="22">
        <v>57</v>
      </c>
      <c r="AV622" s="22">
        <v>4</v>
      </c>
      <c r="AW622" s="22">
        <v>219</v>
      </c>
      <c r="AX622" s="20">
        <v>400.8</v>
      </c>
      <c r="AY622" s="20">
        <v>0</v>
      </c>
      <c r="AZ622" s="20">
        <v>0</v>
      </c>
      <c r="BA622" s="20">
        <v>40.200000000000003</v>
      </c>
      <c r="BB622" s="22">
        <v>12</v>
      </c>
      <c r="BC622" s="20">
        <v>0</v>
      </c>
      <c r="BD622" s="20">
        <v>0</v>
      </c>
      <c r="BE622" s="20">
        <v>0</v>
      </c>
      <c r="BF622" s="20">
        <v>26.27</v>
      </c>
      <c r="BG622" s="22">
        <v>3</v>
      </c>
      <c r="BH622" s="22">
        <v>1</v>
      </c>
      <c r="BI622" s="22">
        <v>609</v>
      </c>
      <c r="BJ622" s="22">
        <v>73</v>
      </c>
      <c r="BK622" s="22">
        <v>596</v>
      </c>
      <c r="BL622" s="22">
        <v>68</v>
      </c>
      <c r="BM622" s="22">
        <v>101</v>
      </c>
      <c r="BN622" s="22">
        <v>1</v>
      </c>
      <c r="BO622" s="20"/>
      <c r="BP622" s="20"/>
      <c r="BQ622" s="20"/>
      <c r="BR622" s="20"/>
      <c r="BS622" s="20"/>
      <c r="BT622" s="20"/>
      <c r="BU622" s="22">
        <v>0</v>
      </c>
      <c r="BV622" s="22">
        <v>4.75</v>
      </c>
      <c r="BW622" s="22">
        <v>0</v>
      </c>
      <c r="BX622" s="22">
        <v>0</v>
      </c>
      <c r="BY622" s="22">
        <v>2.19</v>
      </c>
      <c r="BZ622" s="22">
        <v>2.58</v>
      </c>
      <c r="CA622" s="22">
        <v>358</v>
      </c>
      <c r="CB622" s="22">
        <v>17</v>
      </c>
      <c r="CC622" s="22">
        <v>129</v>
      </c>
      <c r="CD622" s="22">
        <v>13</v>
      </c>
      <c r="CE622" s="22">
        <v>215</v>
      </c>
      <c r="CF622" s="22">
        <v>21</v>
      </c>
      <c r="CG622" s="22">
        <v>280</v>
      </c>
      <c r="CH622" s="22">
        <v>37</v>
      </c>
      <c r="CI622" s="22">
        <v>1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0</v>
      </c>
      <c r="B623" s="22">
        <v>0</v>
      </c>
      <c r="C623" s="22">
        <v>523700</v>
      </c>
      <c r="D623" s="22">
        <v>0</v>
      </c>
      <c r="E623" s="22">
        <v>0</v>
      </c>
      <c r="F623" s="22">
        <v>-2</v>
      </c>
      <c r="G623" s="22">
        <v>2</v>
      </c>
      <c r="H623" s="22">
        <v>0</v>
      </c>
      <c r="I623" s="22">
        <v>4</v>
      </c>
      <c r="J623" s="20">
        <v>0</v>
      </c>
      <c r="K623" s="20">
        <v>0</v>
      </c>
      <c r="L623" s="22">
        <v>0</v>
      </c>
      <c r="M623" s="20" t="s">
        <v>1026</v>
      </c>
      <c r="N623" s="20">
        <v>0</v>
      </c>
      <c r="O623" s="22">
        <v>483</v>
      </c>
      <c r="P623" s="23" t="b">
        <v>0</v>
      </c>
      <c r="Q623" s="20" t="s">
        <v>3466</v>
      </c>
      <c r="R623" s="20" t="s">
        <v>2460</v>
      </c>
      <c r="S623" s="22">
        <v>48</v>
      </c>
      <c r="T623" s="20" t="s">
        <v>2276</v>
      </c>
      <c r="U623" s="20">
        <v>0</v>
      </c>
      <c r="V623" s="20" t="s">
        <v>2277</v>
      </c>
      <c r="W623" s="20">
        <v>0</v>
      </c>
      <c r="X623" s="23" t="b">
        <v>0</v>
      </c>
      <c r="Y623" s="20"/>
      <c r="Z623" s="20" t="s">
        <v>899</v>
      </c>
      <c r="AA623" s="22">
        <v>17</v>
      </c>
      <c r="AB623" s="22">
        <v>49</v>
      </c>
      <c r="AC623" s="22">
        <v>0</v>
      </c>
      <c r="AD623" s="22">
        <v>892</v>
      </c>
      <c r="AE623" s="22">
        <v>43</v>
      </c>
      <c r="AF623" s="22">
        <v>1957</v>
      </c>
      <c r="AG623" s="22">
        <v>68</v>
      </c>
      <c r="AH623" s="20">
        <v>0</v>
      </c>
      <c r="AI623" s="20">
        <v>0</v>
      </c>
      <c r="AJ623" s="20" t="s">
        <v>2277</v>
      </c>
      <c r="AK623" s="22">
        <v>0</v>
      </c>
      <c r="AL623" s="22">
        <v>0</v>
      </c>
      <c r="AM623" s="22">
        <v>0</v>
      </c>
      <c r="AN623" s="22">
        <v>0</v>
      </c>
      <c r="AO623" s="22">
        <v>0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0</v>
      </c>
      <c r="AX623" s="20">
        <v>0</v>
      </c>
      <c r="AY623" s="20">
        <v>0</v>
      </c>
      <c r="AZ623" s="20">
        <v>0</v>
      </c>
      <c r="BA623" s="20">
        <v>0</v>
      </c>
      <c r="BB623" s="22">
        <v>0</v>
      </c>
      <c r="BC623" s="20">
        <v>0</v>
      </c>
      <c r="BD623" s="20">
        <v>0</v>
      </c>
      <c r="BE623" s="20">
        <v>0</v>
      </c>
      <c r="BF623" s="20">
        <v>0</v>
      </c>
      <c r="BG623" s="22">
        <v>693</v>
      </c>
      <c r="BH623" s="22">
        <v>81</v>
      </c>
      <c r="BI623" s="22">
        <v>690</v>
      </c>
      <c r="BJ623" s="22">
        <v>83</v>
      </c>
      <c r="BK623" s="22">
        <v>685</v>
      </c>
      <c r="BL623" s="22">
        <v>83</v>
      </c>
      <c r="BM623" s="22">
        <v>695</v>
      </c>
      <c r="BN623" s="22">
        <v>82</v>
      </c>
      <c r="BO623" s="20"/>
      <c r="BP623" s="20"/>
      <c r="BQ623" s="20"/>
      <c r="BR623" s="20"/>
      <c r="BS623" s="20"/>
      <c r="BT623" s="20"/>
      <c r="BU623" s="22">
        <v>0</v>
      </c>
      <c r="BV623" s="22">
        <v>0</v>
      </c>
      <c r="BW623" s="22">
        <v>0</v>
      </c>
      <c r="BX623" s="22">
        <v>0</v>
      </c>
      <c r="BY623" s="22">
        <v>0</v>
      </c>
      <c r="BZ623" s="22">
        <v>0</v>
      </c>
      <c r="CA623" s="22">
        <v>309</v>
      </c>
      <c r="CB623" s="22">
        <v>61</v>
      </c>
      <c r="CC623" s="22">
        <v>658</v>
      </c>
      <c r="CD623" s="22">
        <v>74</v>
      </c>
      <c r="CE623" s="22">
        <v>697</v>
      </c>
      <c r="CF623" s="22">
        <v>84</v>
      </c>
      <c r="CG623" s="22">
        <v>656</v>
      </c>
      <c r="CH623" s="22">
        <v>89</v>
      </c>
      <c r="CI623" s="22">
        <v>0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100</v>
      </c>
      <c r="B624" s="22">
        <v>50</v>
      </c>
      <c r="C624" s="22">
        <v>155197</v>
      </c>
      <c r="D624" s="22">
        <v>0</v>
      </c>
      <c r="E624" s="22">
        <v>0</v>
      </c>
      <c r="F624" s="22">
        <v>-2</v>
      </c>
      <c r="G624" s="22">
        <v>2</v>
      </c>
      <c r="H624" s="22">
        <v>0</v>
      </c>
      <c r="I624" s="22">
        <v>2</v>
      </c>
      <c r="J624" s="20">
        <v>-0.5</v>
      </c>
      <c r="K624" s="20">
        <v>-0.2</v>
      </c>
      <c r="L624" s="22">
        <v>0</v>
      </c>
      <c r="M624" s="20" t="s">
        <v>1690</v>
      </c>
      <c r="N624" s="20">
        <v>0</v>
      </c>
      <c r="O624" s="22">
        <v>484</v>
      </c>
      <c r="P624" s="23" t="b">
        <v>0</v>
      </c>
      <c r="Q624" s="20"/>
      <c r="R624" s="20" t="s">
        <v>2922</v>
      </c>
      <c r="S624" s="22">
        <v>43</v>
      </c>
      <c r="T624" s="20" t="s">
        <v>2278</v>
      </c>
      <c r="U624" s="20">
        <v>1.5</v>
      </c>
      <c r="V624" s="20" t="s">
        <v>656</v>
      </c>
      <c r="W624" s="20">
        <v>0</v>
      </c>
      <c r="X624" s="23" t="b">
        <v>0</v>
      </c>
      <c r="Y624" s="20"/>
      <c r="Z624" s="20" t="s">
        <v>858</v>
      </c>
      <c r="AA624" s="22">
        <v>17</v>
      </c>
      <c r="AB624" s="22">
        <v>49</v>
      </c>
      <c r="AC624" s="22">
        <v>3</v>
      </c>
      <c r="AD624" s="22">
        <v>1152</v>
      </c>
      <c r="AE624" s="22">
        <v>13</v>
      </c>
      <c r="AF624" s="22">
        <v>6656</v>
      </c>
      <c r="AG624" s="22">
        <v>30</v>
      </c>
      <c r="AH624" s="20">
        <v>0</v>
      </c>
      <c r="AI624" s="20">
        <v>0.7</v>
      </c>
      <c r="AJ624" s="20" t="s">
        <v>656</v>
      </c>
      <c r="AK624" s="22">
        <v>124</v>
      </c>
      <c r="AL624" s="22">
        <v>0</v>
      </c>
      <c r="AM624" s="22">
        <v>0</v>
      </c>
      <c r="AN624" s="22">
        <v>0</v>
      </c>
      <c r="AO624" s="22">
        <v>2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11</v>
      </c>
      <c r="AX624" s="20">
        <v>29.4</v>
      </c>
      <c r="AY624" s="20">
        <v>11</v>
      </c>
      <c r="AZ624" s="20">
        <v>2</v>
      </c>
      <c r="BA624" s="20">
        <v>4.2</v>
      </c>
      <c r="BB624" s="22">
        <v>2</v>
      </c>
      <c r="BC624" s="20">
        <v>0</v>
      </c>
      <c r="BD624" s="20">
        <v>0.01</v>
      </c>
      <c r="BE624" s="20">
        <v>0.01</v>
      </c>
      <c r="BF624" s="20">
        <v>2.62</v>
      </c>
      <c r="BG624" s="22">
        <v>352</v>
      </c>
      <c r="BH624" s="22">
        <v>135</v>
      </c>
      <c r="BI624" s="22">
        <v>361</v>
      </c>
      <c r="BJ624" s="22">
        <v>129</v>
      </c>
      <c r="BK624" s="22">
        <v>392</v>
      </c>
      <c r="BL624" s="22">
        <v>142</v>
      </c>
      <c r="BM624" s="22">
        <v>387</v>
      </c>
      <c r="BN624" s="22">
        <v>137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0.01</v>
      </c>
      <c r="BX624" s="22">
        <v>0.01</v>
      </c>
      <c r="BY624" s="22">
        <v>1.9</v>
      </c>
      <c r="BZ624" s="22">
        <v>1.45</v>
      </c>
      <c r="CA624" s="22">
        <v>577</v>
      </c>
      <c r="CB624" s="22">
        <v>137</v>
      </c>
      <c r="CC624" s="22">
        <v>487</v>
      </c>
      <c r="CD624" s="22">
        <v>190</v>
      </c>
      <c r="CE624" s="22">
        <v>301</v>
      </c>
      <c r="CF624" s="22">
        <v>100</v>
      </c>
      <c r="CG624" s="22">
        <v>550</v>
      </c>
      <c r="CH624" s="22">
        <v>201</v>
      </c>
      <c r="CI624" s="22">
        <v>1.45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100</v>
      </c>
      <c r="B625" s="22">
        <v>50</v>
      </c>
      <c r="C625" s="22">
        <v>169432</v>
      </c>
      <c r="D625" s="22">
        <v>0</v>
      </c>
      <c r="E625" s="22">
        <v>0</v>
      </c>
      <c r="F625" s="22">
        <v>-1</v>
      </c>
      <c r="G625" s="22">
        <v>1</v>
      </c>
      <c r="H625" s="22">
        <v>0</v>
      </c>
      <c r="I625" s="22">
        <v>4</v>
      </c>
      <c r="J625" s="20">
        <v>-0.5</v>
      </c>
      <c r="K625" s="20">
        <v>-0.2</v>
      </c>
      <c r="L625" s="22">
        <v>0</v>
      </c>
      <c r="M625" s="20" t="s">
        <v>1571</v>
      </c>
      <c r="N625" s="20">
        <v>0</v>
      </c>
      <c r="O625" s="22">
        <v>485</v>
      </c>
      <c r="P625" s="23" t="b">
        <v>0</v>
      </c>
      <c r="Q625" s="20"/>
      <c r="R625" s="20" t="s">
        <v>3424</v>
      </c>
      <c r="S625" s="22">
        <v>54</v>
      </c>
      <c r="T625" s="20" t="s">
        <v>2279</v>
      </c>
      <c r="U625" s="20">
        <v>2.2999999999999998</v>
      </c>
      <c r="V625" s="20" t="s">
        <v>2280</v>
      </c>
      <c r="W625" s="20">
        <v>0</v>
      </c>
      <c r="X625" s="23" t="b">
        <v>0</v>
      </c>
      <c r="Y625" s="20"/>
      <c r="Z625" s="20" t="s">
        <v>858</v>
      </c>
      <c r="AA625" s="22">
        <v>17</v>
      </c>
      <c r="AB625" s="22">
        <v>49</v>
      </c>
      <c r="AC625" s="22">
        <v>14</v>
      </c>
      <c r="AD625" s="22">
        <v>3521</v>
      </c>
      <c r="AE625" s="22">
        <v>69</v>
      </c>
      <c r="AF625" s="22">
        <v>6542</v>
      </c>
      <c r="AG625" s="22">
        <v>124</v>
      </c>
      <c r="AH625" s="20">
        <v>0</v>
      </c>
      <c r="AI625" s="20">
        <v>2.6</v>
      </c>
      <c r="AJ625" s="20" t="s">
        <v>2280</v>
      </c>
      <c r="AK625" s="22">
        <v>430</v>
      </c>
      <c r="AL625" s="22">
        <v>1</v>
      </c>
      <c r="AM625" s="22">
        <v>1</v>
      </c>
      <c r="AN625" s="22">
        <v>0</v>
      </c>
      <c r="AO625" s="22">
        <v>11</v>
      </c>
      <c r="AP625" s="22">
        <v>0</v>
      </c>
      <c r="AQ625" s="22">
        <v>0</v>
      </c>
      <c r="AR625" s="22">
        <v>0</v>
      </c>
      <c r="AS625" s="22">
        <v>1</v>
      </c>
      <c r="AT625" s="22">
        <v>1</v>
      </c>
      <c r="AU625" s="22">
        <v>0</v>
      </c>
      <c r="AV625" s="22">
        <v>1</v>
      </c>
      <c r="AW625" s="22">
        <v>38</v>
      </c>
      <c r="AX625" s="20">
        <v>101.2</v>
      </c>
      <c r="AY625" s="20">
        <v>67.8</v>
      </c>
      <c r="AZ625" s="20">
        <v>172</v>
      </c>
      <c r="BA625" s="20">
        <v>34.1</v>
      </c>
      <c r="BB625" s="22">
        <v>5</v>
      </c>
      <c r="BC625" s="20">
        <v>1.82</v>
      </c>
      <c r="BD625" s="20">
        <v>0.81</v>
      </c>
      <c r="BE625" s="20">
        <v>2.62</v>
      </c>
      <c r="BF625" s="20">
        <v>10.02</v>
      </c>
      <c r="BG625" s="22">
        <v>226</v>
      </c>
      <c r="BH625" s="22">
        <v>24</v>
      </c>
      <c r="BI625" s="22">
        <v>183</v>
      </c>
      <c r="BJ625" s="22">
        <v>26</v>
      </c>
      <c r="BK625" s="22">
        <v>56</v>
      </c>
      <c r="BL625" s="22">
        <v>20</v>
      </c>
      <c r="BM625" s="22">
        <v>134</v>
      </c>
      <c r="BN625" s="22">
        <v>23</v>
      </c>
      <c r="BO625" s="20"/>
      <c r="BP625" s="20"/>
      <c r="BQ625" s="20"/>
      <c r="BR625" s="20"/>
      <c r="BS625" s="22">
        <v>1</v>
      </c>
      <c r="BT625" s="20"/>
      <c r="BU625" s="22">
        <v>0.38</v>
      </c>
      <c r="BV625" s="22">
        <v>0</v>
      </c>
      <c r="BW625" s="22">
        <v>0.17</v>
      </c>
      <c r="BX625" s="22">
        <v>0.55000000000000004</v>
      </c>
      <c r="BY625" s="22">
        <v>2.1</v>
      </c>
      <c r="BZ625" s="22">
        <v>2.2999999999999998</v>
      </c>
      <c r="CA625" s="22">
        <v>116</v>
      </c>
      <c r="CB625" s="22">
        <v>34</v>
      </c>
      <c r="CC625" s="22">
        <v>711</v>
      </c>
      <c r="CD625" s="22">
        <v>82</v>
      </c>
      <c r="CE625" s="22">
        <v>208</v>
      </c>
      <c r="CF625" s="22">
        <v>30</v>
      </c>
      <c r="CG625" s="22">
        <v>560</v>
      </c>
      <c r="CH625" s="22">
        <v>78</v>
      </c>
      <c r="CI625" s="22">
        <v>1.05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0</v>
      </c>
      <c r="C626" s="22">
        <v>440993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4</v>
      </c>
      <c r="J626" s="20">
        <v>0</v>
      </c>
      <c r="K626" s="20">
        <v>0</v>
      </c>
      <c r="L626" s="22">
        <v>0</v>
      </c>
      <c r="M626" s="20" t="s">
        <v>2281</v>
      </c>
      <c r="N626" s="20">
        <v>0</v>
      </c>
      <c r="O626" s="22">
        <v>486</v>
      </c>
      <c r="P626" s="23" t="b">
        <v>0</v>
      </c>
      <c r="Q626" s="20" t="s">
        <v>2461</v>
      </c>
      <c r="R626" s="20" t="s">
        <v>2462</v>
      </c>
      <c r="S626" s="22">
        <v>55</v>
      </c>
      <c r="T626" s="20" t="s">
        <v>2282</v>
      </c>
      <c r="U626" s="20">
        <v>0</v>
      </c>
      <c r="V626" s="20" t="s">
        <v>2283</v>
      </c>
      <c r="W626" s="20">
        <v>0</v>
      </c>
      <c r="X626" s="23" t="b">
        <v>0</v>
      </c>
      <c r="Y626" s="20"/>
      <c r="Z626" s="20" t="s">
        <v>872</v>
      </c>
      <c r="AA626" s="22">
        <v>17</v>
      </c>
      <c r="AB626" s="22">
        <v>49</v>
      </c>
      <c r="AC626" s="22">
        <v>0</v>
      </c>
      <c r="AD626" s="22">
        <v>0</v>
      </c>
      <c r="AE626" s="22">
        <v>0</v>
      </c>
      <c r="AF626" s="22">
        <v>2114</v>
      </c>
      <c r="AG626" s="22">
        <v>2</v>
      </c>
      <c r="AH626" s="20">
        <v>0</v>
      </c>
      <c r="AI626" s="20">
        <v>0</v>
      </c>
      <c r="AJ626" s="20" t="s">
        <v>2283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731</v>
      </c>
      <c r="BH626" s="22">
        <v>89</v>
      </c>
      <c r="BI626" s="22">
        <v>731</v>
      </c>
      <c r="BJ626" s="22">
        <v>89</v>
      </c>
      <c r="BK626" s="22">
        <v>730</v>
      </c>
      <c r="BL626" s="22">
        <v>89</v>
      </c>
      <c r="BM626" s="22">
        <v>731</v>
      </c>
      <c r="BN626" s="22">
        <v>89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108</v>
      </c>
      <c r="CB626" s="22">
        <v>32</v>
      </c>
      <c r="CC626" s="22">
        <v>717</v>
      </c>
      <c r="CD626" s="22">
        <v>85</v>
      </c>
      <c r="CE626" s="22">
        <v>730</v>
      </c>
      <c r="CF626" s="22">
        <v>89</v>
      </c>
      <c r="CG626" s="22">
        <v>671</v>
      </c>
      <c r="CH626" s="22">
        <v>92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443211</v>
      </c>
      <c r="D627" s="22">
        <v>0</v>
      </c>
      <c r="E627" s="22">
        <v>0</v>
      </c>
      <c r="F627" s="22">
        <v>-1</v>
      </c>
      <c r="G627" s="22">
        <v>1</v>
      </c>
      <c r="H627" s="22">
        <v>0</v>
      </c>
      <c r="I627" s="22">
        <v>2</v>
      </c>
      <c r="J627" s="20">
        <v>0</v>
      </c>
      <c r="K627" s="20">
        <v>0</v>
      </c>
      <c r="L627" s="22">
        <v>0</v>
      </c>
      <c r="M627" s="20" t="s">
        <v>1371</v>
      </c>
      <c r="N627" s="20">
        <v>0</v>
      </c>
      <c r="O627" s="22">
        <v>487</v>
      </c>
      <c r="P627" s="23" t="b">
        <v>0</v>
      </c>
      <c r="Q627" s="20" t="s">
        <v>2810</v>
      </c>
      <c r="R627" s="20" t="s">
        <v>2463</v>
      </c>
      <c r="S627" s="22">
        <v>39</v>
      </c>
      <c r="T627" s="20" t="s">
        <v>2284</v>
      </c>
      <c r="U627" s="20">
        <v>0</v>
      </c>
      <c r="V627" s="20" t="s">
        <v>2285</v>
      </c>
      <c r="W627" s="20">
        <v>0.1</v>
      </c>
      <c r="X627" s="23" t="b">
        <v>0</v>
      </c>
      <c r="Y627" s="20"/>
      <c r="Z627" s="20" t="s">
        <v>899</v>
      </c>
      <c r="AA627" s="22">
        <v>17</v>
      </c>
      <c r="AB627" s="22">
        <v>49</v>
      </c>
      <c r="AC627" s="22">
        <v>0</v>
      </c>
      <c r="AD627" s="22">
        <v>12952</v>
      </c>
      <c r="AE627" s="22">
        <v>644</v>
      </c>
      <c r="AF627" s="22">
        <v>8841</v>
      </c>
      <c r="AG627" s="22">
        <v>594</v>
      </c>
      <c r="AH627" s="20">
        <v>0</v>
      </c>
      <c r="AI627" s="20">
        <v>0</v>
      </c>
      <c r="AJ627" s="20" t="s">
        <v>2285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475</v>
      </c>
      <c r="BH627" s="22">
        <v>167</v>
      </c>
      <c r="BI627" s="22">
        <v>458</v>
      </c>
      <c r="BJ627" s="22">
        <v>164</v>
      </c>
      <c r="BK627" s="22">
        <v>434</v>
      </c>
      <c r="BL627" s="22">
        <v>155</v>
      </c>
      <c r="BM627" s="22">
        <v>481</v>
      </c>
      <c r="BN627" s="22">
        <v>166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738</v>
      </c>
      <c r="CB627" s="22">
        <v>238</v>
      </c>
      <c r="CC627" s="22">
        <v>382</v>
      </c>
      <c r="CD627" s="22">
        <v>123</v>
      </c>
      <c r="CE627" s="22">
        <v>486</v>
      </c>
      <c r="CF627" s="22">
        <v>163</v>
      </c>
      <c r="CG627" s="22">
        <v>382</v>
      </c>
      <c r="CH627" s="22">
        <v>144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100</v>
      </c>
      <c r="B628" s="22">
        <v>100</v>
      </c>
      <c r="C628" s="22">
        <v>79934</v>
      </c>
      <c r="D628" s="22">
        <v>0</v>
      </c>
      <c r="E628" s="22">
        <v>0</v>
      </c>
      <c r="F628" s="22">
        <v>-2</v>
      </c>
      <c r="G628" s="22">
        <v>2</v>
      </c>
      <c r="H628" s="22">
        <v>0</v>
      </c>
      <c r="I628" s="22">
        <v>3</v>
      </c>
      <c r="J628" s="20">
        <v>3.8</v>
      </c>
      <c r="K628" s="20">
        <v>3.8</v>
      </c>
      <c r="L628" s="22">
        <v>2</v>
      </c>
      <c r="M628" s="20" t="s">
        <v>1571</v>
      </c>
      <c r="N628" s="20">
        <v>4.3</v>
      </c>
      <c r="O628" s="22">
        <v>488</v>
      </c>
      <c r="P628" s="23" t="b">
        <v>0</v>
      </c>
      <c r="Q628" s="20"/>
      <c r="R628" s="20" t="s">
        <v>2464</v>
      </c>
      <c r="S628" s="22">
        <v>48</v>
      </c>
      <c r="T628" s="20" t="s">
        <v>2286</v>
      </c>
      <c r="U628" s="20">
        <v>2.4</v>
      </c>
      <c r="V628" s="20" t="s">
        <v>2287</v>
      </c>
      <c r="W628" s="20">
        <v>0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26</v>
      </c>
      <c r="AD628" s="22">
        <v>5489</v>
      </c>
      <c r="AE628" s="22">
        <v>751</v>
      </c>
      <c r="AF628" s="22">
        <v>4561</v>
      </c>
      <c r="AG628" s="22">
        <v>280</v>
      </c>
      <c r="AH628" s="20">
        <v>0.9</v>
      </c>
      <c r="AI628" s="20">
        <v>5.4</v>
      </c>
      <c r="AJ628" s="20" t="s">
        <v>2287</v>
      </c>
      <c r="AK628" s="22">
        <v>880</v>
      </c>
      <c r="AL628" s="22">
        <v>1</v>
      </c>
      <c r="AM628" s="22">
        <v>0</v>
      </c>
      <c r="AN628" s="22">
        <v>0</v>
      </c>
      <c r="AO628" s="22">
        <v>25</v>
      </c>
      <c r="AP628" s="22">
        <v>0</v>
      </c>
      <c r="AQ628" s="22">
        <v>0</v>
      </c>
      <c r="AR628" s="22">
        <v>0</v>
      </c>
      <c r="AS628" s="22">
        <v>3</v>
      </c>
      <c r="AT628" s="22">
        <v>0</v>
      </c>
      <c r="AU628" s="22">
        <v>0</v>
      </c>
      <c r="AV628" s="22">
        <v>3</v>
      </c>
      <c r="AW628" s="22">
        <v>149</v>
      </c>
      <c r="AX628" s="20">
        <v>205.8</v>
      </c>
      <c r="AY628" s="20">
        <v>173.7</v>
      </c>
      <c r="AZ628" s="20">
        <v>61</v>
      </c>
      <c r="BA628" s="20">
        <v>44.1</v>
      </c>
      <c r="BB628" s="22">
        <v>10</v>
      </c>
      <c r="BC628" s="20">
        <v>1</v>
      </c>
      <c r="BD628" s="20">
        <v>0.78</v>
      </c>
      <c r="BE628" s="20">
        <v>1.78</v>
      </c>
      <c r="BF628" s="20">
        <v>20.78</v>
      </c>
      <c r="BG628" s="22">
        <v>94</v>
      </c>
      <c r="BH628" s="22">
        <v>35</v>
      </c>
      <c r="BI628" s="22">
        <v>57</v>
      </c>
      <c r="BJ628" s="22">
        <v>43</v>
      </c>
      <c r="BK628" s="22">
        <v>176</v>
      </c>
      <c r="BL628" s="22">
        <v>101</v>
      </c>
      <c r="BM628" s="22">
        <v>89</v>
      </c>
      <c r="BN628" s="22">
        <v>55</v>
      </c>
      <c r="BO628" s="22">
        <v>1</v>
      </c>
      <c r="BP628" s="20"/>
      <c r="BQ628" s="22">
        <v>1</v>
      </c>
      <c r="BR628" s="20"/>
      <c r="BS628" s="22">
        <v>2</v>
      </c>
      <c r="BT628" s="20"/>
      <c r="BU628" s="22">
        <v>0.1</v>
      </c>
      <c r="BV628" s="22">
        <v>0</v>
      </c>
      <c r="BW628" s="22">
        <v>0.08</v>
      </c>
      <c r="BX628" s="22">
        <v>0.18</v>
      </c>
      <c r="BY628" s="22">
        <v>2.13</v>
      </c>
      <c r="BZ628" s="22">
        <v>2.56</v>
      </c>
      <c r="CA628" s="22">
        <v>281</v>
      </c>
      <c r="CB628" s="22">
        <v>181</v>
      </c>
      <c r="CC628" s="22">
        <v>43</v>
      </c>
      <c r="CD628" s="22">
        <v>21</v>
      </c>
      <c r="CE628" s="22">
        <v>196</v>
      </c>
      <c r="CF628" s="22">
        <v>85</v>
      </c>
      <c r="CG628" s="22">
        <v>510</v>
      </c>
      <c r="CH628" s="22">
        <v>176</v>
      </c>
      <c r="CI628" s="22">
        <v>1.02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100</v>
      </c>
      <c r="B629" s="22">
        <v>100</v>
      </c>
      <c r="C629" s="22">
        <v>167878</v>
      </c>
      <c r="D629" s="22">
        <v>0</v>
      </c>
      <c r="E629" s="22">
        <v>0</v>
      </c>
      <c r="F629" s="22">
        <v>-2</v>
      </c>
      <c r="G629" s="22">
        <v>2</v>
      </c>
      <c r="H629" s="22">
        <v>0</v>
      </c>
      <c r="I629" s="22">
        <v>3</v>
      </c>
      <c r="J629" s="20">
        <v>0.2</v>
      </c>
      <c r="K629" s="20">
        <v>0.2</v>
      </c>
      <c r="L629" s="22">
        <v>1</v>
      </c>
      <c r="M629" s="20" t="s">
        <v>999</v>
      </c>
      <c r="N629" s="20">
        <v>0.7</v>
      </c>
      <c r="O629" s="22">
        <v>489</v>
      </c>
      <c r="P629" s="23" t="b">
        <v>0</v>
      </c>
      <c r="Q629" s="20"/>
      <c r="R629" s="20" t="s">
        <v>2923</v>
      </c>
      <c r="S629" s="22">
        <v>48</v>
      </c>
      <c r="T629" s="20" t="s">
        <v>2288</v>
      </c>
      <c r="U629" s="20">
        <v>1</v>
      </c>
      <c r="V629" s="20" t="s">
        <v>2289</v>
      </c>
      <c r="W629" s="20">
        <v>0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7</v>
      </c>
      <c r="AD629" s="22">
        <v>696</v>
      </c>
      <c r="AE629" s="22">
        <v>11</v>
      </c>
      <c r="AF629" s="22">
        <v>2615</v>
      </c>
      <c r="AG629" s="22">
        <v>20</v>
      </c>
      <c r="AH629" s="20">
        <v>0.1</v>
      </c>
      <c r="AI629" s="20">
        <v>1.5</v>
      </c>
      <c r="AJ629" s="20" t="s">
        <v>2289</v>
      </c>
      <c r="AK629" s="22">
        <v>274</v>
      </c>
      <c r="AL629" s="22">
        <v>0</v>
      </c>
      <c r="AM629" s="22">
        <v>0</v>
      </c>
      <c r="AN629" s="22">
        <v>0</v>
      </c>
      <c r="AO629" s="22">
        <v>5</v>
      </c>
      <c r="AP629" s="22">
        <v>0</v>
      </c>
      <c r="AQ629" s="22">
        <v>0</v>
      </c>
      <c r="AR629" s="22">
        <v>0</v>
      </c>
      <c r="AS629" s="22">
        <v>2</v>
      </c>
      <c r="AT629" s="22">
        <v>0</v>
      </c>
      <c r="AU629" s="22">
        <v>0</v>
      </c>
      <c r="AV629" s="22">
        <v>0</v>
      </c>
      <c r="AW629" s="22">
        <v>28</v>
      </c>
      <c r="AX629" s="20">
        <v>29.8</v>
      </c>
      <c r="AY629" s="20">
        <v>37</v>
      </c>
      <c r="AZ629" s="20">
        <v>7</v>
      </c>
      <c r="BA629" s="20">
        <v>7.2</v>
      </c>
      <c r="BB629" s="22">
        <v>3</v>
      </c>
      <c r="BC629" s="20">
        <v>0.12</v>
      </c>
      <c r="BD629" s="20">
        <v>0.18</v>
      </c>
      <c r="BE629" s="20">
        <v>0.3</v>
      </c>
      <c r="BF629" s="20">
        <v>5.31</v>
      </c>
      <c r="BG629" s="22">
        <v>350</v>
      </c>
      <c r="BH629" s="22">
        <v>153</v>
      </c>
      <c r="BI629" s="22">
        <v>269</v>
      </c>
      <c r="BJ629" s="22">
        <v>145</v>
      </c>
      <c r="BK629" s="22">
        <v>367</v>
      </c>
      <c r="BL629" s="22">
        <v>187</v>
      </c>
      <c r="BM629" s="22">
        <v>358</v>
      </c>
      <c r="BN629" s="22">
        <v>163</v>
      </c>
      <c r="BO629" s="20"/>
      <c r="BP629" s="20"/>
      <c r="BQ629" s="20"/>
      <c r="BR629" s="20"/>
      <c r="BS629" s="20"/>
      <c r="BT629" s="20"/>
      <c r="BU629" s="22">
        <v>0.04</v>
      </c>
      <c r="BV629" s="22">
        <v>0</v>
      </c>
      <c r="BW629" s="22">
        <v>0.06</v>
      </c>
      <c r="BX629" s="22">
        <v>0.1</v>
      </c>
      <c r="BY629" s="22">
        <v>1.74</v>
      </c>
      <c r="BZ629" s="22">
        <v>1.64</v>
      </c>
      <c r="CA629" s="22">
        <v>291</v>
      </c>
      <c r="CB629" s="22">
        <v>191</v>
      </c>
      <c r="CC629" s="22">
        <v>294</v>
      </c>
      <c r="CD629" s="22">
        <v>140</v>
      </c>
      <c r="CE629" s="22">
        <v>410</v>
      </c>
      <c r="CF629" s="22">
        <v>196</v>
      </c>
      <c r="CG629" s="22">
        <v>647</v>
      </c>
      <c r="CH629" s="22">
        <v>258</v>
      </c>
      <c r="CI629" s="22">
        <v>0.99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100</v>
      </c>
      <c r="B630" s="22">
        <v>100</v>
      </c>
      <c r="C630" s="22">
        <v>538207</v>
      </c>
      <c r="D630" s="22">
        <v>0</v>
      </c>
      <c r="E630" s="22">
        <v>0</v>
      </c>
      <c r="F630" s="22">
        <v>-2</v>
      </c>
      <c r="G630" s="22">
        <v>2</v>
      </c>
      <c r="H630" s="22">
        <v>0</v>
      </c>
      <c r="I630" s="22">
        <v>4</v>
      </c>
      <c r="J630" s="20">
        <v>-0.2</v>
      </c>
      <c r="K630" s="20">
        <v>-0.2</v>
      </c>
      <c r="L630" s="22">
        <v>1</v>
      </c>
      <c r="M630" s="20" t="s">
        <v>905</v>
      </c>
      <c r="N630" s="20">
        <v>0.3</v>
      </c>
      <c r="O630" s="22">
        <v>490</v>
      </c>
      <c r="P630" s="23" t="b">
        <v>0</v>
      </c>
      <c r="Q630" s="20"/>
      <c r="R630" s="20" t="s">
        <v>3215</v>
      </c>
      <c r="S630" s="22">
        <v>43</v>
      </c>
      <c r="T630" s="20" t="s">
        <v>2290</v>
      </c>
      <c r="U630" s="20">
        <v>1.2</v>
      </c>
      <c r="V630" s="20" t="s">
        <v>2291</v>
      </c>
      <c r="W630" s="20">
        <v>1.1000000000000001</v>
      </c>
      <c r="X630" s="23" t="b">
        <v>0</v>
      </c>
      <c r="Y630" s="20"/>
      <c r="Z630" s="20" t="s">
        <v>858</v>
      </c>
      <c r="AA630" s="22">
        <v>17</v>
      </c>
      <c r="AB630" s="22">
        <v>49</v>
      </c>
      <c r="AC630" s="22">
        <v>5</v>
      </c>
      <c r="AD630" s="22">
        <v>110434</v>
      </c>
      <c r="AE630" s="22">
        <v>23321</v>
      </c>
      <c r="AF630" s="22">
        <v>158203</v>
      </c>
      <c r="AG630" s="22">
        <v>5472</v>
      </c>
      <c r="AH630" s="20">
        <v>0.1</v>
      </c>
      <c r="AI630" s="20">
        <v>1.2</v>
      </c>
      <c r="AJ630" s="20" t="s">
        <v>2291</v>
      </c>
      <c r="AK630" s="22">
        <v>234</v>
      </c>
      <c r="AL630" s="22">
        <v>0</v>
      </c>
      <c r="AM630" s="22">
        <v>0</v>
      </c>
      <c r="AN630" s="22">
        <v>0</v>
      </c>
      <c r="AO630" s="22">
        <v>3</v>
      </c>
      <c r="AP630" s="22">
        <v>0</v>
      </c>
      <c r="AQ630" s="22">
        <v>0</v>
      </c>
      <c r="AR630" s="22">
        <v>0</v>
      </c>
      <c r="AS630" s="22">
        <v>2</v>
      </c>
      <c r="AT630" s="22">
        <v>0</v>
      </c>
      <c r="AU630" s="22">
        <v>0</v>
      </c>
      <c r="AV630" s="22">
        <v>0</v>
      </c>
      <c r="AW630" s="22">
        <v>-3</v>
      </c>
      <c r="AX630" s="20">
        <v>1</v>
      </c>
      <c r="AY630" s="20">
        <v>6</v>
      </c>
      <c r="AZ630" s="20">
        <v>21</v>
      </c>
      <c r="BA630" s="20">
        <v>2.5</v>
      </c>
      <c r="BB630" s="22">
        <v>3</v>
      </c>
      <c r="BC630" s="20">
        <v>0.28999999999999998</v>
      </c>
      <c r="BD630" s="20">
        <v>0.06</v>
      </c>
      <c r="BE630" s="20">
        <v>0.35</v>
      </c>
      <c r="BF630" s="20">
        <v>6.06</v>
      </c>
      <c r="BG630" s="22">
        <v>444</v>
      </c>
      <c r="BH630" s="22">
        <v>52</v>
      </c>
      <c r="BI630" s="22">
        <v>378</v>
      </c>
      <c r="BJ630" s="22">
        <v>49</v>
      </c>
      <c r="BK630" s="22">
        <v>285</v>
      </c>
      <c r="BL630" s="22">
        <v>49</v>
      </c>
      <c r="BM630" s="22">
        <v>414</v>
      </c>
      <c r="BN630" s="22">
        <v>51</v>
      </c>
      <c r="BO630" s="20"/>
      <c r="BP630" s="20"/>
      <c r="BQ630" s="20"/>
      <c r="BR630" s="20"/>
      <c r="BS630" s="20"/>
      <c r="BT630" s="20"/>
      <c r="BU630" s="22">
        <v>0.11</v>
      </c>
      <c r="BV630" s="22">
        <v>0</v>
      </c>
      <c r="BW630" s="22">
        <v>0.02</v>
      </c>
      <c r="BX630" s="22">
        <v>0.13</v>
      </c>
      <c r="BY630" s="22">
        <v>2.33</v>
      </c>
      <c r="BZ630" s="22">
        <v>1.1499999999999999</v>
      </c>
      <c r="CA630" s="22">
        <v>604</v>
      </c>
      <c r="CB630" s="22">
        <v>96</v>
      </c>
      <c r="CC630" s="22">
        <v>319</v>
      </c>
      <c r="CD630" s="22">
        <v>37</v>
      </c>
      <c r="CE630" s="22">
        <v>343</v>
      </c>
      <c r="CF630" s="22">
        <v>42</v>
      </c>
      <c r="CG630" s="22">
        <v>170</v>
      </c>
      <c r="CH630" s="22">
        <v>26</v>
      </c>
      <c r="CI630" s="22">
        <v>1.1499999999999999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0"/>
      <c r="B631" s="20"/>
      <c r="C631" s="22">
        <v>83427</v>
      </c>
      <c r="D631" s="22">
        <v>0</v>
      </c>
      <c r="E631" s="22">
        <v>0</v>
      </c>
      <c r="F631" s="22">
        <v>-1</v>
      </c>
      <c r="G631" s="22">
        <v>1</v>
      </c>
      <c r="H631" s="22">
        <v>0</v>
      </c>
      <c r="I631" s="22">
        <v>2</v>
      </c>
      <c r="J631" s="20">
        <v>0.5</v>
      </c>
      <c r="K631" s="20">
        <v>0.5</v>
      </c>
      <c r="L631" s="22">
        <v>1</v>
      </c>
      <c r="M631" s="20" t="s">
        <v>995</v>
      </c>
      <c r="N631" s="20">
        <v>1</v>
      </c>
      <c r="O631" s="22">
        <v>576</v>
      </c>
      <c r="P631" s="23" t="b">
        <v>0</v>
      </c>
      <c r="Q631" s="20"/>
      <c r="R631" s="20"/>
      <c r="S631" s="22">
        <v>44</v>
      </c>
      <c r="T631" s="20" t="s">
        <v>2292</v>
      </c>
      <c r="U631" s="20">
        <v>0.8</v>
      </c>
      <c r="V631" s="20" t="s">
        <v>542</v>
      </c>
      <c r="W631" s="20">
        <v>0.1</v>
      </c>
      <c r="X631" s="23" t="b">
        <v>0</v>
      </c>
      <c r="Y631" s="20"/>
      <c r="Z631" s="20" t="s">
        <v>858</v>
      </c>
      <c r="AA631" s="22">
        <v>17</v>
      </c>
      <c r="AB631" s="22">
        <v>49</v>
      </c>
      <c r="AC631" s="22">
        <v>10</v>
      </c>
      <c r="AD631" s="22">
        <v>5847</v>
      </c>
      <c r="AE631" s="22">
        <v>162</v>
      </c>
      <c r="AF631" s="22">
        <v>8422</v>
      </c>
      <c r="AG631" s="22">
        <v>163</v>
      </c>
      <c r="AH631" s="20">
        <v>0.2</v>
      </c>
      <c r="AI631" s="20">
        <v>2.2999999999999998</v>
      </c>
      <c r="AJ631" s="20" t="s">
        <v>542</v>
      </c>
      <c r="AK631" s="22">
        <v>1034</v>
      </c>
      <c r="AL631" s="22">
        <v>0</v>
      </c>
      <c r="AM631" s="22">
        <v>1</v>
      </c>
      <c r="AN631" s="22">
        <v>0</v>
      </c>
      <c r="AO631" s="22">
        <v>31</v>
      </c>
      <c r="AP631" s="22">
        <v>0</v>
      </c>
      <c r="AQ631" s="22">
        <v>0</v>
      </c>
      <c r="AR631" s="22">
        <v>0</v>
      </c>
      <c r="AS631" s="22">
        <v>3</v>
      </c>
      <c r="AT631" s="22">
        <v>0</v>
      </c>
      <c r="AU631" s="22">
        <v>0</v>
      </c>
      <c r="AV631" s="22">
        <v>0</v>
      </c>
      <c r="AW631" s="22">
        <v>153</v>
      </c>
      <c r="AX631" s="20">
        <v>209</v>
      </c>
      <c r="AY631" s="20">
        <v>50.4</v>
      </c>
      <c r="AZ631" s="20">
        <v>46</v>
      </c>
      <c r="BA631" s="20">
        <v>30.6</v>
      </c>
      <c r="BB631" s="22">
        <v>11</v>
      </c>
      <c r="BC631" s="20">
        <v>0.51</v>
      </c>
      <c r="BD631" s="20">
        <v>0.33</v>
      </c>
      <c r="BE631" s="20">
        <v>0.84</v>
      </c>
      <c r="BF631" s="20">
        <v>25.34</v>
      </c>
      <c r="BG631" s="22">
        <v>88</v>
      </c>
      <c r="BH631" s="22">
        <v>30</v>
      </c>
      <c r="BI631" s="22">
        <v>226</v>
      </c>
      <c r="BJ631" s="22">
        <v>64</v>
      </c>
      <c r="BK631" s="22">
        <v>206</v>
      </c>
      <c r="BL631" s="22">
        <v>50</v>
      </c>
      <c r="BM631" s="22">
        <v>166</v>
      </c>
      <c r="BN631" s="22">
        <v>46</v>
      </c>
      <c r="BO631" s="20"/>
      <c r="BP631" s="20"/>
      <c r="BQ631" s="20"/>
      <c r="BR631" s="20"/>
      <c r="BS631" s="20"/>
      <c r="BT631" s="20"/>
      <c r="BU631" s="22">
        <v>0.04</v>
      </c>
      <c r="BV631" s="22">
        <v>0</v>
      </c>
      <c r="BW631" s="22">
        <v>0.03</v>
      </c>
      <c r="BX631" s="22">
        <v>7.0000000000000007E-2</v>
      </c>
      <c r="BY631" s="22">
        <v>2.21</v>
      </c>
      <c r="BZ631" s="22">
        <v>2.7</v>
      </c>
      <c r="CA631" s="22">
        <v>480</v>
      </c>
      <c r="CB631" s="22">
        <v>93</v>
      </c>
      <c r="CC631" s="22">
        <v>240</v>
      </c>
      <c r="CD631" s="22">
        <v>80</v>
      </c>
      <c r="CE631" s="22">
        <v>448</v>
      </c>
      <c r="CF631" s="22">
        <v>147</v>
      </c>
      <c r="CG631" s="22">
        <v>429</v>
      </c>
      <c r="CH631" s="22">
        <v>167</v>
      </c>
      <c r="CI631" s="22">
        <v>0.96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100</v>
      </c>
      <c r="B632" s="22">
        <v>100</v>
      </c>
      <c r="C632" s="22">
        <v>504198</v>
      </c>
      <c r="D632" s="22">
        <v>0</v>
      </c>
      <c r="E632" s="22">
        <v>0</v>
      </c>
      <c r="F632" s="22">
        <v>-3</v>
      </c>
      <c r="G632" s="22">
        <v>3</v>
      </c>
      <c r="H632" s="22">
        <v>0</v>
      </c>
      <c r="I632" s="22">
        <v>3</v>
      </c>
      <c r="J632" s="20">
        <v>0.2</v>
      </c>
      <c r="K632" s="20">
        <v>0.2</v>
      </c>
      <c r="L632" s="22">
        <v>1</v>
      </c>
      <c r="M632" s="20" t="s">
        <v>2293</v>
      </c>
      <c r="N632" s="20">
        <v>0.7</v>
      </c>
      <c r="O632" s="22">
        <v>587</v>
      </c>
      <c r="P632" s="23" t="b">
        <v>0</v>
      </c>
      <c r="Q632" s="20"/>
      <c r="R632" s="20" t="s">
        <v>2812</v>
      </c>
      <c r="S632" s="22">
        <v>47</v>
      </c>
      <c r="T632" s="20" t="s">
        <v>2294</v>
      </c>
      <c r="U632" s="20">
        <v>0.6</v>
      </c>
      <c r="V632" s="20" t="s">
        <v>2295</v>
      </c>
      <c r="W632" s="20">
        <v>0</v>
      </c>
      <c r="X632" s="23" t="b">
        <v>0</v>
      </c>
      <c r="Y632" s="20"/>
      <c r="Z632" s="20" t="s">
        <v>858</v>
      </c>
      <c r="AA632" s="22">
        <v>17</v>
      </c>
      <c r="AB632" s="22">
        <v>49</v>
      </c>
      <c r="AC632" s="22">
        <v>3</v>
      </c>
      <c r="AD632" s="22">
        <v>453</v>
      </c>
      <c r="AE632" s="22">
        <v>15</v>
      </c>
      <c r="AF632" s="22">
        <v>4747</v>
      </c>
      <c r="AG632" s="22">
        <v>45</v>
      </c>
      <c r="AH632" s="20">
        <v>0.1</v>
      </c>
      <c r="AI632" s="20">
        <v>0.6</v>
      </c>
      <c r="AJ632" s="20" t="s">
        <v>2295</v>
      </c>
      <c r="AK632" s="22">
        <v>108</v>
      </c>
      <c r="AL632" s="22">
        <v>0</v>
      </c>
      <c r="AM632" s="22">
        <v>0</v>
      </c>
      <c r="AN632" s="22">
        <v>0</v>
      </c>
      <c r="AO632" s="22">
        <v>6</v>
      </c>
      <c r="AP632" s="22">
        <v>0</v>
      </c>
      <c r="AQ632" s="22">
        <v>0</v>
      </c>
      <c r="AR632" s="22">
        <v>0</v>
      </c>
      <c r="AS632" s="22">
        <v>2</v>
      </c>
      <c r="AT632" s="22">
        <v>0</v>
      </c>
      <c r="AU632" s="22">
        <v>0</v>
      </c>
      <c r="AV632" s="22">
        <v>0</v>
      </c>
      <c r="AW632" s="22">
        <v>7</v>
      </c>
      <c r="AX632" s="20">
        <v>4.2</v>
      </c>
      <c r="AY632" s="20">
        <v>8.6</v>
      </c>
      <c r="AZ632" s="20">
        <v>12</v>
      </c>
      <c r="BA632" s="20">
        <v>2.4</v>
      </c>
      <c r="BB632" s="22">
        <v>1</v>
      </c>
      <c r="BC632" s="20">
        <v>0.12</v>
      </c>
      <c r="BD632" s="20">
        <v>0.09</v>
      </c>
      <c r="BE632" s="20">
        <v>0.21</v>
      </c>
      <c r="BF632" s="20">
        <v>3.59</v>
      </c>
      <c r="BG632" s="22">
        <v>427</v>
      </c>
      <c r="BH632" s="22">
        <v>196</v>
      </c>
      <c r="BI632" s="22">
        <v>371</v>
      </c>
      <c r="BJ632" s="22">
        <v>187</v>
      </c>
      <c r="BK632" s="22">
        <v>337</v>
      </c>
      <c r="BL632" s="22">
        <v>170</v>
      </c>
      <c r="BM632" s="22">
        <v>415</v>
      </c>
      <c r="BN632" s="22">
        <v>193</v>
      </c>
      <c r="BO632" s="20"/>
      <c r="BP632" s="20"/>
      <c r="BQ632" s="20"/>
      <c r="BR632" s="20"/>
      <c r="BS632" s="20"/>
      <c r="BT632" s="20"/>
      <c r="BU632" s="22">
        <v>0.1</v>
      </c>
      <c r="BV632" s="22">
        <v>0</v>
      </c>
      <c r="BW632" s="22">
        <v>0.08</v>
      </c>
      <c r="BX632" s="22">
        <v>0.18</v>
      </c>
      <c r="BY632" s="22">
        <v>2.99</v>
      </c>
      <c r="BZ632" s="22">
        <v>5</v>
      </c>
      <c r="CA632" s="22">
        <v>331</v>
      </c>
      <c r="CB632" s="22">
        <v>215</v>
      </c>
      <c r="CC632" s="22">
        <v>289</v>
      </c>
      <c r="CD632" s="22">
        <v>136</v>
      </c>
      <c r="CE632" s="22">
        <v>457</v>
      </c>
      <c r="CF632" s="22">
        <v>221</v>
      </c>
      <c r="CG632" s="22">
        <v>606</v>
      </c>
      <c r="CH632" s="22">
        <v>234</v>
      </c>
      <c r="CI632" s="22">
        <v>0.83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432990</v>
      </c>
      <c r="D633" s="22">
        <v>0</v>
      </c>
      <c r="E633" s="22">
        <v>0</v>
      </c>
      <c r="F633" s="22">
        <v>-2</v>
      </c>
      <c r="G633" s="22">
        <v>2</v>
      </c>
      <c r="H633" s="22">
        <v>0</v>
      </c>
      <c r="I633" s="22">
        <v>2</v>
      </c>
      <c r="J633" s="20">
        <v>-0.5</v>
      </c>
      <c r="K633" s="20">
        <v>-0.5</v>
      </c>
      <c r="L633" s="22">
        <v>0</v>
      </c>
      <c r="M633" s="20" t="s">
        <v>2296</v>
      </c>
      <c r="N633" s="20">
        <v>0</v>
      </c>
      <c r="O633" s="22">
        <v>592</v>
      </c>
      <c r="P633" s="23" t="b">
        <v>0</v>
      </c>
      <c r="Q633" s="20"/>
      <c r="R633" s="20"/>
      <c r="S633" s="22">
        <v>43</v>
      </c>
      <c r="T633" s="20" t="s">
        <v>2297</v>
      </c>
      <c r="U633" s="20">
        <v>0.8</v>
      </c>
      <c r="V633" s="20" t="s">
        <v>2298</v>
      </c>
      <c r="W633" s="20">
        <v>0</v>
      </c>
      <c r="X633" s="23" t="b">
        <v>0</v>
      </c>
      <c r="Y633" s="20"/>
      <c r="Z633" s="20" t="s">
        <v>858</v>
      </c>
      <c r="AA633" s="22">
        <v>17</v>
      </c>
      <c r="AB633" s="22">
        <v>49</v>
      </c>
      <c r="AC633" s="22">
        <v>4</v>
      </c>
      <c r="AD633" s="22">
        <v>885</v>
      </c>
      <c r="AE633" s="22">
        <v>14</v>
      </c>
      <c r="AF633" s="22">
        <v>3423</v>
      </c>
      <c r="AG633" s="22">
        <v>81</v>
      </c>
      <c r="AH633" s="20">
        <v>0</v>
      </c>
      <c r="AI633" s="20">
        <v>0.9</v>
      </c>
      <c r="AJ633" s="20" t="s">
        <v>2298</v>
      </c>
      <c r="AK633" s="22">
        <v>219</v>
      </c>
      <c r="AL633" s="22">
        <v>0</v>
      </c>
      <c r="AM633" s="22">
        <v>0</v>
      </c>
      <c r="AN633" s="22">
        <v>0</v>
      </c>
      <c r="AO633" s="22">
        <v>7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25</v>
      </c>
      <c r="AX633" s="20">
        <v>36.200000000000003</v>
      </c>
      <c r="AY633" s="20">
        <v>2.8</v>
      </c>
      <c r="AZ633" s="20">
        <v>31</v>
      </c>
      <c r="BA633" s="20">
        <v>7</v>
      </c>
      <c r="BB633" s="22">
        <v>1</v>
      </c>
      <c r="BC633" s="20">
        <v>0.17</v>
      </c>
      <c r="BD633" s="20">
        <v>0.02</v>
      </c>
      <c r="BE633" s="20">
        <v>0.19</v>
      </c>
      <c r="BF633" s="20">
        <v>6.9</v>
      </c>
      <c r="BG633" s="22">
        <v>334</v>
      </c>
      <c r="BH633" s="22">
        <v>127</v>
      </c>
      <c r="BI633" s="22">
        <v>389</v>
      </c>
      <c r="BJ633" s="22">
        <v>142</v>
      </c>
      <c r="BK633" s="22">
        <v>252</v>
      </c>
      <c r="BL633" s="22">
        <v>76</v>
      </c>
      <c r="BM633" s="22">
        <v>360</v>
      </c>
      <c r="BN633" s="22">
        <v>130</v>
      </c>
      <c r="BO633" s="20"/>
      <c r="BP633" s="20"/>
      <c r="BQ633" s="20"/>
      <c r="BR633" s="20"/>
      <c r="BS633" s="20"/>
      <c r="BT633" s="20"/>
      <c r="BU633" s="22">
        <v>7.0000000000000007E-2</v>
      </c>
      <c r="BV633" s="22">
        <v>0</v>
      </c>
      <c r="BW633" s="22">
        <v>0.01</v>
      </c>
      <c r="BX633" s="22">
        <v>0.08</v>
      </c>
      <c r="BY633" s="22">
        <v>2.84</v>
      </c>
      <c r="BZ633" s="22">
        <v>2.88</v>
      </c>
      <c r="CA633" s="22">
        <v>596</v>
      </c>
      <c r="CB633" s="22">
        <v>152</v>
      </c>
      <c r="CC633" s="22">
        <v>501</v>
      </c>
      <c r="CD633" s="22">
        <v>200</v>
      </c>
      <c r="CE633" s="22">
        <v>447</v>
      </c>
      <c r="CF633" s="22">
        <v>146</v>
      </c>
      <c r="CG633" s="22">
        <v>509</v>
      </c>
      <c r="CH633" s="22">
        <v>195</v>
      </c>
      <c r="CI633" s="22">
        <v>0.41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0"/>
      <c r="B634" s="20"/>
      <c r="C634" s="22">
        <v>523957</v>
      </c>
      <c r="D634" s="22">
        <v>0</v>
      </c>
      <c r="E634" s="22">
        <v>0</v>
      </c>
      <c r="F634" s="22">
        <v>-3</v>
      </c>
      <c r="G634" s="22">
        <v>3</v>
      </c>
      <c r="H634" s="22">
        <v>0</v>
      </c>
      <c r="I634" s="22">
        <v>4</v>
      </c>
      <c r="J634" s="20">
        <v>-0.5</v>
      </c>
      <c r="K634" s="20">
        <v>-0.5</v>
      </c>
      <c r="L634" s="22">
        <v>0</v>
      </c>
      <c r="M634" s="20" t="s">
        <v>2299</v>
      </c>
      <c r="N634" s="20">
        <v>0</v>
      </c>
      <c r="O634" s="22">
        <v>593</v>
      </c>
      <c r="P634" s="23" t="b">
        <v>0</v>
      </c>
      <c r="Q634" s="20"/>
      <c r="R634" s="20"/>
      <c r="S634" s="22">
        <v>52</v>
      </c>
      <c r="T634" s="20" t="s">
        <v>2300</v>
      </c>
      <c r="U634" s="20">
        <v>1.5</v>
      </c>
      <c r="V634" s="20" t="s">
        <v>670</v>
      </c>
      <c r="W634" s="20">
        <v>0</v>
      </c>
      <c r="X634" s="23" t="b">
        <v>0</v>
      </c>
      <c r="Y634" s="20"/>
      <c r="Z634" s="20" t="s">
        <v>858</v>
      </c>
      <c r="AA634" s="22">
        <v>17</v>
      </c>
      <c r="AB634" s="22">
        <v>49</v>
      </c>
      <c r="AC634" s="22">
        <v>9</v>
      </c>
      <c r="AD634" s="22">
        <v>6966</v>
      </c>
      <c r="AE634" s="22">
        <v>93</v>
      </c>
      <c r="AF634" s="22">
        <v>11351</v>
      </c>
      <c r="AG634" s="22">
        <v>154</v>
      </c>
      <c r="AH634" s="20">
        <v>0</v>
      </c>
      <c r="AI634" s="20">
        <v>1.7</v>
      </c>
      <c r="AJ634" s="20" t="s">
        <v>2301</v>
      </c>
      <c r="AK634" s="22">
        <v>323</v>
      </c>
      <c r="AL634" s="22">
        <v>0</v>
      </c>
      <c r="AM634" s="22">
        <v>0</v>
      </c>
      <c r="AN634" s="22">
        <v>0</v>
      </c>
      <c r="AO634" s="22">
        <v>9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7</v>
      </c>
      <c r="AX634" s="20">
        <v>20.399999999999999</v>
      </c>
      <c r="AY634" s="20">
        <v>42.3</v>
      </c>
      <c r="AZ634" s="20">
        <v>29</v>
      </c>
      <c r="BA634" s="20">
        <v>9</v>
      </c>
      <c r="BB634" s="22">
        <v>3</v>
      </c>
      <c r="BC634" s="20">
        <v>0.27</v>
      </c>
      <c r="BD634" s="20">
        <v>0.4</v>
      </c>
      <c r="BE634" s="20">
        <v>0.67</v>
      </c>
      <c r="BF634" s="20">
        <v>9.5500000000000007</v>
      </c>
      <c r="BG634" s="22">
        <v>376</v>
      </c>
      <c r="BH634" s="22">
        <v>44</v>
      </c>
      <c r="BI634" s="22">
        <v>251</v>
      </c>
      <c r="BJ634" s="22">
        <v>39</v>
      </c>
      <c r="BK634" s="22">
        <v>259</v>
      </c>
      <c r="BL634" s="22">
        <v>46</v>
      </c>
      <c r="BM634" s="22">
        <v>337</v>
      </c>
      <c r="BN634" s="22">
        <v>45</v>
      </c>
      <c r="BO634" s="20"/>
      <c r="BP634" s="20"/>
      <c r="BQ634" s="20"/>
      <c r="BR634" s="20"/>
      <c r="BS634" s="20"/>
      <c r="BT634" s="20"/>
      <c r="BU634" s="22">
        <v>0.08</v>
      </c>
      <c r="BV634" s="22">
        <v>0</v>
      </c>
      <c r="BW634" s="22">
        <v>0.11</v>
      </c>
      <c r="BX634" s="22">
        <v>0.19</v>
      </c>
      <c r="BY634" s="22">
        <v>2.66</v>
      </c>
      <c r="BZ634" s="22">
        <v>2.5099999999999998</v>
      </c>
      <c r="CA634" s="22">
        <v>163</v>
      </c>
      <c r="CB634" s="22">
        <v>42</v>
      </c>
      <c r="CC634" s="22">
        <v>703</v>
      </c>
      <c r="CD634" s="22">
        <v>80</v>
      </c>
      <c r="CE634" s="22">
        <v>310</v>
      </c>
      <c r="CF634" s="22">
        <v>39</v>
      </c>
      <c r="CG634" s="22">
        <v>539</v>
      </c>
      <c r="CH634" s="22">
        <v>75</v>
      </c>
      <c r="CI634" s="22">
        <v>0.84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100</v>
      </c>
      <c r="B635" s="22">
        <v>100</v>
      </c>
      <c r="C635" s="22">
        <v>424001</v>
      </c>
      <c r="D635" s="22">
        <v>0</v>
      </c>
      <c r="E635" s="22">
        <v>0</v>
      </c>
      <c r="F635" s="22">
        <v>0</v>
      </c>
      <c r="G635" s="22">
        <v>0</v>
      </c>
      <c r="H635" s="22">
        <v>0</v>
      </c>
      <c r="I635" s="22">
        <v>3</v>
      </c>
      <c r="J635" s="20">
        <v>1.2</v>
      </c>
      <c r="K635" s="20">
        <v>1.2</v>
      </c>
      <c r="L635" s="22">
        <v>1</v>
      </c>
      <c r="M635" s="20" t="s">
        <v>2591</v>
      </c>
      <c r="N635" s="20">
        <v>1.7</v>
      </c>
      <c r="O635" s="22">
        <v>638</v>
      </c>
      <c r="P635" s="23" t="b">
        <v>0</v>
      </c>
      <c r="Q635" s="20"/>
      <c r="R635" s="20" t="s">
        <v>2592</v>
      </c>
      <c r="S635" s="22">
        <v>50</v>
      </c>
      <c r="T635" s="20" t="s">
        <v>2593</v>
      </c>
      <c r="U635" s="20">
        <v>1.7</v>
      </c>
      <c r="V635" s="20" t="s">
        <v>2594</v>
      </c>
      <c r="W635" s="20">
        <v>0</v>
      </c>
      <c r="X635" s="23" t="b">
        <v>0</v>
      </c>
      <c r="Y635" s="20"/>
      <c r="Z635" s="20" t="s">
        <v>858</v>
      </c>
      <c r="AA635" s="22">
        <v>17</v>
      </c>
      <c r="AB635" s="22">
        <v>49</v>
      </c>
      <c r="AC635" s="22">
        <v>20</v>
      </c>
      <c r="AD635" s="22">
        <v>1524</v>
      </c>
      <c r="AE635" s="22">
        <v>104</v>
      </c>
      <c r="AF635" s="22">
        <v>1517</v>
      </c>
      <c r="AG635" s="22">
        <v>75</v>
      </c>
      <c r="AH635" s="20">
        <v>0.3</v>
      </c>
      <c r="AI635" s="20">
        <v>4</v>
      </c>
      <c r="AJ635" s="20" t="s">
        <v>2595</v>
      </c>
      <c r="AK635" s="22">
        <v>928</v>
      </c>
      <c r="AL635" s="22">
        <v>0</v>
      </c>
      <c r="AM635" s="22">
        <v>0</v>
      </c>
      <c r="AN635" s="22">
        <v>0</v>
      </c>
      <c r="AO635" s="22">
        <v>29</v>
      </c>
      <c r="AP635" s="22">
        <v>0</v>
      </c>
      <c r="AQ635" s="22">
        <v>0</v>
      </c>
      <c r="AR635" s="22">
        <v>0</v>
      </c>
      <c r="AS635" s="22">
        <v>2</v>
      </c>
      <c r="AT635" s="22">
        <v>0</v>
      </c>
      <c r="AU635" s="22">
        <v>0</v>
      </c>
      <c r="AV635" s="22">
        <v>1</v>
      </c>
      <c r="AW635" s="22">
        <v>107</v>
      </c>
      <c r="AX635" s="20">
        <v>172.2</v>
      </c>
      <c r="AY635" s="20">
        <v>31.3</v>
      </c>
      <c r="AZ635" s="20">
        <v>42</v>
      </c>
      <c r="BA635" s="20">
        <v>24.4</v>
      </c>
      <c r="BB635" s="22">
        <v>11</v>
      </c>
      <c r="BC635" s="20">
        <v>0.16</v>
      </c>
      <c r="BD635" s="20">
        <v>0.09</v>
      </c>
      <c r="BE635" s="20">
        <v>0.25</v>
      </c>
      <c r="BF635" s="20">
        <v>23.69</v>
      </c>
      <c r="BG635" s="22">
        <v>124</v>
      </c>
      <c r="BH635" s="22">
        <v>49</v>
      </c>
      <c r="BI635" s="22">
        <v>283</v>
      </c>
      <c r="BJ635" s="22">
        <v>151</v>
      </c>
      <c r="BK635" s="22">
        <v>222</v>
      </c>
      <c r="BL635" s="22">
        <v>116</v>
      </c>
      <c r="BM635" s="22">
        <v>209</v>
      </c>
      <c r="BN635" s="22">
        <v>103</v>
      </c>
      <c r="BO635" s="20"/>
      <c r="BP635" s="20"/>
      <c r="BQ635" s="20"/>
      <c r="BR635" s="20"/>
      <c r="BS635" s="20"/>
      <c r="BT635" s="20"/>
      <c r="BU635" s="22">
        <v>0.02</v>
      </c>
      <c r="BV635" s="22">
        <v>0</v>
      </c>
      <c r="BW635" s="22">
        <v>0.01</v>
      </c>
      <c r="BX635" s="22">
        <v>0.03</v>
      </c>
      <c r="BY635" s="22">
        <v>2.2999999999999998</v>
      </c>
      <c r="BZ635" s="22">
        <v>2.81</v>
      </c>
      <c r="CA635" s="22">
        <v>203</v>
      </c>
      <c r="CB635" s="22">
        <v>126</v>
      </c>
      <c r="CC635" s="22">
        <v>195</v>
      </c>
      <c r="CD635" s="22">
        <v>90</v>
      </c>
      <c r="CE635" s="22">
        <v>286</v>
      </c>
      <c r="CF635" s="22">
        <v>131</v>
      </c>
      <c r="CG635" s="22">
        <v>624</v>
      </c>
      <c r="CH635" s="22">
        <v>245</v>
      </c>
      <c r="CI635" s="22">
        <v>1.07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0"/>
      <c r="B636" s="20"/>
      <c r="C636" s="22">
        <v>471848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2</v>
      </c>
      <c r="J636" s="20">
        <v>-0.5</v>
      </c>
      <c r="K636" s="20">
        <v>-0.5</v>
      </c>
      <c r="L636" s="22">
        <v>0</v>
      </c>
      <c r="M636" s="20" t="s">
        <v>2596</v>
      </c>
      <c r="N636" s="20">
        <v>0</v>
      </c>
      <c r="O636" s="22">
        <v>653</v>
      </c>
      <c r="P636" s="23" t="b">
        <v>0</v>
      </c>
      <c r="Q636" s="20"/>
      <c r="R636" s="20"/>
      <c r="S636" s="22">
        <v>40</v>
      </c>
      <c r="T636" s="20" t="s">
        <v>2597</v>
      </c>
      <c r="U636" s="20">
        <v>0</v>
      </c>
      <c r="V636" s="20" t="s">
        <v>2598</v>
      </c>
      <c r="W636" s="20">
        <v>0.1</v>
      </c>
      <c r="X636" s="23" t="b">
        <v>0</v>
      </c>
      <c r="Y636" s="20"/>
      <c r="Z636" s="20" t="s">
        <v>858</v>
      </c>
      <c r="AA636" s="22">
        <v>17</v>
      </c>
      <c r="AB636" s="22">
        <v>49</v>
      </c>
      <c r="AC636" s="22">
        <v>0</v>
      </c>
      <c r="AD636" s="22">
        <v>4489</v>
      </c>
      <c r="AE636" s="22">
        <v>80</v>
      </c>
      <c r="AF636" s="22">
        <v>3403</v>
      </c>
      <c r="AG636" s="22">
        <v>114</v>
      </c>
      <c r="AH636" s="20">
        <v>0</v>
      </c>
      <c r="AI636" s="20">
        <v>0</v>
      </c>
      <c r="AJ636" s="20" t="s">
        <v>2598</v>
      </c>
      <c r="AK636" s="22">
        <v>0</v>
      </c>
      <c r="AL636" s="22">
        <v>0</v>
      </c>
      <c r="AM636" s="22">
        <v>0</v>
      </c>
      <c r="AN636" s="22">
        <v>0</v>
      </c>
      <c r="AO636" s="22">
        <v>0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0</v>
      </c>
      <c r="AX636" s="20">
        <v>0</v>
      </c>
      <c r="AY636" s="20">
        <v>0</v>
      </c>
      <c r="AZ636" s="20">
        <v>0</v>
      </c>
      <c r="BA636" s="20">
        <v>0</v>
      </c>
      <c r="BB636" s="22">
        <v>0</v>
      </c>
      <c r="BC636" s="20">
        <v>0</v>
      </c>
      <c r="BD636" s="20">
        <v>0</v>
      </c>
      <c r="BE636" s="20">
        <v>0</v>
      </c>
      <c r="BF636" s="20">
        <v>0</v>
      </c>
      <c r="BG636" s="22">
        <v>535</v>
      </c>
      <c r="BH636" s="22">
        <v>200</v>
      </c>
      <c r="BI636" s="22">
        <v>519</v>
      </c>
      <c r="BJ636" s="22">
        <v>197</v>
      </c>
      <c r="BK636" s="22">
        <v>497</v>
      </c>
      <c r="BL636" s="22">
        <v>190</v>
      </c>
      <c r="BM636" s="22">
        <v>541</v>
      </c>
      <c r="BN636" s="22">
        <v>199</v>
      </c>
      <c r="BO636" s="20"/>
      <c r="BP636" s="20"/>
      <c r="BQ636" s="20"/>
      <c r="BR636" s="20"/>
      <c r="BS636" s="20"/>
      <c r="BT636" s="20"/>
      <c r="BU636" s="22">
        <v>0</v>
      </c>
      <c r="BV636" s="22">
        <v>0</v>
      </c>
      <c r="BW636" s="22">
        <v>0</v>
      </c>
      <c r="BX636" s="22">
        <v>0</v>
      </c>
      <c r="BY636" s="22">
        <v>0</v>
      </c>
      <c r="BZ636" s="22">
        <v>0</v>
      </c>
      <c r="CA636" s="22">
        <v>682</v>
      </c>
      <c r="CB636" s="22">
        <v>205</v>
      </c>
      <c r="CC636" s="22">
        <v>450</v>
      </c>
      <c r="CD636" s="22">
        <v>163</v>
      </c>
      <c r="CE636" s="22">
        <v>546</v>
      </c>
      <c r="CF636" s="22">
        <v>196</v>
      </c>
      <c r="CG636" s="22">
        <v>453</v>
      </c>
      <c r="CH636" s="22">
        <v>176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0</v>
      </c>
      <c r="B637" s="22">
        <v>0</v>
      </c>
      <c r="C637" s="22">
        <v>532377</v>
      </c>
      <c r="D637" s="22">
        <v>0</v>
      </c>
      <c r="E637" s="22">
        <v>0</v>
      </c>
      <c r="F637" s="22">
        <v>0</v>
      </c>
      <c r="G637" s="22">
        <v>0</v>
      </c>
      <c r="H637" s="22">
        <v>0</v>
      </c>
      <c r="I637" s="22">
        <v>4</v>
      </c>
      <c r="J637" s="20">
        <v>0</v>
      </c>
      <c r="K637" s="20">
        <v>0</v>
      </c>
      <c r="L637" s="22">
        <v>0</v>
      </c>
      <c r="M637" s="20" t="s">
        <v>2173</v>
      </c>
      <c r="N637" s="20">
        <v>0</v>
      </c>
      <c r="O637" s="22">
        <v>654</v>
      </c>
      <c r="P637" s="23" t="b">
        <v>0</v>
      </c>
      <c r="Q637" s="20" t="s">
        <v>3074</v>
      </c>
      <c r="R637" s="20" t="s">
        <v>3075</v>
      </c>
      <c r="S637" s="22">
        <v>45</v>
      </c>
      <c r="T637" s="20" t="s">
        <v>2599</v>
      </c>
      <c r="U637" s="20">
        <v>0</v>
      </c>
      <c r="V637" s="20" t="s">
        <v>2600</v>
      </c>
      <c r="W637" s="20">
        <v>0</v>
      </c>
      <c r="X637" s="23" t="b">
        <v>0</v>
      </c>
      <c r="Y637" s="20"/>
      <c r="Z637" s="20" t="s">
        <v>872</v>
      </c>
      <c r="AA637" s="22">
        <v>17</v>
      </c>
      <c r="AB637" s="22">
        <v>49</v>
      </c>
      <c r="AC637" s="22">
        <v>0</v>
      </c>
      <c r="AD637" s="22">
        <v>3568</v>
      </c>
      <c r="AE637" s="22">
        <v>0</v>
      </c>
      <c r="AF637" s="22">
        <v>4511</v>
      </c>
      <c r="AG637" s="22">
        <v>55</v>
      </c>
      <c r="AH637" s="20">
        <v>0</v>
      </c>
      <c r="AI637" s="20">
        <v>0</v>
      </c>
      <c r="AJ637" s="20" t="s">
        <v>2600</v>
      </c>
      <c r="AK637" s="22">
        <v>0</v>
      </c>
      <c r="AL637" s="22">
        <v>0</v>
      </c>
      <c r="AM637" s="22">
        <v>0</v>
      </c>
      <c r="AN637" s="22">
        <v>0</v>
      </c>
      <c r="AO637" s="22">
        <v>0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0</v>
      </c>
      <c r="AX637" s="20">
        <v>0</v>
      </c>
      <c r="AY637" s="20">
        <v>0</v>
      </c>
      <c r="AZ637" s="20">
        <v>0</v>
      </c>
      <c r="BA637" s="20">
        <v>0</v>
      </c>
      <c r="BB637" s="22">
        <v>0</v>
      </c>
      <c r="BC637" s="20">
        <v>0</v>
      </c>
      <c r="BD637" s="20">
        <v>0</v>
      </c>
      <c r="BE637" s="20">
        <v>0</v>
      </c>
      <c r="BF637" s="20">
        <v>0</v>
      </c>
      <c r="BG637" s="22">
        <v>673</v>
      </c>
      <c r="BH637" s="22">
        <v>77</v>
      </c>
      <c r="BI637" s="22">
        <v>669</v>
      </c>
      <c r="BJ637" s="22">
        <v>79</v>
      </c>
      <c r="BK637" s="22">
        <v>660</v>
      </c>
      <c r="BL637" s="22">
        <v>79</v>
      </c>
      <c r="BM637" s="22">
        <v>679</v>
      </c>
      <c r="BN637" s="22">
        <v>79</v>
      </c>
      <c r="BO637" s="20"/>
      <c r="BP637" s="20"/>
      <c r="BQ637" s="20"/>
      <c r="BR637" s="20"/>
      <c r="BS637" s="20"/>
      <c r="BT637" s="20"/>
      <c r="BU637" s="22">
        <v>0</v>
      </c>
      <c r="BV637" s="22">
        <v>0</v>
      </c>
      <c r="BW637" s="22">
        <v>0</v>
      </c>
      <c r="BX637" s="22">
        <v>0</v>
      </c>
      <c r="BY637" s="22">
        <v>0</v>
      </c>
      <c r="BZ637" s="22">
        <v>0</v>
      </c>
      <c r="CA637" s="22">
        <v>451</v>
      </c>
      <c r="CB637" s="22">
        <v>84</v>
      </c>
      <c r="CC637" s="22">
        <v>624</v>
      </c>
      <c r="CD637" s="22">
        <v>69</v>
      </c>
      <c r="CE637" s="22">
        <v>681</v>
      </c>
      <c r="CF637" s="22">
        <v>81</v>
      </c>
      <c r="CG637" s="22">
        <v>573</v>
      </c>
      <c r="CH637" s="22">
        <v>81</v>
      </c>
      <c r="CI637" s="22">
        <v>0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0"/>
      <c r="B638" s="20"/>
      <c r="C638" s="22">
        <v>538210</v>
      </c>
      <c r="D638" s="22">
        <v>0</v>
      </c>
      <c r="E638" s="22">
        <v>0</v>
      </c>
      <c r="F638" s="22">
        <v>0</v>
      </c>
      <c r="G638" s="22">
        <v>0</v>
      </c>
      <c r="H638" s="22">
        <v>0</v>
      </c>
      <c r="I638" s="22">
        <v>3</v>
      </c>
      <c r="J638" s="20">
        <v>-0.5</v>
      </c>
      <c r="K638" s="20">
        <v>-0.5</v>
      </c>
      <c r="L638" s="22">
        <v>0</v>
      </c>
      <c r="M638" s="20" t="s">
        <v>2601</v>
      </c>
      <c r="N638" s="20">
        <v>0</v>
      </c>
      <c r="O638" s="22">
        <v>655</v>
      </c>
      <c r="P638" s="23" t="b">
        <v>0</v>
      </c>
      <c r="Q638" s="20"/>
      <c r="R638" s="20"/>
      <c r="S638" s="22">
        <v>45</v>
      </c>
      <c r="T638" s="20" t="s">
        <v>2602</v>
      </c>
      <c r="U638" s="20">
        <v>1</v>
      </c>
      <c r="V638" s="20" t="s">
        <v>662</v>
      </c>
      <c r="W638" s="20">
        <v>0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2</v>
      </c>
      <c r="AD638" s="22">
        <v>4364</v>
      </c>
      <c r="AE638" s="22">
        <v>83</v>
      </c>
      <c r="AF638" s="22">
        <v>3570</v>
      </c>
      <c r="AG638" s="22">
        <v>99</v>
      </c>
      <c r="AH638" s="20">
        <v>0</v>
      </c>
      <c r="AI638" s="20">
        <v>0.4</v>
      </c>
      <c r="AJ638" s="20" t="s">
        <v>662</v>
      </c>
      <c r="AK638" s="22">
        <v>19</v>
      </c>
      <c r="AL638" s="22">
        <v>0</v>
      </c>
      <c r="AM638" s="22">
        <v>0</v>
      </c>
      <c r="AN638" s="22">
        <v>0</v>
      </c>
      <c r="AO638" s="22">
        <v>1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6</v>
      </c>
      <c r="AX638" s="20">
        <v>2.8</v>
      </c>
      <c r="AY638" s="20">
        <v>1</v>
      </c>
      <c r="AZ638" s="20">
        <v>2</v>
      </c>
      <c r="BA638" s="20">
        <v>0.6</v>
      </c>
      <c r="BB638" s="22">
        <v>0</v>
      </c>
      <c r="BC638" s="20">
        <v>0</v>
      </c>
      <c r="BD638" s="20">
        <v>0.01</v>
      </c>
      <c r="BE638" s="20">
        <v>0.01</v>
      </c>
      <c r="BF638" s="20">
        <v>0.12</v>
      </c>
      <c r="BG638" s="22">
        <v>435</v>
      </c>
      <c r="BH638" s="22">
        <v>201</v>
      </c>
      <c r="BI638" s="22">
        <v>406</v>
      </c>
      <c r="BJ638" s="22">
        <v>203</v>
      </c>
      <c r="BK638" s="22">
        <v>401</v>
      </c>
      <c r="BL638" s="22">
        <v>201</v>
      </c>
      <c r="BM638" s="22">
        <v>438</v>
      </c>
      <c r="BN638" s="22">
        <v>204</v>
      </c>
      <c r="BO638" s="20"/>
      <c r="BP638" s="20"/>
      <c r="BQ638" s="20"/>
      <c r="BR638" s="20"/>
      <c r="BS638" s="20"/>
      <c r="BT638" s="20"/>
      <c r="BU638" s="22">
        <v>0</v>
      </c>
      <c r="BV638" s="22">
        <v>0</v>
      </c>
      <c r="BW638" s="22">
        <v>0.05</v>
      </c>
      <c r="BX638" s="22">
        <v>0.05</v>
      </c>
      <c r="BY638" s="22">
        <v>0.56999999999999995</v>
      </c>
      <c r="BZ638" s="22">
        <v>4.74</v>
      </c>
      <c r="CA638" s="22">
        <v>456</v>
      </c>
      <c r="CB638" s="22">
        <v>266</v>
      </c>
      <c r="CC638" s="22">
        <v>628</v>
      </c>
      <c r="CD638" s="22">
        <v>249</v>
      </c>
      <c r="CE638" s="22">
        <v>396</v>
      </c>
      <c r="CF638" s="22">
        <v>186</v>
      </c>
      <c r="CG638" s="22">
        <v>544</v>
      </c>
      <c r="CH638" s="22">
        <v>196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0"/>
      <c r="B639" s="20"/>
      <c r="C639" s="22">
        <v>487836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4</v>
      </c>
      <c r="J639" s="20">
        <v>-0.5</v>
      </c>
      <c r="K639" s="20">
        <v>-0.5</v>
      </c>
      <c r="L639" s="22">
        <v>0</v>
      </c>
      <c r="M639" s="20" t="s">
        <v>2603</v>
      </c>
      <c r="N639" s="20">
        <v>0</v>
      </c>
      <c r="O639" s="22">
        <v>656</v>
      </c>
      <c r="P639" s="23" t="b">
        <v>0</v>
      </c>
      <c r="Q639" s="20"/>
      <c r="R639" s="20"/>
      <c r="S639" s="22">
        <v>45</v>
      </c>
      <c r="T639" s="20" t="s">
        <v>2604</v>
      </c>
      <c r="U639" s="20">
        <v>1</v>
      </c>
      <c r="V639" s="20" t="s">
        <v>2605</v>
      </c>
      <c r="W639" s="20">
        <v>0.1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2</v>
      </c>
      <c r="AD639" s="22">
        <v>9210</v>
      </c>
      <c r="AE639" s="22">
        <v>347</v>
      </c>
      <c r="AF639" s="22">
        <v>7443</v>
      </c>
      <c r="AG639" s="22">
        <v>260</v>
      </c>
      <c r="AH639" s="20">
        <v>0</v>
      </c>
      <c r="AI639" s="20">
        <v>0.4</v>
      </c>
      <c r="AJ639" s="20" t="s">
        <v>2605</v>
      </c>
      <c r="AK639" s="22">
        <v>11</v>
      </c>
      <c r="AL639" s="22">
        <v>0</v>
      </c>
      <c r="AM639" s="22">
        <v>0</v>
      </c>
      <c r="AN639" s="22">
        <v>0</v>
      </c>
      <c r="AO639" s="22">
        <v>1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5</v>
      </c>
      <c r="AX639" s="20">
        <v>0</v>
      </c>
      <c r="AY639" s="20">
        <v>0.3</v>
      </c>
      <c r="AZ639" s="20">
        <v>0</v>
      </c>
      <c r="BA639" s="20">
        <v>0</v>
      </c>
      <c r="BB639" s="22">
        <v>0</v>
      </c>
      <c r="BC639" s="20">
        <v>0</v>
      </c>
      <c r="BD639" s="20">
        <v>0</v>
      </c>
      <c r="BE639" s="20">
        <v>0</v>
      </c>
      <c r="BF639" s="20">
        <v>0.12</v>
      </c>
      <c r="BG639" s="22">
        <v>655</v>
      </c>
      <c r="BH639" s="22">
        <v>69</v>
      </c>
      <c r="BI639" s="22">
        <v>422</v>
      </c>
      <c r="BJ639" s="22">
        <v>54</v>
      </c>
      <c r="BK639" s="22">
        <v>641</v>
      </c>
      <c r="BL639" s="22">
        <v>71</v>
      </c>
      <c r="BM639" s="22">
        <v>661</v>
      </c>
      <c r="BN639" s="22">
        <v>71</v>
      </c>
      <c r="BO639" s="20"/>
      <c r="BP639" s="20"/>
      <c r="BQ639" s="20"/>
      <c r="BR639" s="20"/>
      <c r="BS639" s="20"/>
      <c r="BT639" s="20"/>
      <c r="BU639" s="22">
        <v>0</v>
      </c>
      <c r="BV639" s="22">
        <v>0</v>
      </c>
      <c r="BW639" s="22">
        <v>0</v>
      </c>
      <c r="BX639" s="22">
        <v>0</v>
      </c>
      <c r="BY639" s="22">
        <v>0.98</v>
      </c>
      <c r="BZ639" s="22">
        <v>8.18</v>
      </c>
      <c r="CA639" s="22">
        <v>430</v>
      </c>
      <c r="CB639" s="22">
        <v>76</v>
      </c>
      <c r="CC639" s="22">
        <v>603</v>
      </c>
      <c r="CD639" s="22">
        <v>61</v>
      </c>
      <c r="CE639" s="22">
        <v>391</v>
      </c>
      <c r="CF639" s="22">
        <v>47</v>
      </c>
      <c r="CG639" s="22">
        <v>439</v>
      </c>
      <c r="CH639" s="22">
        <v>63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100</v>
      </c>
      <c r="B640" s="22">
        <v>75</v>
      </c>
      <c r="C640" s="22">
        <v>196100</v>
      </c>
      <c r="D640" s="22">
        <v>0</v>
      </c>
      <c r="E640" s="22">
        <v>0</v>
      </c>
      <c r="F640" s="22">
        <v>0</v>
      </c>
      <c r="G640" s="22">
        <v>0</v>
      </c>
      <c r="H640" s="22">
        <v>1</v>
      </c>
      <c r="I640" s="22">
        <v>3</v>
      </c>
      <c r="J640" s="20">
        <v>1.2</v>
      </c>
      <c r="K640" s="20">
        <v>0.9</v>
      </c>
      <c r="L640" s="22">
        <v>2</v>
      </c>
      <c r="M640" s="20" t="s">
        <v>2606</v>
      </c>
      <c r="N640" s="20">
        <v>1.7</v>
      </c>
      <c r="O640" s="22">
        <v>663</v>
      </c>
      <c r="P640" s="23" t="b">
        <v>0</v>
      </c>
      <c r="Q640" s="20"/>
      <c r="R640" s="20" t="s">
        <v>3529</v>
      </c>
      <c r="S640" s="22">
        <v>50</v>
      </c>
      <c r="T640" s="20" t="s">
        <v>2607</v>
      </c>
      <c r="U640" s="20">
        <v>3</v>
      </c>
      <c r="V640" s="20" t="s">
        <v>2608</v>
      </c>
      <c r="W640" s="20">
        <v>0.2</v>
      </c>
      <c r="X640" s="23" t="b">
        <v>0</v>
      </c>
      <c r="Y640" s="20"/>
      <c r="Z640" s="20" t="s">
        <v>858</v>
      </c>
      <c r="AA640" s="22">
        <v>17</v>
      </c>
      <c r="AB640" s="22">
        <v>49</v>
      </c>
      <c r="AC640" s="22">
        <v>33</v>
      </c>
      <c r="AD640" s="22">
        <v>48115</v>
      </c>
      <c r="AE640" s="22">
        <v>555</v>
      </c>
      <c r="AF640" s="22">
        <v>34225</v>
      </c>
      <c r="AG640" s="22">
        <v>1216</v>
      </c>
      <c r="AH640" s="20">
        <v>0.3</v>
      </c>
      <c r="AI640" s="20">
        <v>6.6</v>
      </c>
      <c r="AJ640" s="20" t="s">
        <v>2608</v>
      </c>
      <c r="AK640" s="22">
        <v>902</v>
      </c>
      <c r="AL640" s="22">
        <v>2</v>
      </c>
      <c r="AM640" s="22">
        <v>0</v>
      </c>
      <c r="AN640" s="22">
        <v>1</v>
      </c>
      <c r="AO640" s="22">
        <v>21</v>
      </c>
      <c r="AP640" s="22">
        <v>0</v>
      </c>
      <c r="AQ640" s="22">
        <v>0</v>
      </c>
      <c r="AR640" s="22">
        <v>0</v>
      </c>
      <c r="AS640" s="22">
        <v>2</v>
      </c>
      <c r="AT640" s="22">
        <v>0</v>
      </c>
      <c r="AU640" s="22">
        <v>0</v>
      </c>
      <c r="AV640" s="22">
        <v>2</v>
      </c>
      <c r="AW640" s="22">
        <v>128</v>
      </c>
      <c r="AX640" s="20">
        <v>155</v>
      </c>
      <c r="AY640" s="20">
        <v>229.6</v>
      </c>
      <c r="AZ640" s="20">
        <v>99</v>
      </c>
      <c r="BA640" s="20">
        <v>48.3</v>
      </c>
      <c r="BB640" s="22">
        <v>11</v>
      </c>
      <c r="BC640" s="20">
        <v>1.36</v>
      </c>
      <c r="BD640" s="20">
        <v>0.93</v>
      </c>
      <c r="BE640" s="20">
        <v>2.29</v>
      </c>
      <c r="BF640" s="20">
        <v>20.010000000000002</v>
      </c>
      <c r="BG640" s="22">
        <v>142</v>
      </c>
      <c r="BH640" s="22">
        <v>56</v>
      </c>
      <c r="BI640" s="22">
        <v>37</v>
      </c>
      <c r="BJ640" s="22">
        <v>30</v>
      </c>
      <c r="BK640" s="22">
        <v>118</v>
      </c>
      <c r="BL640" s="22">
        <v>72</v>
      </c>
      <c r="BM640" s="22">
        <v>72</v>
      </c>
      <c r="BN640" s="22">
        <v>46</v>
      </c>
      <c r="BO640" s="22">
        <v>2</v>
      </c>
      <c r="BP640" s="20"/>
      <c r="BQ640" s="20"/>
      <c r="BR640" s="20"/>
      <c r="BS640" s="20"/>
      <c r="BT640" s="20"/>
      <c r="BU640" s="22">
        <v>0.14000000000000001</v>
      </c>
      <c r="BV640" s="22">
        <v>0</v>
      </c>
      <c r="BW640" s="22">
        <v>0.09</v>
      </c>
      <c r="BX640" s="22">
        <v>0.23</v>
      </c>
      <c r="BY640" s="22">
        <v>2</v>
      </c>
      <c r="BZ640" s="22">
        <v>2.1</v>
      </c>
      <c r="CA640" s="22">
        <v>190</v>
      </c>
      <c r="CB640" s="22">
        <v>119</v>
      </c>
      <c r="CC640" s="22">
        <v>192</v>
      </c>
      <c r="CD640" s="22">
        <v>87</v>
      </c>
      <c r="CE640" s="22">
        <v>137</v>
      </c>
      <c r="CF640" s="22">
        <v>58</v>
      </c>
      <c r="CG640" s="22">
        <v>317</v>
      </c>
      <c r="CH640" s="22">
        <v>96</v>
      </c>
      <c r="CI640" s="22">
        <v>1.1000000000000001</v>
      </c>
      <c r="CJ640" s="22">
        <v>0.1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0</v>
      </c>
      <c r="B641" s="22">
        <v>0</v>
      </c>
      <c r="C641" s="22">
        <v>173807</v>
      </c>
      <c r="D641" s="22">
        <v>0</v>
      </c>
      <c r="E641" s="22">
        <v>0</v>
      </c>
      <c r="F641" s="22">
        <v>0</v>
      </c>
      <c r="G641" s="22">
        <v>0</v>
      </c>
      <c r="H641" s="22">
        <v>0</v>
      </c>
      <c r="I641" s="22">
        <v>3</v>
      </c>
      <c r="J641" s="20">
        <v>0</v>
      </c>
      <c r="K641" s="20">
        <v>0</v>
      </c>
      <c r="L641" s="22">
        <v>0</v>
      </c>
      <c r="M641" s="20" t="s">
        <v>1260</v>
      </c>
      <c r="N641" s="20">
        <v>0</v>
      </c>
      <c r="O641" s="22">
        <v>666</v>
      </c>
      <c r="P641" s="23" t="b">
        <v>0</v>
      </c>
      <c r="Q641" s="20" t="s">
        <v>3298</v>
      </c>
      <c r="R641" s="20" t="s">
        <v>3376</v>
      </c>
      <c r="S641" s="22">
        <v>50</v>
      </c>
      <c r="T641" s="20" t="s">
        <v>2813</v>
      </c>
      <c r="U641" s="20">
        <v>0.7</v>
      </c>
      <c r="V641" s="20" t="s">
        <v>631</v>
      </c>
      <c r="W641" s="20">
        <v>0</v>
      </c>
      <c r="X641" s="23" t="b">
        <v>0</v>
      </c>
      <c r="Y641" s="20"/>
      <c r="Z641" s="20" t="s">
        <v>899</v>
      </c>
      <c r="AA641" s="22">
        <v>17</v>
      </c>
      <c r="AB641" s="22">
        <v>49</v>
      </c>
      <c r="AC641" s="22">
        <v>2</v>
      </c>
      <c r="AD641" s="22">
        <v>277</v>
      </c>
      <c r="AE641" s="22">
        <v>10</v>
      </c>
      <c r="AF641" s="22">
        <v>399</v>
      </c>
      <c r="AG641" s="22">
        <v>12</v>
      </c>
      <c r="AH641" s="20">
        <v>0</v>
      </c>
      <c r="AI641" s="20">
        <v>0.4</v>
      </c>
      <c r="AJ641" s="20" t="s">
        <v>2814</v>
      </c>
      <c r="AK641" s="22">
        <v>57</v>
      </c>
      <c r="AL641" s="22">
        <v>0</v>
      </c>
      <c r="AM641" s="22">
        <v>0</v>
      </c>
      <c r="AN641" s="22">
        <v>0</v>
      </c>
      <c r="AO641" s="22">
        <v>5</v>
      </c>
      <c r="AP641" s="22">
        <v>0</v>
      </c>
      <c r="AQ641" s="22">
        <v>0</v>
      </c>
      <c r="AR641" s="22">
        <v>0</v>
      </c>
      <c r="AS641" s="22">
        <v>1</v>
      </c>
      <c r="AT641" s="22">
        <v>0</v>
      </c>
      <c r="AU641" s="22">
        <v>0</v>
      </c>
      <c r="AV641" s="22">
        <v>0</v>
      </c>
      <c r="AW641" s="22">
        <v>-2</v>
      </c>
      <c r="AX641" s="20">
        <v>6.4</v>
      </c>
      <c r="AY641" s="20">
        <v>13</v>
      </c>
      <c r="AZ641" s="20">
        <v>8</v>
      </c>
      <c r="BA641" s="20">
        <v>2.8</v>
      </c>
      <c r="BB641" s="22">
        <v>0</v>
      </c>
      <c r="BC641" s="20">
        <v>0.09</v>
      </c>
      <c r="BD641" s="20">
        <v>0.04</v>
      </c>
      <c r="BE641" s="20">
        <v>0.13</v>
      </c>
      <c r="BF641" s="20">
        <v>2.5099999999999998</v>
      </c>
      <c r="BG641" s="22">
        <v>419</v>
      </c>
      <c r="BH641" s="22">
        <v>191</v>
      </c>
      <c r="BI641" s="22">
        <v>357</v>
      </c>
      <c r="BJ641" s="22">
        <v>183</v>
      </c>
      <c r="BK641" s="22">
        <v>363</v>
      </c>
      <c r="BL641" s="22">
        <v>184</v>
      </c>
      <c r="BM641" s="22">
        <v>410</v>
      </c>
      <c r="BN641" s="22">
        <v>192</v>
      </c>
      <c r="BO641" s="20"/>
      <c r="BP641" s="20"/>
      <c r="BQ641" s="20"/>
      <c r="BR641" s="20"/>
      <c r="BS641" s="20"/>
      <c r="BT641" s="20"/>
      <c r="BU641" s="22">
        <v>0.14000000000000001</v>
      </c>
      <c r="BV641" s="22">
        <v>0</v>
      </c>
      <c r="BW641" s="22">
        <v>0.06</v>
      </c>
      <c r="BX641" s="22">
        <v>0.2</v>
      </c>
      <c r="BY641" s="22">
        <v>3.96</v>
      </c>
      <c r="BZ641" s="22">
        <v>7.89</v>
      </c>
      <c r="CA641" s="22">
        <v>187</v>
      </c>
      <c r="CB641" s="22">
        <v>116</v>
      </c>
      <c r="CC641" s="22">
        <v>685</v>
      </c>
      <c r="CD641" s="22">
        <v>292</v>
      </c>
      <c r="CE641" s="22">
        <v>454</v>
      </c>
      <c r="CF641" s="22">
        <v>219</v>
      </c>
      <c r="CG641" s="22">
        <v>711</v>
      </c>
      <c r="CH641" s="22">
        <v>296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0"/>
      <c r="B642" s="20"/>
      <c r="C642" s="22">
        <v>244619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2</v>
      </c>
      <c r="J642" s="20">
        <v>0.8</v>
      </c>
      <c r="K642" s="20">
        <v>0.8</v>
      </c>
      <c r="L642" s="22">
        <v>2</v>
      </c>
      <c r="M642" s="20" t="s">
        <v>1235</v>
      </c>
      <c r="N642" s="20">
        <v>1.3</v>
      </c>
      <c r="O642" s="22">
        <v>693</v>
      </c>
      <c r="P642" s="23" t="b">
        <v>0</v>
      </c>
      <c r="Q642" s="20"/>
      <c r="R642" s="20"/>
      <c r="S642" s="22">
        <v>40</v>
      </c>
      <c r="T642" s="20" t="s">
        <v>3076</v>
      </c>
      <c r="U642" s="20">
        <v>0.8</v>
      </c>
      <c r="V642" s="20" t="s">
        <v>558</v>
      </c>
      <c r="W642" s="20">
        <v>0.1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7</v>
      </c>
      <c r="AD642" s="22">
        <v>8811</v>
      </c>
      <c r="AE642" s="22">
        <v>588</v>
      </c>
      <c r="AF642" s="22">
        <v>3951</v>
      </c>
      <c r="AG642" s="22">
        <v>244</v>
      </c>
      <c r="AH642" s="20">
        <v>0.3</v>
      </c>
      <c r="AI642" s="20">
        <v>1.8</v>
      </c>
      <c r="AJ642" s="20" t="s">
        <v>558</v>
      </c>
      <c r="AK642" s="22">
        <v>717</v>
      </c>
      <c r="AL642" s="22">
        <v>0</v>
      </c>
      <c r="AM642" s="22">
        <v>0</v>
      </c>
      <c r="AN642" s="22">
        <v>0</v>
      </c>
      <c r="AO642" s="22">
        <v>22</v>
      </c>
      <c r="AP642" s="22">
        <v>0</v>
      </c>
      <c r="AQ642" s="22">
        <v>0</v>
      </c>
      <c r="AR642" s="22">
        <v>0</v>
      </c>
      <c r="AS642" s="22">
        <v>1</v>
      </c>
      <c r="AT642" s="22">
        <v>0</v>
      </c>
      <c r="AU642" s="22">
        <v>0</v>
      </c>
      <c r="AV642" s="22">
        <v>0</v>
      </c>
      <c r="AW642" s="22">
        <v>73</v>
      </c>
      <c r="AX642" s="20">
        <v>106.6</v>
      </c>
      <c r="AY642" s="20">
        <v>50.5</v>
      </c>
      <c r="AZ642" s="20">
        <v>60</v>
      </c>
      <c r="BA642" s="20">
        <v>21.8</v>
      </c>
      <c r="BB642" s="22">
        <v>8</v>
      </c>
      <c r="BC642" s="20">
        <v>0.51</v>
      </c>
      <c r="BD642" s="20">
        <v>0.17</v>
      </c>
      <c r="BE642" s="20">
        <v>0.68</v>
      </c>
      <c r="BF642" s="20">
        <v>16.5</v>
      </c>
      <c r="BG642" s="22">
        <v>214</v>
      </c>
      <c r="BH642" s="22">
        <v>88</v>
      </c>
      <c r="BI642" s="22">
        <v>225</v>
      </c>
      <c r="BJ642" s="22">
        <v>63</v>
      </c>
      <c r="BK642" s="22">
        <v>179</v>
      </c>
      <c r="BL642" s="22">
        <v>37</v>
      </c>
      <c r="BM642" s="22">
        <v>227</v>
      </c>
      <c r="BN642" s="22">
        <v>69</v>
      </c>
      <c r="BO642" s="20"/>
      <c r="BP642" s="20"/>
      <c r="BQ642" s="20"/>
      <c r="BR642" s="20"/>
      <c r="BS642" s="20"/>
      <c r="BT642" s="20"/>
      <c r="BU642" s="22">
        <v>0.06</v>
      </c>
      <c r="BV642" s="22">
        <v>0</v>
      </c>
      <c r="BW642" s="22">
        <v>0.02</v>
      </c>
      <c r="BX642" s="22">
        <v>0.08</v>
      </c>
      <c r="BY642" s="22">
        <v>2.0699999999999998</v>
      </c>
      <c r="BZ642" s="22">
        <v>2.76</v>
      </c>
      <c r="CA642" s="22">
        <v>658</v>
      </c>
      <c r="CB642" s="22">
        <v>189</v>
      </c>
      <c r="CC642" s="22">
        <v>207</v>
      </c>
      <c r="CD642" s="22">
        <v>67</v>
      </c>
      <c r="CE642" s="22">
        <v>443</v>
      </c>
      <c r="CF642" s="22">
        <v>142</v>
      </c>
      <c r="CG642" s="22">
        <v>437</v>
      </c>
      <c r="CH642" s="22">
        <v>170</v>
      </c>
      <c r="CI642" s="22">
        <v>1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585472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3</v>
      </c>
      <c r="J643" s="20">
        <v>-0.2</v>
      </c>
      <c r="K643" s="20">
        <v>-0.2</v>
      </c>
      <c r="L643" s="22">
        <v>0</v>
      </c>
      <c r="M643" s="20" t="s">
        <v>983</v>
      </c>
      <c r="N643" s="20">
        <v>0.3</v>
      </c>
      <c r="O643" s="22">
        <v>730</v>
      </c>
      <c r="P643" s="23" t="b">
        <v>0</v>
      </c>
      <c r="Q643" s="20"/>
      <c r="R643" s="20"/>
      <c r="S643" s="22">
        <v>45</v>
      </c>
      <c r="T643" s="20" t="s">
        <v>3425</v>
      </c>
      <c r="U643" s="20">
        <v>1</v>
      </c>
      <c r="V643" s="20" t="s">
        <v>3426</v>
      </c>
      <c r="W643" s="20">
        <v>0</v>
      </c>
      <c r="X643" s="23" t="b">
        <v>0</v>
      </c>
      <c r="Y643" s="20"/>
      <c r="Z643" s="20" t="s">
        <v>858</v>
      </c>
      <c r="AA643" s="22">
        <v>17</v>
      </c>
      <c r="AB643" s="22">
        <v>49</v>
      </c>
      <c r="AC643" s="22">
        <v>1</v>
      </c>
      <c r="AD643" s="22">
        <v>238</v>
      </c>
      <c r="AE643" s="22">
        <v>30</v>
      </c>
      <c r="AF643" s="22">
        <v>96</v>
      </c>
      <c r="AG643" s="22">
        <v>25</v>
      </c>
      <c r="AH643" s="20">
        <v>0.1</v>
      </c>
      <c r="AI643" s="20">
        <v>0.2</v>
      </c>
      <c r="AJ643" s="20" t="s">
        <v>3426</v>
      </c>
      <c r="AK643" s="22">
        <v>7</v>
      </c>
      <c r="AL643" s="22">
        <v>0</v>
      </c>
      <c r="AM643" s="22">
        <v>0</v>
      </c>
      <c r="AN643" s="22">
        <v>0</v>
      </c>
      <c r="AO643" s="22">
        <v>2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3</v>
      </c>
      <c r="AX643" s="20">
        <v>0</v>
      </c>
      <c r="AY643" s="20">
        <v>0.3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1.28</v>
      </c>
      <c r="BG643" s="22">
        <v>678</v>
      </c>
      <c r="BH643" s="22">
        <v>278</v>
      </c>
      <c r="BI643" s="22">
        <v>423</v>
      </c>
      <c r="BJ643" s="22">
        <v>211</v>
      </c>
      <c r="BK643" s="22">
        <v>667</v>
      </c>
      <c r="BL643" s="22">
        <v>276</v>
      </c>
      <c r="BM643" s="22">
        <v>684</v>
      </c>
      <c r="BN643" s="22">
        <v>282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16.46</v>
      </c>
      <c r="BZ643" s="22">
        <v>25.71</v>
      </c>
      <c r="CA643" s="22">
        <v>463</v>
      </c>
      <c r="CB643" s="22">
        <v>270</v>
      </c>
      <c r="CC643" s="22">
        <v>328</v>
      </c>
      <c r="CD643" s="22">
        <v>156</v>
      </c>
      <c r="CE643" s="22">
        <v>398</v>
      </c>
      <c r="CF643" s="22">
        <v>187</v>
      </c>
      <c r="CG643" s="22">
        <v>726</v>
      </c>
      <c r="CH643" s="22">
        <v>306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0"/>
      <c r="B644" s="20"/>
      <c r="C644" s="22">
        <v>601496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2</v>
      </c>
      <c r="J644" s="20">
        <v>-0.5</v>
      </c>
      <c r="K644" s="20">
        <v>-0.5</v>
      </c>
      <c r="L644" s="22">
        <v>0</v>
      </c>
      <c r="M644" s="20" t="s">
        <v>3427</v>
      </c>
      <c r="N644" s="20">
        <v>0</v>
      </c>
      <c r="O644" s="22">
        <v>731</v>
      </c>
      <c r="P644" s="23" t="b">
        <v>0</v>
      </c>
      <c r="Q644" s="20"/>
      <c r="R644" s="20"/>
      <c r="S644" s="22">
        <v>40</v>
      </c>
      <c r="T644" s="20" t="s">
        <v>3428</v>
      </c>
      <c r="U644" s="20">
        <v>0</v>
      </c>
      <c r="V644" s="20" t="s">
        <v>3429</v>
      </c>
      <c r="W644" s="20">
        <v>0</v>
      </c>
      <c r="X644" s="23" t="b">
        <v>0</v>
      </c>
      <c r="Y644" s="20"/>
      <c r="Z644" s="20" t="s">
        <v>858</v>
      </c>
      <c r="AA644" s="22">
        <v>17</v>
      </c>
      <c r="AB644" s="22">
        <v>49</v>
      </c>
      <c r="AC644" s="22">
        <v>0</v>
      </c>
      <c r="AD644" s="22">
        <v>684</v>
      </c>
      <c r="AE644" s="22">
        <v>86</v>
      </c>
      <c r="AF644" s="22">
        <v>258</v>
      </c>
      <c r="AG644" s="22">
        <v>59</v>
      </c>
      <c r="AH644" s="20">
        <v>0</v>
      </c>
      <c r="AI644" s="20">
        <v>0</v>
      </c>
      <c r="AJ644" s="20" t="s">
        <v>3429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557</v>
      </c>
      <c r="BH644" s="22">
        <v>216</v>
      </c>
      <c r="BI644" s="22">
        <v>541</v>
      </c>
      <c r="BJ644" s="22">
        <v>213</v>
      </c>
      <c r="BK644" s="22">
        <v>519</v>
      </c>
      <c r="BL644" s="22">
        <v>206</v>
      </c>
      <c r="BM644" s="22">
        <v>563</v>
      </c>
      <c r="BN644" s="22">
        <v>215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707</v>
      </c>
      <c r="CB644" s="22">
        <v>224</v>
      </c>
      <c r="CC644" s="22">
        <v>473</v>
      </c>
      <c r="CD644" s="22">
        <v>180</v>
      </c>
      <c r="CE644" s="22">
        <v>568</v>
      </c>
      <c r="CF644" s="22">
        <v>212</v>
      </c>
      <c r="CG644" s="22">
        <v>670</v>
      </c>
      <c r="CH644" s="22">
        <v>228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100</v>
      </c>
      <c r="B645" s="22">
        <v>100</v>
      </c>
      <c r="C645" s="22">
        <v>242898</v>
      </c>
      <c r="D645" s="22">
        <v>0</v>
      </c>
      <c r="E645" s="22">
        <v>0</v>
      </c>
      <c r="F645" s="22">
        <v>-2</v>
      </c>
      <c r="G645" s="22">
        <v>2</v>
      </c>
      <c r="H645" s="22">
        <v>0</v>
      </c>
      <c r="I645" s="22">
        <v>3</v>
      </c>
      <c r="J645" s="20">
        <v>4.3</v>
      </c>
      <c r="K645" s="20">
        <v>4.3</v>
      </c>
      <c r="L645" s="22">
        <v>9</v>
      </c>
      <c r="M645" s="20" t="s">
        <v>1546</v>
      </c>
      <c r="N645" s="20">
        <v>4.3</v>
      </c>
      <c r="O645" s="22">
        <v>450</v>
      </c>
      <c r="P645" s="23" t="b">
        <v>0</v>
      </c>
      <c r="Q645" s="20"/>
      <c r="R645" s="20" t="s">
        <v>3272</v>
      </c>
      <c r="S645" s="22">
        <v>58</v>
      </c>
      <c r="T645" s="20" t="s">
        <v>1547</v>
      </c>
      <c r="U645" s="20">
        <v>2.6</v>
      </c>
      <c r="V645" s="20" t="s">
        <v>459</v>
      </c>
      <c r="W645" s="20">
        <v>0.4</v>
      </c>
      <c r="X645" s="23" t="b">
        <v>0</v>
      </c>
      <c r="Y645" s="20"/>
      <c r="Z645" s="20" t="s">
        <v>858</v>
      </c>
      <c r="AA645" s="22">
        <v>18</v>
      </c>
      <c r="AB645" s="22">
        <v>6</v>
      </c>
      <c r="AC645" s="22">
        <v>23</v>
      </c>
      <c r="AD645" s="22">
        <v>44995</v>
      </c>
      <c r="AE645" s="22">
        <v>10087</v>
      </c>
      <c r="AF645" s="22">
        <v>65122</v>
      </c>
      <c r="AG645" s="22">
        <v>1855</v>
      </c>
      <c r="AH645" s="20">
        <v>0.7</v>
      </c>
      <c r="AI645" s="20">
        <v>4</v>
      </c>
      <c r="AJ645" s="20" t="s">
        <v>459</v>
      </c>
      <c r="AK645" s="22">
        <v>452</v>
      </c>
      <c r="AL645" s="22">
        <v>1</v>
      </c>
      <c r="AM645" s="22">
        <v>1</v>
      </c>
      <c r="AN645" s="22">
        <v>1</v>
      </c>
      <c r="AO645" s="22">
        <v>8</v>
      </c>
      <c r="AP645" s="22">
        <v>0</v>
      </c>
      <c r="AQ645" s="22">
        <v>0</v>
      </c>
      <c r="AR645" s="22">
        <v>0</v>
      </c>
      <c r="AS645" s="22">
        <v>1</v>
      </c>
      <c r="AT645" s="22">
        <v>0</v>
      </c>
      <c r="AU645" s="22">
        <v>0</v>
      </c>
      <c r="AV645" s="22">
        <v>1</v>
      </c>
      <c r="AW645" s="22">
        <v>62</v>
      </c>
      <c r="AX645" s="20">
        <v>83</v>
      </c>
      <c r="AY645" s="20">
        <v>62.7</v>
      </c>
      <c r="AZ645" s="20">
        <v>124</v>
      </c>
      <c r="BA645" s="20">
        <v>26.9</v>
      </c>
      <c r="BB645" s="22">
        <v>6</v>
      </c>
      <c r="BC645" s="20">
        <v>1.37</v>
      </c>
      <c r="BD645" s="20">
        <v>0.49</v>
      </c>
      <c r="BE645" s="20">
        <v>1.86</v>
      </c>
      <c r="BF645" s="20">
        <v>7.34</v>
      </c>
      <c r="BG645" s="22">
        <v>249</v>
      </c>
      <c r="BH645" s="22">
        <v>99</v>
      </c>
      <c r="BI645" s="22">
        <v>195</v>
      </c>
      <c r="BJ645" s="22">
        <v>113</v>
      </c>
      <c r="BK645" s="22">
        <v>99</v>
      </c>
      <c r="BL645" s="22">
        <v>61</v>
      </c>
      <c r="BM645" s="22">
        <v>193</v>
      </c>
      <c r="BN645" s="22">
        <v>95</v>
      </c>
      <c r="BO645" s="20"/>
      <c r="BP645" s="20"/>
      <c r="BQ645" s="20"/>
      <c r="BR645" s="20"/>
      <c r="BS645" s="20"/>
      <c r="BT645" s="20"/>
      <c r="BU645" s="22">
        <v>0.27</v>
      </c>
      <c r="BV645" s="22">
        <v>0</v>
      </c>
      <c r="BW645" s="22">
        <v>0.1</v>
      </c>
      <c r="BX645" s="22">
        <v>0.37</v>
      </c>
      <c r="BY645" s="22">
        <v>1.46</v>
      </c>
      <c r="BZ645" s="22">
        <v>1.59</v>
      </c>
      <c r="CA645" s="22">
        <v>78</v>
      </c>
      <c r="CB645" s="22">
        <v>48</v>
      </c>
      <c r="CC645" s="22">
        <v>50</v>
      </c>
      <c r="CD645" s="22">
        <v>26</v>
      </c>
      <c r="CE645" s="22">
        <v>180</v>
      </c>
      <c r="CF645" s="22">
        <v>79</v>
      </c>
      <c r="CG645" s="22">
        <v>247</v>
      </c>
      <c r="CH645" s="22">
        <v>78</v>
      </c>
      <c r="CI645" s="22">
        <v>1.19</v>
      </c>
      <c r="CJ645" s="22">
        <v>0.2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214572</v>
      </c>
      <c r="D646" s="22">
        <v>0</v>
      </c>
      <c r="E646" s="22">
        <v>0</v>
      </c>
      <c r="F646" s="22">
        <v>-1</v>
      </c>
      <c r="G646" s="22">
        <v>1</v>
      </c>
      <c r="H646" s="22">
        <v>0</v>
      </c>
      <c r="I646" s="22">
        <v>1</v>
      </c>
      <c r="J646" s="20">
        <v>0</v>
      </c>
      <c r="K646" s="20">
        <v>0</v>
      </c>
      <c r="L646" s="22">
        <v>0</v>
      </c>
      <c r="M646" s="20" t="s">
        <v>1445</v>
      </c>
      <c r="N646" s="20">
        <v>0</v>
      </c>
      <c r="O646" s="22">
        <v>491</v>
      </c>
      <c r="P646" s="23" t="b">
        <v>0</v>
      </c>
      <c r="Q646" s="20"/>
      <c r="R646" s="20"/>
      <c r="S646" s="22">
        <v>39</v>
      </c>
      <c r="T646" s="20" t="s">
        <v>1620</v>
      </c>
      <c r="U646" s="20">
        <v>0</v>
      </c>
      <c r="V646" s="20" t="s">
        <v>708</v>
      </c>
      <c r="W646" s="20">
        <v>0.2</v>
      </c>
      <c r="X646" s="23" t="b">
        <v>0</v>
      </c>
      <c r="Y646" s="20"/>
      <c r="Z646" s="20" t="s">
        <v>858</v>
      </c>
      <c r="AA646" s="22">
        <v>18</v>
      </c>
      <c r="AB646" s="22">
        <v>6</v>
      </c>
      <c r="AC646" s="22">
        <v>0</v>
      </c>
      <c r="AD646" s="22">
        <v>6739</v>
      </c>
      <c r="AE646" s="22">
        <v>511</v>
      </c>
      <c r="AF646" s="22">
        <v>11106</v>
      </c>
      <c r="AG646" s="22">
        <v>330</v>
      </c>
      <c r="AH646" s="20">
        <v>0</v>
      </c>
      <c r="AI646" s="20">
        <v>0</v>
      </c>
      <c r="AJ646" s="20" t="s">
        <v>708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470</v>
      </c>
      <c r="BH646" s="22">
        <v>40</v>
      </c>
      <c r="BI646" s="22">
        <v>453</v>
      </c>
      <c r="BJ646" s="22">
        <v>23</v>
      </c>
      <c r="BK646" s="22">
        <v>428</v>
      </c>
      <c r="BL646" s="22">
        <v>16</v>
      </c>
      <c r="BM646" s="22">
        <v>476</v>
      </c>
      <c r="BN646" s="22">
        <v>40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730</v>
      </c>
      <c r="CB646" s="22">
        <v>81</v>
      </c>
      <c r="CC646" s="22">
        <v>376</v>
      </c>
      <c r="CD646" s="22">
        <v>38</v>
      </c>
      <c r="CE646" s="22">
        <v>481</v>
      </c>
      <c r="CF646" s="22">
        <v>40</v>
      </c>
      <c r="CG646" s="22">
        <v>313</v>
      </c>
      <c r="CH646" s="22">
        <v>49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202993</v>
      </c>
      <c r="D647" s="22">
        <v>0</v>
      </c>
      <c r="E647" s="22">
        <v>0</v>
      </c>
      <c r="F647" s="22">
        <v>-1</v>
      </c>
      <c r="G647" s="22">
        <v>1</v>
      </c>
      <c r="H647" s="22">
        <v>0</v>
      </c>
      <c r="I647" s="22">
        <v>3</v>
      </c>
      <c r="J647" s="20">
        <v>0.7</v>
      </c>
      <c r="K647" s="20">
        <v>0.7</v>
      </c>
      <c r="L647" s="22">
        <v>0</v>
      </c>
      <c r="M647" s="20" t="s">
        <v>307</v>
      </c>
      <c r="N647" s="20">
        <v>0.7</v>
      </c>
      <c r="O647" s="22">
        <v>492</v>
      </c>
      <c r="P647" s="23" t="b">
        <v>0</v>
      </c>
      <c r="Q647" s="20"/>
      <c r="R647" s="20" t="s">
        <v>2302</v>
      </c>
      <c r="S647" s="22">
        <v>54</v>
      </c>
      <c r="T647" s="20" t="s">
        <v>1606</v>
      </c>
      <c r="U647" s="20">
        <v>0.7</v>
      </c>
      <c r="V647" s="20" t="s">
        <v>548</v>
      </c>
      <c r="W647" s="20">
        <v>0</v>
      </c>
      <c r="X647" s="23" t="b">
        <v>0</v>
      </c>
      <c r="Y647" s="20"/>
      <c r="Z647" s="20" t="s">
        <v>858</v>
      </c>
      <c r="AA647" s="22">
        <v>18</v>
      </c>
      <c r="AB647" s="22">
        <v>6</v>
      </c>
      <c r="AC647" s="22">
        <v>2</v>
      </c>
      <c r="AD647" s="22">
        <v>2960</v>
      </c>
      <c r="AE647" s="22">
        <v>570</v>
      </c>
      <c r="AF647" s="22">
        <v>1489</v>
      </c>
      <c r="AG647" s="22">
        <v>327</v>
      </c>
      <c r="AH647" s="20">
        <v>0.1</v>
      </c>
      <c r="AI647" s="20">
        <v>0.4</v>
      </c>
      <c r="AJ647" s="20" t="s">
        <v>548</v>
      </c>
      <c r="AK647" s="22">
        <v>57</v>
      </c>
      <c r="AL647" s="22">
        <v>0</v>
      </c>
      <c r="AM647" s="22">
        <v>0</v>
      </c>
      <c r="AN647" s="22">
        <v>0</v>
      </c>
      <c r="AO647" s="22">
        <v>6</v>
      </c>
      <c r="AP647" s="22">
        <v>0</v>
      </c>
      <c r="AQ647" s="22">
        <v>0</v>
      </c>
      <c r="AR647" s="22">
        <v>0</v>
      </c>
      <c r="AS647" s="22">
        <v>1</v>
      </c>
      <c r="AT647" s="22">
        <v>0</v>
      </c>
      <c r="AU647" s="22">
        <v>0</v>
      </c>
      <c r="AV647" s="22">
        <v>0</v>
      </c>
      <c r="AW647" s="22">
        <v>1</v>
      </c>
      <c r="AX647" s="20">
        <v>9.8000000000000007</v>
      </c>
      <c r="AY647" s="20">
        <v>14.4</v>
      </c>
      <c r="AZ647" s="20">
        <v>13</v>
      </c>
      <c r="BA647" s="20">
        <v>3.5</v>
      </c>
      <c r="BB647" s="22">
        <v>0</v>
      </c>
      <c r="BC647" s="20">
        <v>0.63</v>
      </c>
      <c r="BD647" s="20">
        <v>0.01</v>
      </c>
      <c r="BE647" s="20">
        <v>0.64</v>
      </c>
      <c r="BF647" s="20">
        <v>3.69</v>
      </c>
      <c r="BG647" s="22">
        <v>405</v>
      </c>
      <c r="BH647" s="22">
        <v>182</v>
      </c>
      <c r="BI647" s="22">
        <v>348</v>
      </c>
      <c r="BJ647" s="22">
        <v>180</v>
      </c>
      <c r="BK647" s="22">
        <v>335</v>
      </c>
      <c r="BL647" s="22">
        <v>168</v>
      </c>
      <c r="BM647" s="22">
        <v>395</v>
      </c>
      <c r="BN647" s="22">
        <v>183</v>
      </c>
      <c r="BO647" s="20"/>
      <c r="BP647" s="20"/>
      <c r="BQ647" s="20"/>
      <c r="BR647" s="20"/>
      <c r="BS647" s="20"/>
      <c r="BT647" s="20"/>
      <c r="BU647" s="22">
        <v>0.99</v>
      </c>
      <c r="BV647" s="22">
        <v>0</v>
      </c>
      <c r="BW647" s="22">
        <v>0.02</v>
      </c>
      <c r="BX647" s="22">
        <v>1.01</v>
      </c>
      <c r="BY647" s="22">
        <v>5.83</v>
      </c>
      <c r="BZ647" s="22">
        <v>9.4700000000000006</v>
      </c>
      <c r="CA647" s="22">
        <v>120</v>
      </c>
      <c r="CB647" s="22">
        <v>75</v>
      </c>
      <c r="CC647" s="22">
        <v>309</v>
      </c>
      <c r="CD647" s="22">
        <v>150</v>
      </c>
      <c r="CE647" s="22">
        <v>455</v>
      </c>
      <c r="CF647" s="22">
        <v>220</v>
      </c>
      <c r="CG647" s="22">
        <v>562</v>
      </c>
      <c r="CH647" s="22">
        <v>208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0</v>
      </c>
      <c r="B648" s="22">
        <v>100</v>
      </c>
      <c r="C648" s="22">
        <v>227127</v>
      </c>
      <c r="D648" s="22">
        <v>0</v>
      </c>
      <c r="E648" s="22">
        <v>0</v>
      </c>
      <c r="F648" s="22">
        <v>0</v>
      </c>
      <c r="G648" s="22">
        <v>0</v>
      </c>
      <c r="H648" s="22">
        <v>0</v>
      </c>
      <c r="I648" s="22">
        <v>3</v>
      </c>
      <c r="J648" s="20">
        <v>0</v>
      </c>
      <c r="K648" s="20">
        <v>2.2999999999999998</v>
      </c>
      <c r="L648" s="22">
        <v>2</v>
      </c>
      <c r="M648" s="20" t="s">
        <v>1611</v>
      </c>
      <c r="N648" s="20">
        <v>2.2999999999999998</v>
      </c>
      <c r="O648" s="22">
        <v>493</v>
      </c>
      <c r="P648" s="23" t="b">
        <v>0</v>
      </c>
      <c r="Q648" s="20" t="s">
        <v>3646</v>
      </c>
      <c r="R648" s="20" t="s">
        <v>3691</v>
      </c>
      <c r="S648" s="22">
        <v>50</v>
      </c>
      <c r="T648" s="20" t="s">
        <v>1612</v>
      </c>
      <c r="U648" s="20">
        <v>1.5</v>
      </c>
      <c r="V648" s="20" t="s">
        <v>629</v>
      </c>
      <c r="W648" s="20">
        <v>0.4</v>
      </c>
      <c r="X648" s="23" t="b">
        <v>0</v>
      </c>
      <c r="Y648" s="20"/>
      <c r="Z648" s="20" t="s">
        <v>1804</v>
      </c>
      <c r="AA648" s="22">
        <v>18</v>
      </c>
      <c r="AB648" s="22">
        <v>6</v>
      </c>
      <c r="AC648" s="22">
        <v>17</v>
      </c>
      <c r="AD648" s="22">
        <v>77511</v>
      </c>
      <c r="AE648" s="22">
        <v>462</v>
      </c>
      <c r="AF648" s="22">
        <v>77618</v>
      </c>
      <c r="AG648" s="22">
        <v>4708</v>
      </c>
      <c r="AH648" s="20">
        <v>0.5</v>
      </c>
      <c r="AI648" s="20">
        <v>3.4</v>
      </c>
      <c r="AJ648" s="20" t="s">
        <v>629</v>
      </c>
      <c r="AK648" s="22">
        <v>888</v>
      </c>
      <c r="AL648" s="22">
        <v>0</v>
      </c>
      <c r="AM648" s="22">
        <v>0</v>
      </c>
      <c r="AN648" s="22">
        <v>4</v>
      </c>
      <c r="AO648" s="22">
        <v>12</v>
      </c>
      <c r="AP648" s="22">
        <v>0</v>
      </c>
      <c r="AQ648" s="22">
        <v>0</v>
      </c>
      <c r="AR648" s="22">
        <v>0</v>
      </c>
      <c r="AS648" s="22">
        <v>5</v>
      </c>
      <c r="AT648" s="22">
        <v>1</v>
      </c>
      <c r="AU648" s="22">
        <v>0</v>
      </c>
      <c r="AV648" s="22">
        <v>0</v>
      </c>
      <c r="AW648" s="22">
        <v>127</v>
      </c>
      <c r="AX648" s="20">
        <v>200</v>
      </c>
      <c r="AY648" s="20">
        <v>121.7</v>
      </c>
      <c r="AZ648" s="20">
        <v>105</v>
      </c>
      <c r="BA648" s="20">
        <v>42.6</v>
      </c>
      <c r="BB648" s="22">
        <v>11</v>
      </c>
      <c r="BC648" s="20">
        <v>0.69</v>
      </c>
      <c r="BD648" s="20">
        <v>1.04</v>
      </c>
      <c r="BE648" s="20">
        <v>1.73</v>
      </c>
      <c r="BF648" s="20">
        <v>17.079999999999998</v>
      </c>
      <c r="BG648" s="22">
        <v>98</v>
      </c>
      <c r="BH648" s="22">
        <v>37</v>
      </c>
      <c r="BI648" s="22">
        <v>103</v>
      </c>
      <c r="BJ648" s="22">
        <v>75</v>
      </c>
      <c r="BK648" s="22">
        <v>110</v>
      </c>
      <c r="BL648" s="22">
        <v>68</v>
      </c>
      <c r="BM648" s="22">
        <v>94</v>
      </c>
      <c r="BN648" s="22">
        <v>59</v>
      </c>
      <c r="BO648" s="20"/>
      <c r="BP648" s="20"/>
      <c r="BQ648" s="22">
        <v>4</v>
      </c>
      <c r="BR648" s="20"/>
      <c r="BS648" s="20"/>
      <c r="BT648" s="20"/>
      <c r="BU648" s="22">
        <v>7.0000000000000007E-2</v>
      </c>
      <c r="BV648" s="22">
        <v>0</v>
      </c>
      <c r="BW648" s="22">
        <v>0.11</v>
      </c>
      <c r="BX648" s="22">
        <v>0.18</v>
      </c>
      <c r="BY648" s="22">
        <v>1.73</v>
      </c>
      <c r="BZ648" s="22">
        <v>1.22</v>
      </c>
      <c r="CA648" s="22">
        <v>201</v>
      </c>
      <c r="CB648" s="22">
        <v>124</v>
      </c>
      <c r="CC648" s="22">
        <v>135</v>
      </c>
      <c r="CD648" s="22">
        <v>58</v>
      </c>
      <c r="CE648" s="22">
        <v>309</v>
      </c>
      <c r="CF648" s="22">
        <v>144</v>
      </c>
      <c r="CG648" s="22">
        <v>252</v>
      </c>
      <c r="CH648" s="22">
        <v>81</v>
      </c>
      <c r="CI648" s="22">
        <v>1.1100000000000001</v>
      </c>
      <c r="CJ648" s="22">
        <v>0.41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100</v>
      </c>
      <c r="B649" s="22">
        <v>100</v>
      </c>
      <c r="C649" s="22">
        <v>436234</v>
      </c>
      <c r="D649" s="22">
        <v>0</v>
      </c>
      <c r="E649" s="22">
        <v>0</v>
      </c>
      <c r="F649" s="22">
        <v>-1</v>
      </c>
      <c r="G649" s="22">
        <v>1</v>
      </c>
      <c r="H649" s="22">
        <v>0</v>
      </c>
      <c r="I649" s="22">
        <v>3</v>
      </c>
      <c r="J649" s="20">
        <v>0.7</v>
      </c>
      <c r="K649" s="20">
        <v>0.7</v>
      </c>
      <c r="L649" s="22">
        <v>1</v>
      </c>
      <c r="M649" s="20" t="s">
        <v>133</v>
      </c>
      <c r="N649" s="20">
        <v>0.7</v>
      </c>
      <c r="O649" s="22">
        <v>494</v>
      </c>
      <c r="P649" s="23" t="b">
        <v>0</v>
      </c>
      <c r="Q649" s="20"/>
      <c r="R649" s="20" t="s">
        <v>2465</v>
      </c>
      <c r="S649" s="22">
        <v>49</v>
      </c>
      <c r="T649" s="20" t="s">
        <v>1626</v>
      </c>
      <c r="U649" s="20">
        <v>1</v>
      </c>
      <c r="V649" s="20" t="s">
        <v>1627</v>
      </c>
      <c r="W649" s="20">
        <v>0</v>
      </c>
      <c r="X649" s="23" t="b">
        <v>0</v>
      </c>
      <c r="Y649" s="20"/>
      <c r="Z649" s="20" t="s">
        <v>858</v>
      </c>
      <c r="AA649" s="22">
        <v>18</v>
      </c>
      <c r="AB649" s="22">
        <v>6</v>
      </c>
      <c r="AC649" s="22">
        <v>2</v>
      </c>
      <c r="AD649" s="22">
        <v>731</v>
      </c>
      <c r="AE649" s="22">
        <v>87</v>
      </c>
      <c r="AF649" s="22">
        <v>758</v>
      </c>
      <c r="AG649" s="22">
        <v>54</v>
      </c>
      <c r="AH649" s="20">
        <v>0.1</v>
      </c>
      <c r="AI649" s="20">
        <v>0.4</v>
      </c>
      <c r="AJ649" s="20" t="s">
        <v>133</v>
      </c>
      <c r="AK649" s="22">
        <v>16</v>
      </c>
      <c r="AL649" s="22">
        <v>0</v>
      </c>
      <c r="AM649" s="22">
        <v>0</v>
      </c>
      <c r="AN649" s="22">
        <v>0</v>
      </c>
      <c r="AO649" s="22">
        <v>3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4</v>
      </c>
      <c r="AX649" s="20">
        <v>0</v>
      </c>
      <c r="AY649" s="20">
        <v>2</v>
      </c>
      <c r="AZ649" s="20">
        <v>0</v>
      </c>
      <c r="BA649" s="20">
        <v>0.2</v>
      </c>
      <c r="BB649" s="22">
        <v>0</v>
      </c>
      <c r="BC649" s="20">
        <v>0</v>
      </c>
      <c r="BD649" s="20">
        <v>0</v>
      </c>
      <c r="BE649" s="20">
        <v>0</v>
      </c>
      <c r="BF649" s="20">
        <v>1.21</v>
      </c>
      <c r="BG649" s="22">
        <v>707</v>
      </c>
      <c r="BH649" s="22">
        <v>301</v>
      </c>
      <c r="BI649" s="22">
        <v>396</v>
      </c>
      <c r="BJ649" s="22">
        <v>198</v>
      </c>
      <c r="BK649" s="22">
        <v>701</v>
      </c>
      <c r="BL649" s="22">
        <v>298</v>
      </c>
      <c r="BM649" s="22">
        <v>454</v>
      </c>
      <c r="BN649" s="22">
        <v>214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6.81</v>
      </c>
      <c r="BZ649" s="22">
        <v>16.88</v>
      </c>
      <c r="CA649" s="22">
        <v>263</v>
      </c>
      <c r="CB649" s="22">
        <v>167</v>
      </c>
      <c r="CC649" s="22">
        <v>303</v>
      </c>
      <c r="CD649" s="22">
        <v>145</v>
      </c>
      <c r="CE649" s="22">
        <v>422</v>
      </c>
      <c r="CF649" s="22">
        <v>205</v>
      </c>
      <c r="CG649" s="22">
        <v>675</v>
      </c>
      <c r="CH649" s="22">
        <v>273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100</v>
      </c>
      <c r="B650" s="22">
        <v>100</v>
      </c>
      <c r="C650" s="22">
        <v>115556</v>
      </c>
      <c r="D650" s="22">
        <v>0</v>
      </c>
      <c r="E650" s="22">
        <v>0</v>
      </c>
      <c r="F650" s="22">
        <v>-2</v>
      </c>
      <c r="G650" s="22">
        <v>2</v>
      </c>
      <c r="H650" s="22">
        <v>0</v>
      </c>
      <c r="I650" s="22">
        <v>2</v>
      </c>
      <c r="J650" s="20">
        <v>0.7</v>
      </c>
      <c r="K650" s="20">
        <v>0.7</v>
      </c>
      <c r="L650" s="22">
        <v>1</v>
      </c>
      <c r="M650" s="20" t="s">
        <v>999</v>
      </c>
      <c r="N650" s="20">
        <v>0.7</v>
      </c>
      <c r="O650" s="22">
        <v>495</v>
      </c>
      <c r="P650" s="23" t="b">
        <v>0</v>
      </c>
      <c r="Q650" s="20"/>
      <c r="R650" s="20" t="s">
        <v>3530</v>
      </c>
      <c r="S650" s="22">
        <v>43</v>
      </c>
      <c r="T650" s="20" t="s">
        <v>1597</v>
      </c>
      <c r="U650" s="20">
        <v>1.5</v>
      </c>
      <c r="V650" s="20" t="s">
        <v>631</v>
      </c>
      <c r="W650" s="20">
        <v>0.4</v>
      </c>
      <c r="X650" s="23" t="b">
        <v>0</v>
      </c>
      <c r="Y650" s="20"/>
      <c r="Z650" s="20" t="s">
        <v>858</v>
      </c>
      <c r="AA650" s="22">
        <v>18</v>
      </c>
      <c r="AB650" s="22">
        <v>6</v>
      </c>
      <c r="AC650" s="22">
        <v>9</v>
      </c>
      <c r="AD650" s="22">
        <v>16325</v>
      </c>
      <c r="AE650" s="22">
        <v>1343</v>
      </c>
      <c r="AF650" s="22">
        <v>54395</v>
      </c>
      <c r="AG650" s="22">
        <v>693</v>
      </c>
      <c r="AH650" s="20">
        <v>0.2</v>
      </c>
      <c r="AI650" s="20">
        <v>2.1</v>
      </c>
      <c r="AJ650" s="20" t="s">
        <v>631</v>
      </c>
      <c r="AK650" s="22">
        <v>178</v>
      </c>
      <c r="AL650" s="22">
        <v>0</v>
      </c>
      <c r="AM650" s="22">
        <v>1</v>
      </c>
      <c r="AN650" s="22">
        <v>0</v>
      </c>
      <c r="AO650" s="22">
        <v>2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0</v>
      </c>
      <c r="AW650" s="22">
        <v>44</v>
      </c>
      <c r="AX650" s="20">
        <v>68.8</v>
      </c>
      <c r="AY650" s="20">
        <v>6.5</v>
      </c>
      <c r="AZ650" s="20">
        <v>16</v>
      </c>
      <c r="BA650" s="20">
        <v>9.1</v>
      </c>
      <c r="BB650" s="22">
        <v>2</v>
      </c>
      <c r="BC650" s="20">
        <v>0.62</v>
      </c>
      <c r="BD650" s="20">
        <v>0.03</v>
      </c>
      <c r="BE650" s="20">
        <v>0.65</v>
      </c>
      <c r="BF650" s="20">
        <v>2.92</v>
      </c>
      <c r="BG650" s="22">
        <v>272</v>
      </c>
      <c r="BH650" s="22">
        <v>109</v>
      </c>
      <c r="BI650" s="22">
        <v>375</v>
      </c>
      <c r="BJ650" s="22">
        <v>136</v>
      </c>
      <c r="BK650" s="22">
        <v>313</v>
      </c>
      <c r="BL650" s="22">
        <v>104</v>
      </c>
      <c r="BM650" s="22">
        <v>335</v>
      </c>
      <c r="BN650" s="22">
        <v>119</v>
      </c>
      <c r="BO650" s="20"/>
      <c r="BP650" s="20"/>
      <c r="BQ650" s="20"/>
      <c r="BR650" s="20"/>
      <c r="BS650" s="20"/>
      <c r="BT650" s="20"/>
      <c r="BU650" s="22">
        <v>0.31</v>
      </c>
      <c r="BV650" s="22">
        <v>0</v>
      </c>
      <c r="BW650" s="22">
        <v>0.02</v>
      </c>
      <c r="BX650" s="22">
        <v>0.33</v>
      </c>
      <c r="BY650" s="22">
        <v>1.48</v>
      </c>
      <c r="BZ650" s="22">
        <v>1.01</v>
      </c>
      <c r="CA650" s="22">
        <v>575</v>
      </c>
      <c r="CB650" s="22">
        <v>136</v>
      </c>
      <c r="CC650" s="22">
        <v>269</v>
      </c>
      <c r="CD650" s="22">
        <v>89</v>
      </c>
      <c r="CE650" s="22">
        <v>300</v>
      </c>
      <c r="CF650" s="22">
        <v>99</v>
      </c>
      <c r="CG650" s="22">
        <v>251</v>
      </c>
      <c r="CH650" s="22">
        <v>99</v>
      </c>
      <c r="CI650" s="22">
        <v>1.01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0"/>
      <c r="B651" s="20"/>
      <c r="C651" s="22">
        <v>93264</v>
      </c>
      <c r="D651" s="22">
        <v>0</v>
      </c>
      <c r="E651" s="22">
        <v>0</v>
      </c>
      <c r="F651" s="22">
        <v>-3</v>
      </c>
      <c r="G651" s="22">
        <v>3</v>
      </c>
      <c r="H651" s="22">
        <v>0</v>
      </c>
      <c r="I651" s="22">
        <v>2</v>
      </c>
      <c r="J651" s="20">
        <v>0</v>
      </c>
      <c r="K651" s="20">
        <v>0</v>
      </c>
      <c r="L651" s="22">
        <v>1</v>
      </c>
      <c r="M651" s="20" t="s">
        <v>1438</v>
      </c>
      <c r="N651" s="20">
        <v>0</v>
      </c>
      <c r="O651" s="22">
        <v>496</v>
      </c>
      <c r="P651" s="23" t="b">
        <v>0</v>
      </c>
      <c r="Q651" s="20"/>
      <c r="R651" s="20"/>
      <c r="S651" s="22">
        <v>42</v>
      </c>
      <c r="T651" s="20" t="s">
        <v>1596</v>
      </c>
      <c r="U651" s="20">
        <v>0</v>
      </c>
      <c r="V651" s="20" t="s">
        <v>484</v>
      </c>
      <c r="W651" s="20">
        <v>0.6</v>
      </c>
      <c r="X651" s="23" t="b">
        <v>0</v>
      </c>
      <c r="Y651" s="20"/>
      <c r="Z651" s="20" t="s">
        <v>858</v>
      </c>
      <c r="AA651" s="22">
        <v>18</v>
      </c>
      <c r="AB651" s="22">
        <v>6</v>
      </c>
      <c r="AC651" s="22">
        <v>0</v>
      </c>
      <c r="AD651" s="22">
        <v>28114</v>
      </c>
      <c r="AE651" s="22">
        <v>3101</v>
      </c>
      <c r="AF651" s="22">
        <v>78269</v>
      </c>
      <c r="AG651" s="22">
        <v>1719</v>
      </c>
      <c r="AH651" s="20">
        <v>0</v>
      </c>
      <c r="AI651" s="20">
        <v>0</v>
      </c>
      <c r="AJ651" s="20" t="s">
        <v>484</v>
      </c>
      <c r="AK651" s="22">
        <v>146</v>
      </c>
      <c r="AL651" s="22">
        <v>0</v>
      </c>
      <c r="AM651" s="22">
        <v>0</v>
      </c>
      <c r="AN651" s="22">
        <v>0</v>
      </c>
      <c r="AO651" s="22">
        <v>6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18</v>
      </c>
      <c r="AX651" s="20">
        <v>34.200000000000003</v>
      </c>
      <c r="AY651" s="20">
        <v>0.9</v>
      </c>
      <c r="AZ651" s="20">
        <v>2</v>
      </c>
      <c r="BA651" s="20">
        <v>3.7</v>
      </c>
      <c r="BB651" s="22">
        <v>1</v>
      </c>
      <c r="BC651" s="20">
        <v>0</v>
      </c>
      <c r="BD651" s="20">
        <v>0.03</v>
      </c>
      <c r="BE651" s="20">
        <v>0.03</v>
      </c>
      <c r="BF651" s="20">
        <v>5.87</v>
      </c>
      <c r="BG651" s="22">
        <v>337</v>
      </c>
      <c r="BH651" s="22">
        <v>129</v>
      </c>
      <c r="BI651" s="22">
        <v>407</v>
      </c>
      <c r="BJ651" s="22">
        <v>150</v>
      </c>
      <c r="BK651" s="22">
        <v>391</v>
      </c>
      <c r="BL651" s="22">
        <v>141</v>
      </c>
      <c r="BM651" s="22">
        <v>391</v>
      </c>
      <c r="BN651" s="22">
        <v>140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0.02</v>
      </c>
      <c r="BX651" s="22">
        <v>0.02</v>
      </c>
      <c r="BY651" s="22">
        <v>3.62</v>
      </c>
      <c r="BZ651" s="22">
        <v>3.7</v>
      </c>
      <c r="CA651" s="22">
        <v>608</v>
      </c>
      <c r="CB651" s="22">
        <v>158</v>
      </c>
      <c r="CC651" s="22">
        <v>477</v>
      </c>
      <c r="CD651" s="22">
        <v>183</v>
      </c>
      <c r="CE651" s="22">
        <v>572</v>
      </c>
      <c r="CF651" s="22">
        <v>215</v>
      </c>
      <c r="CG651" s="22">
        <v>213</v>
      </c>
      <c r="CH651" s="22">
        <v>80</v>
      </c>
      <c r="CI651" s="22">
        <v>0.62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241157</v>
      </c>
      <c r="D652" s="22">
        <v>0</v>
      </c>
      <c r="E652" s="22">
        <v>0</v>
      </c>
      <c r="F652" s="22">
        <v>-1</v>
      </c>
      <c r="G652" s="22">
        <v>1</v>
      </c>
      <c r="H652" s="22">
        <v>0</v>
      </c>
      <c r="I652" s="22">
        <v>2</v>
      </c>
      <c r="J652" s="20">
        <v>0.3</v>
      </c>
      <c r="K652" s="20">
        <v>0.3</v>
      </c>
      <c r="L652" s="22">
        <v>0</v>
      </c>
      <c r="M652" s="20" t="s">
        <v>174</v>
      </c>
      <c r="N652" s="20">
        <v>0.3</v>
      </c>
      <c r="O652" s="22">
        <v>497</v>
      </c>
      <c r="P652" s="23" t="b">
        <v>0</v>
      </c>
      <c r="Q652" s="20"/>
      <c r="R652" s="20"/>
      <c r="S652" s="22">
        <v>44</v>
      </c>
      <c r="T652" s="20" t="s">
        <v>1613</v>
      </c>
      <c r="U652" s="20">
        <v>1.6</v>
      </c>
      <c r="V652" s="20" t="s">
        <v>1614</v>
      </c>
      <c r="W652" s="20">
        <v>0.9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14</v>
      </c>
      <c r="AD652" s="22">
        <v>147632</v>
      </c>
      <c r="AE652" s="22">
        <v>2204</v>
      </c>
      <c r="AF652" s="22">
        <v>163870</v>
      </c>
      <c r="AG652" s="22">
        <v>3329</v>
      </c>
      <c r="AH652" s="20">
        <v>0.1</v>
      </c>
      <c r="AI652" s="20">
        <v>3.2</v>
      </c>
      <c r="AJ652" s="20" t="s">
        <v>2303</v>
      </c>
      <c r="AK652" s="22">
        <v>325</v>
      </c>
      <c r="AL652" s="22">
        <v>1</v>
      </c>
      <c r="AM652" s="22">
        <v>0</v>
      </c>
      <c r="AN652" s="22">
        <v>0</v>
      </c>
      <c r="AO652" s="22">
        <v>9</v>
      </c>
      <c r="AP652" s="22">
        <v>0</v>
      </c>
      <c r="AQ652" s="22">
        <v>0</v>
      </c>
      <c r="AR652" s="22">
        <v>0</v>
      </c>
      <c r="AS652" s="22">
        <v>1</v>
      </c>
      <c r="AT652" s="22">
        <v>0</v>
      </c>
      <c r="AU652" s="22">
        <v>0</v>
      </c>
      <c r="AV652" s="22">
        <v>1</v>
      </c>
      <c r="AW652" s="22">
        <v>79</v>
      </c>
      <c r="AX652" s="20">
        <v>123.6</v>
      </c>
      <c r="AY652" s="20">
        <v>26.5</v>
      </c>
      <c r="AZ652" s="20">
        <v>19</v>
      </c>
      <c r="BA652" s="20">
        <v>17.100000000000001</v>
      </c>
      <c r="BB652" s="22">
        <v>2</v>
      </c>
      <c r="BC652" s="20">
        <v>7.0000000000000007E-2</v>
      </c>
      <c r="BD652" s="20">
        <v>0.44</v>
      </c>
      <c r="BE652" s="20">
        <v>0.51</v>
      </c>
      <c r="BF652" s="20">
        <v>8.86</v>
      </c>
      <c r="BG652" s="22">
        <v>180</v>
      </c>
      <c r="BH652" s="22">
        <v>73</v>
      </c>
      <c r="BI652" s="22">
        <v>305</v>
      </c>
      <c r="BJ652" s="22">
        <v>103</v>
      </c>
      <c r="BK652" s="22">
        <v>294</v>
      </c>
      <c r="BL652" s="22">
        <v>95</v>
      </c>
      <c r="BM652" s="22">
        <v>270</v>
      </c>
      <c r="BN652" s="22">
        <v>91</v>
      </c>
      <c r="BO652" s="20"/>
      <c r="BP652" s="20"/>
      <c r="BQ652" s="20"/>
      <c r="BR652" s="20"/>
      <c r="BS652" s="20"/>
      <c r="BT652" s="20"/>
      <c r="BU652" s="22">
        <v>0.02</v>
      </c>
      <c r="BV652" s="22">
        <v>0</v>
      </c>
      <c r="BW652" s="22">
        <v>0.12</v>
      </c>
      <c r="BX652" s="22">
        <v>0.14000000000000001</v>
      </c>
      <c r="BY652" s="22">
        <v>2.4500000000000002</v>
      </c>
      <c r="BZ652" s="22">
        <v>2.4900000000000002</v>
      </c>
      <c r="CA652" s="22">
        <v>526</v>
      </c>
      <c r="CB652" s="22">
        <v>117</v>
      </c>
      <c r="CC652" s="22">
        <v>323</v>
      </c>
      <c r="CD652" s="22">
        <v>110</v>
      </c>
      <c r="CE652" s="22">
        <v>293</v>
      </c>
      <c r="CF652" s="22">
        <v>96</v>
      </c>
      <c r="CG652" s="22">
        <v>185</v>
      </c>
      <c r="CH652" s="22">
        <v>73</v>
      </c>
      <c r="CI652" s="22">
        <v>0.55000000000000004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100</v>
      </c>
      <c r="B653" s="22">
        <v>100</v>
      </c>
      <c r="C653" s="22">
        <v>40383</v>
      </c>
      <c r="D653" s="22">
        <v>0</v>
      </c>
      <c r="E653" s="22">
        <v>0</v>
      </c>
      <c r="F653" s="22">
        <v>-1</v>
      </c>
      <c r="G653" s="22">
        <v>1</v>
      </c>
      <c r="H653" s="22">
        <v>0</v>
      </c>
      <c r="I653" s="22">
        <v>1</v>
      </c>
      <c r="J653" s="20">
        <v>0</v>
      </c>
      <c r="K653" s="20">
        <v>0</v>
      </c>
      <c r="L653" s="22">
        <v>0</v>
      </c>
      <c r="M653" s="20" t="s">
        <v>622</v>
      </c>
      <c r="N653" s="20">
        <v>0</v>
      </c>
      <c r="O653" s="22">
        <v>498</v>
      </c>
      <c r="P653" s="23" t="b">
        <v>0</v>
      </c>
      <c r="Q653" s="20"/>
      <c r="R653" s="20" t="s">
        <v>2609</v>
      </c>
      <c r="S653" s="22">
        <v>39</v>
      </c>
      <c r="T653" s="20" t="s">
        <v>1591</v>
      </c>
      <c r="U653" s="20">
        <v>0</v>
      </c>
      <c r="V653" s="20" t="s">
        <v>704</v>
      </c>
      <c r="W653" s="20">
        <v>2.2000000000000002</v>
      </c>
      <c r="X653" s="23" t="b">
        <v>0</v>
      </c>
      <c r="Y653" s="20"/>
      <c r="Z653" s="20" t="s">
        <v>858</v>
      </c>
      <c r="AA653" s="22">
        <v>18</v>
      </c>
      <c r="AB653" s="22">
        <v>6</v>
      </c>
      <c r="AC653" s="22">
        <v>0</v>
      </c>
      <c r="AD653" s="22">
        <v>29386</v>
      </c>
      <c r="AE653" s="22">
        <v>2234</v>
      </c>
      <c r="AF653" s="22">
        <v>187225</v>
      </c>
      <c r="AG653" s="22">
        <v>2725</v>
      </c>
      <c r="AH653" s="20">
        <v>0</v>
      </c>
      <c r="AI653" s="20">
        <v>0</v>
      </c>
      <c r="AJ653" s="20" t="s">
        <v>704</v>
      </c>
      <c r="AK653" s="22">
        <v>0</v>
      </c>
      <c r="AL653" s="22">
        <v>0</v>
      </c>
      <c r="AM653" s="22">
        <v>0</v>
      </c>
      <c r="AN653" s="22">
        <v>0</v>
      </c>
      <c r="AO653" s="22">
        <v>0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0</v>
      </c>
      <c r="AX653" s="20">
        <v>0</v>
      </c>
      <c r="AY653" s="20">
        <v>0</v>
      </c>
      <c r="AZ653" s="20">
        <v>0</v>
      </c>
      <c r="BA653" s="20">
        <v>0</v>
      </c>
      <c r="BB653" s="22">
        <v>0</v>
      </c>
      <c r="BC653" s="20">
        <v>0</v>
      </c>
      <c r="BD653" s="20">
        <v>0</v>
      </c>
      <c r="BE653" s="20">
        <v>0</v>
      </c>
      <c r="BF653" s="20">
        <v>0</v>
      </c>
      <c r="BG653" s="22">
        <v>455</v>
      </c>
      <c r="BH653" s="22">
        <v>30</v>
      </c>
      <c r="BI653" s="22">
        <v>436</v>
      </c>
      <c r="BJ653" s="22">
        <v>11</v>
      </c>
      <c r="BK653" s="22">
        <v>411</v>
      </c>
      <c r="BL653" s="22">
        <v>4</v>
      </c>
      <c r="BM653" s="22">
        <v>461</v>
      </c>
      <c r="BN653" s="22">
        <v>30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</v>
      </c>
      <c r="BX653" s="22">
        <v>0</v>
      </c>
      <c r="BY653" s="22">
        <v>0</v>
      </c>
      <c r="BZ653" s="22">
        <v>0</v>
      </c>
      <c r="CA653" s="22">
        <v>711</v>
      </c>
      <c r="CB653" s="22">
        <v>69</v>
      </c>
      <c r="CC653" s="22">
        <v>359</v>
      </c>
      <c r="CD653" s="22">
        <v>27</v>
      </c>
      <c r="CE653" s="22">
        <v>466</v>
      </c>
      <c r="CF653" s="22">
        <v>30</v>
      </c>
      <c r="CG653" s="22">
        <v>127</v>
      </c>
      <c r="CH653" s="22">
        <v>18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0"/>
      <c r="B654" s="20"/>
      <c r="C654" s="22">
        <v>132015</v>
      </c>
      <c r="D654" s="22">
        <v>0</v>
      </c>
      <c r="E654" s="22">
        <v>0</v>
      </c>
      <c r="F654" s="22">
        <v>-3</v>
      </c>
      <c r="G654" s="22">
        <v>3</v>
      </c>
      <c r="H654" s="22">
        <v>0</v>
      </c>
      <c r="I654" s="22">
        <v>3</v>
      </c>
      <c r="J654" s="20">
        <v>1.3</v>
      </c>
      <c r="K654" s="20">
        <v>1.3</v>
      </c>
      <c r="L654" s="22">
        <v>2</v>
      </c>
      <c r="M654" s="20" t="s">
        <v>1598</v>
      </c>
      <c r="N654" s="20">
        <v>1.3</v>
      </c>
      <c r="O654" s="22">
        <v>499</v>
      </c>
      <c r="P654" s="23" t="b">
        <v>0</v>
      </c>
      <c r="Q654" s="20"/>
      <c r="R654" s="20"/>
      <c r="S654" s="22">
        <v>52</v>
      </c>
      <c r="T654" s="20" t="s">
        <v>1599</v>
      </c>
      <c r="U654" s="20">
        <v>1</v>
      </c>
      <c r="V654" s="20" t="s">
        <v>472</v>
      </c>
      <c r="W654" s="20">
        <v>0.3</v>
      </c>
      <c r="X654" s="23" t="b">
        <v>0</v>
      </c>
      <c r="Y654" s="20"/>
      <c r="Z654" s="20" t="s">
        <v>858</v>
      </c>
      <c r="AA654" s="22">
        <v>18</v>
      </c>
      <c r="AB654" s="22">
        <v>6</v>
      </c>
      <c r="AC654" s="22">
        <v>11</v>
      </c>
      <c r="AD654" s="22">
        <v>12263</v>
      </c>
      <c r="AE654" s="22">
        <v>771</v>
      </c>
      <c r="AF654" s="22">
        <v>44741</v>
      </c>
      <c r="AG654" s="22">
        <v>782</v>
      </c>
      <c r="AH654" s="20">
        <v>0.2</v>
      </c>
      <c r="AI654" s="20">
        <v>2.1</v>
      </c>
      <c r="AJ654" s="20" t="s">
        <v>472</v>
      </c>
      <c r="AK654" s="22">
        <v>376</v>
      </c>
      <c r="AL654" s="22">
        <v>0</v>
      </c>
      <c r="AM654" s="22">
        <v>0</v>
      </c>
      <c r="AN654" s="22">
        <v>1</v>
      </c>
      <c r="AO654" s="22">
        <v>7</v>
      </c>
      <c r="AP654" s="22">
        <v>0</v>
      </c>
      <c r="AQ654" s="22">
        <v>0</v>
      </c>
      <c r="AR654" s="22">
        <v>0</v>
      </c>
      <c r="AS654" s="22">
        <v>3</v>
      </c>
      <c r="AT654" s="22">
        <v>0</v>
      </c>
      <c r="AU654" s="22">
        <v>0</v>
      </c>
      <c r="AV654" s="22">
        <v>0</v>
      </c>
      <c r="AW654" s="22">
        <v>63</v>
      </c>
      <c r="AX654" s="20">
        <v>87.2</v>
      </c>
      <c r="AY654" s="20">
        <v>37.9</v>
      </c>
      <c r="AZ654" s="20">
        <v>32</v>
      </c>
      <c r="BA654" s="20">
        <v>15.7</v>
      </c>
      <c r="BB654" s="22">
        <v>2</v>
      </c>
      <c r="BC654" s="20">
        <v>0.15</v>
      </c>
      <c r="BD654" s="20">
        <v>0.4</v>
      </c>
      <c r="BE654" s="20">
        <v>0.54</v>
      </c>
      <c r="BF654" s="20">
        <v>8.39</v>
      </c>
      <c r="BG654" s="22">
        <v>243</v>
      </c>
      <c r="BH654" s="22">
        <v>96</v>
      </c>
      <c r="BI654" s="22">
        <v>265</v>
      </c>
      <c r="BJ654" s="22">
        <v>144</v>
      </c>
      <c r="BK654" s="22">
        <v>251</v>
      </c>
      <c r="BL654" s="22">
        <v>131</v>
      </c>
      <c r="BM654" s="22">
        <v>280</v>
      </c>
      <c r="BN654" s="22">
        <v>128</v>
      </c>
      <c r="BO654" s="20"/>
      <c r="BP654" s="20"/>
      <c r="BQ654" s="20"/>
      <c r="BR654" s="20"/>
      <c r="BS654" s="20"/>
      <c r="BT654" s="20"/>
      <c r="BU654" s="22">
        <v>0.04</v>
      </c>
      <c r="BV654" s="22">
        <v>0</v>
      </c>
      <c r="BW654" s="22">
        <v>0.1</v>
      </c>
      <c r="BX654" s="22">
        <v>0.14000000000000001</v>
      </c>
      <c r="BY654" s="22">
        <v>2.0099999999999998</v>
      </c>
      <c r="BZ654" s="22">
        <v>1.68</v>
      </c>
      <c r="CA654" s="22">
        <v>154</v>
      </c>
      <c r="CB654" s="22">
        <v>95</v>
      </c>
      <c r="CC654" s="22">
        <v>229</v>
      </c>
      <c r="CD654" s="22">
        <v>105</v>
      </c>
      <c r="CE654" s="22">
        <v>427</v>
      </c>
      <c r="CF654" s="22">
        <v>210</v>
      </c>
      <c r="CG654" s="22">
        <v>285</v>
      </c>
      <c r="CH654" s="22">
        <v>90</v>
      </c>
      <c r="CI654" s="22">
        <v>0.48</v>
      </c>
      <c r="CJ654" s="22">
        <v>0.24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0</v>
      </c>
      <c r="B655" s="22">
        <v>0</v>
      </c>
      <c r="C655" s="22">
        <v>78830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4</v>
      </c>
      <c r="J655" s="20">
        <v>0</v>
      </c>
      <c r="K655" s="20">
        <v>0</v>
      </c>
      <c r="L655" s="22">
        <v>0</v>
      </c>
      <c r="M655" s="20" t="s">
        <v>1298</v>
      </c>
      <c r="N655" s="20">
        <v>0</v>
      </c>
      <c r="O655" s="22">
        <v>500</v>
      </c>
      <c r="P655" s="23" t="b">
        <v>0</v>
      </c>
      <c r="Q655" s="20" t="s">
        <v>2610</v>
      </c>
      <c r="R655" s="20" t="s">
        <v>2611</v>
      </c>
      <c r="S655" s="22">
        <v>125</v>
      </c>
      <c r="T655" s="20" t="s">
        <v>1592</v>
      </c>
      <c r="U655" s="20">
        <v>0</v>
      </c>
      <c r="V655" s="20" t="s">
        <v>389</v>
      </c>
      <c r="W655" s="20">
        <v>0.6</v>
      </c>
      <c r="X655" s="23" t="b">
        <v>0</v>
      </c>
      <c r="Y655" s="20"/>
      <c r="Z655" s="20" t="s">
        <v>872</v>
      </c>
      <c r="AA655" s="22">
        <v>18</v>
      </c>
      <c r="AB655" s="22">
        <v>6</v>
      </c>
      <c r="AC655" s="22">
        <v>0</v>
      </c>
      <c r="AD655" s="22">
        <v>565</v>
      </c>
      <c r="AE655" s="22">
        <v>0</v>
      </c>
      <c r="AF655" s="22">
        <v>319549</v>
      </c>
      <c r="AG655" s="22">
        <v>300</v>
      </c>
      <c r="AH655" s="20">
        <v>0</v>
      </c>
      <c r="AI655" s="20">
        <v>0</v>
      </c>
      <c r="AJ655" s="20" t="s">
        <v>389</v>
      </c>
      <c r="AK655" s="22">
        <v>0</v>
      </c>
      <c r="AL655" s="22">
        <v>0</v>
      </c>
      <c r="AM655" s="22">
        <v>0</v>
      </c>
      <c r="AN655" s="22">
        <v>0</v>
      </c>
      <c r="AO655" s="22">
        <v>0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0</v>
      </c>
      <c r="AX655" s="20">
        <v>0</v>
      </c>
      <c r="AY655" s="20">
        <v>0</v>
      </c>
      <c r="AZ655" s="20">
        <v>0</v>
      </c>
      <c r="BA655" s="20">
        <v>0</v>
      </c>
      <c r="BB655" s="22">
        <v>0</v>
      </c>
      <c r="BC655" s="20">
        <v>0</v>
      </c>
      <c r="BD655" s="20">
        <v>0</v>
      </c>
      <c r="BE655" s="20">
        <v>0</v>
      </c>
      <c r="BF655" s="20">
        <v>0</v>
      </c>
      <c r="BG655" s="22">
        <v>743</v>
      </c>
      <c r="BH655" s="22">
        <v>96</v>
      </c>
      <c r="BI655" s="22">
        <v>743</v>
      </c>
      <c r="BJ655" s="22">
        <v>96</v>
      </c>
      <c r="BK655" s="22">
        <v>743</v>
      </c>
      <c r="BL655" s="22">
        <v>96</v>
      </c>
      <c r="BM655" s="22">
        <v>743</v>
      </c>
      <c r="BN655" s="22">
        <v>96</v>
      </c>
      <c r="BO655" s="20"/>
      <c r="BP655" s="20"/>
      <c r="BQ655" s="20"/>
      <c r="BR655" s="20"/>
      <c r="BS655" s="20"/>
      <c r="BT655" s="20"/>
      <c r="BU655" s="22">
        <v>0</v>
      </c>
      <c r="BV655" s="22">
        <v>0</v>
      </c>
      <c r="BW655" s="22">
        <v>0</v>
      </c>
      <c r="BX655" s="22">
        <v>0</v>
      </c>
      <c r="BY655" s="22">
        <v>0</v>
      </c>
      <c r="BZ655" s="22">
        <v>0</v>
      </c>
      <c r="CA655" s="22">
        <v>3</v>
      </c>
      <c r="CB655" s="22">
        <v>2</v>
      </c>
      <c r="CC655" s="22">
        <v>741</v>
      </c>
      <c r="CD655" s="22">
        <v>96</v>
      </c>
      <c r="CE655" s="22">
        <v>742</v>
      </c>
      <c r="CF655" s="22">
        <v>96</v>
      </c>
      <c r="CG655" s="22">
        <v>211</v>
      </c>
      <c r="CH655" s="22">
        <v>36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445044</v>
      </c>
      <c r="D656" s="22">
        <v>0</v>
      </c>
      <c r="E656" s="22">
        <v>0</v>
      </c>
      <c r="F656" s="22">
        <v>0</v>
      </c>
      <c r="G656" s="22">
        <v>0</v>
      </c>
      <c r="H656" s="22">
        <v>0</v>
      </c>
      <c r="I656" s="22">
        <v>3</v>
      </c>
      <c r="J656" s="20">
        <v>4</v>
      </c>
      <c r="K656" s="20">
        <v>4</v>
      </c>
      <c r="L656" s="22">
        <v>2</v>
      </c>
      <c r="M656" s="20" t="s">
        <v>1615</v>
      </c>
      <c r="N656" s="20">
        <v>4</v>
      </c>
      <c r="O656" s="22">
        <v>501</v>
      </c>
      <c r="P656" s="23" t="b">
        <v>0</v>
      </c>
      <c r="Q656" s="20"/>
      <c r="R656" s="20"/>
      <c r="S656" s="22">
        <v>70</v>
      </c>
      <c r="T656" s="20" t="s">
        <v>1616</v>
      </c>
      <c r="U656" s="20">
        <v>3.8</v>
      </c>
      <c r="V656" s="20" t="s">
        <v>439</v>
      </c>
      <c r="W656" s="20">
        <v>2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46</v>
      </c>
      <c r="AD656" s="22">
        <v>287417</v>
      </c>
      <c r="AE656" s="22">
        <v>15491</v>
      </c>
      <c r="AF656" s="22">
        <v>249691</v>
      </c>
      <c r="AG656" s="22">
        <v>10967</v>
      </c>
      <c r="AH656" s="20">
        <v>0.6</v>
      </c>
      <c r="AI656" s="20">
        <v>6.6</v>
      </c>
      <c r="AJ656" s="20" t="s">
        <v>439</v>
      </c>
      <c r="AK656" s="22">
        <v>1041</v>
      </c>
      <c r="AL656" s="22">
        <v>3</v>
      </c>
      <c r="AM656" s="22">
        <v>0</v>
      </c>
      <c r="AN656" s="22">
        <v>5</v>
      </c>
      <c r="AO656" s="22">
        <v>10</v>
      </c>
      <c r="AP656" s="22">
        <v>0</v>
      </c>
      <c r="AQ656" s="22">
        <v>0</v>
      </c>
      <c r="AR656" s="22">
        <v>0</v>
      </c>
      <c r="AS656" s="22">
        <v>1</v>
      </c>
      <c r="AT656" s="22">
        <v>0</v>
      </c>
      <c r="AU656" s="22">
        <v>0</v>
      </c>
      <c r="AV656" s="22">
        <v>3</v>
      </c>
      <c r="AW656" s="22">
        <v>171</v>
      </c>
      <c r="AX656" s="20">
        <v>220.8</v>
      </c>
      <c r="AY656" s="20">
        <v>332.2</v>
      </c>
      <c r="AZ656" s="20">
        <v>348</v>
      </c>
      <c r="BA656" s="20">
        <v>90.2</v>
      </c>
      <c r="BB656" s="22">
        <v>12</v>
      </c>
      <c r="BC656" s="20">
        <v>1.25</v>
      </c>
      <c r="BD656" s="20">
        <v>2</v>
      </c>
      <c r="BE656" s="20">
        <v>3.24</v>
      </c>
      <c r="BF656" s="20">
        <v>15.71</v>
      </c>
      <c r="BG656" s="22">
        <v>78</v>
      </c>
      <c r="BH656" s="22">
        <v>29</v>
      </c>
      <c r="BI656" s="22">
        <v>16</v>
      </c>
      <c r="BJ656" s="22">
        <v>12</v>
      </c>
      <c r="BK656" s="22">
        <v>15</v>
      </c>
      <c r="BL656" s="22">
        <v>9</v>
      </c>
      <c r="BM656" s="22">
        <v>12</v>
      </c>
      <c r="BN656" s="22">
        <v>9</v>
      </c>
      <c r="BO656" s="22">
        <v>3</v>
      </c>
      <c r="BP656" s="20"/>
      <c r="BQ656" s="20"/>
      <c r="BR656" s="20"/>
      <c r="BS656" s="20"/>
      <c r="BT656" s="20"/>
      <c r="BU656" s="22">
        <v>0.11</v>
      </c>
      <c r="BV656" s="22">
        <v>0</v>
      </c>
      <c r="BW656" s="22">
        <v>0.17</v>
      </c>
      <c r="BX656" s="22">
        <v>0.28000000000000003</v>
      </c>
      <c r="BY656" s="22">
        <v>1.36</v>
      </c>
      <c r="BZ656" s="22">
        <v>0.86</v>
      </c>
      <c r="CA656" s="22">
        <v>33</v>
      </c>
      <c r="CB656" s="22">
        <v>18</v>
      </c>
      <c r="CC656" s="22">
        <v>62</v>
      </c>
      <c r="CD656" s="22">
        <v>33</v>
      </c>
      <c r="CE656" s="22">
        <v>84</v>
      </c>
      <c r="CF656" s="22">
        <v>42</v>
      </c>
      <c r="CG656" s="22">
        <v>130</v>
      </c>
      <c r="CH656" s="22">
        <v>38</v>
      </c>
      <c r="CI656" s="22">
        <v>1.04</v>
      </c>
      <c r="CJ656" s="22">
        <v>0.43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37915</v>
      </c>
      <c r="D657" s="22">
        <v>0</v>
      </c>
      <c r="E657" s="22">
        <v>0</v>
      </c>
      <c r="F657" s="22">
        <v>-2</v>
      </c>
      <c r="G657" s="22">
        <v>2</v>
      </c>
      <c r="H657" s="22">
        <v>0</v>
      </c>
      <c r="I657" s="22">
        <v>1</v>
      </c>
      <c r="J657" s="20">
        <v>0</v>
      </c>
      <c r="K657" s="20">
        <v>0</v>
      </c>
      <c r="L657" s="22">
        <v>0</v>
      </c>
      <c r="M657" s="20" t="s">
        <v>1589</v>
      </c>
      <c r="N657" s="20">
        <v>0</v>
      </c>
      <c r="O657" s="22">
        <v>502</v>
      </c>
      <c r="P657" s="23" t="b">
        <v>0</v>
      </c>
      <c r="Q657" s="20"/>
      <c r="R657" s="20"/>
      <c r="S657" s="22">
        <v>48</v>
      </c>
      <c r="T657" s="20" t="s">
        <v>1590</v>
      </c>
      <c r="U657" s="20">
        <v>0</v>
      </c>
      <c r="V657" s="20" t="s">
        <v>448</v>
      </c>
      <c r="W657" s="20">
        <v>0.6</v>
      </c>
      <c r="X657" s="23" t="b">
        <v>0</v>
      </c>
      <c r="Y657" s="20"/>
      <c r="Z657" s="20" t="s">
        <v>858</v>
      </c>
      <c r="AA657" s="22">
        <v>18</v>
      </c>
      <c r="AB657" s="22">
        <v>6</v>
      </c>
      <c r="AC657" s="22">
        <v>0</v>
      </c>
      <c r="AD657" s="22">
        <v>24029</v>
      </c>
      <c r="AE657" s="22">
        <v>1263</v>
      </c>
      <c r="AF657" s="22">
        <v>57938</v>
      </c>
      <c r="AG657" s="22">
        <v>1455</v>
      </c>
      <c r="AH657" s="20">
        <v>0</v>
      </c>
      <c r="AI657" s="20">
        <v>0</v>
      </c>
      <c r="AJ657" s="20" t="s">
        <v>448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687</v>
      </c>
      <c r="BH657" s="22">
        <v>84</v>
      </c>
      <c r="BI657" s="22">
        <v>685</v>
      </c>
      <c r="BJ657" s="22">
        <v>79</v>
      </c>
      <c r="BK657" s="22">
        <v>678</v>
      </c>
      <c r="BL657" s="22">
        <v>77</v>
      </c>
      <c r="BM657" s="22">
        <v>690</v>
      </c>
      <c r="BN657" s="22">
        <v>84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274</v>
      </c>
      <c r="CB657" s="22">
        <v>9</v>
      </c>
      <c r="CC657" s="22">
        <v>647</v>
      </c>
      <c r="CD657" s="22">
        <v>84</v>
      </c>
      <c r="CE657" s="22">
        <v>692</v>
      </c>
      <c r="CF657" s="22">
        <v>84</v>
      </c>
      <c r="CG657" s="22">
        <v>212</v>
      </c>
      <c r="CH657" s="22">
        <v>29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100</v>
      </c>
      <c r="B658" s="22">
        <v>100</v>
      </c>
      <c r="C658" s="22">
        <v>200826</v>
      </c>
      <c r="D658" s="22">
        <v>0</v>
      </c>
      <c r="E658" s="22">
        <v>0</v>
      </c>
      <c r="F658" s="22">
        <v>-2</v>
      </c>
      <c r="G658" s="22">
        <v>2</v>
      </c>
      <c r="H658" s="22">
        <v>0</v>
      </c>
      <c r="I658" s="22">
        <v>3</v>
      </c>
      <c r="J658" s="20">
        <v>0.3</v>
      </c>
      <c r="K658" s="20">
        <v>0.3</v>
      </c>
      <c r="L658" s="22">
        <v>1</v>
      </c>
      <c r="M658" s="20" t="s">
        <v>2304</v>
      </c>
      <c r="N658" s="20">
        <v>0.3</v>
      </c>
      <c r="O658" s="22">
        <v>503</v>
      </c>
      <c r="P658" s="23" t="b">
        <v>0</v>
      </c>
      <c r="Q658" s="20"/>
      <c r="R658" s="20" t="s">
        <v>3077</v>
      </c>
      <c r="S658" s="22">
        <v>48</v>
      </c>
      <c r="T658" s="20" t="s">
        <v>2305</v>
      </c>
      <c r="U658" s="20">
        <v>1</v>
      </c>
      <c r="V658" s="20" t="s">
        <v>2306</v>
      </c>
      <c r="W658" s="20">
        <v>0</v>
      </c>
      <c r="X658" s="23" t="b">
        <v>0</v>
      </c>
      <c r="Y658" s="20"/>
      <c r="Z658" s="20" t="s">
        <v>858</v>
      </c>
      <c r="AA658" s="22">
        <v>18</v>
      </c>
      <c r="AB658" s="22">
        <v>6</v>
      </c>
      <c r="AC658" s="22">
        <v>3</v>
      </c>
      <c r="AD658" s="22">
        <v>2388</v>
      </c>
      <c r="AE658" s="22">
        <v>181</v>
      </c>
      <c r="AF658" s="22">
        <v>11475</v>
      </c>
      <c r="AG658" s="22">
        <v>116</v>
      </c>
      <c r="AH658" s="20">
        <v>0.1</v>
      </c>
      <c r="AI658" s="20">
        <v>0.6</v>
      </c>
      <c r="AJ658" s="20" t="s">
        <v>2306</v>
      </c>
      <c r="AK658" s="22">
        <v>39</v>
      </c>
      <c r="AL658" s="22">
        <v>0</v>
      </c>
      <c r="AM658" s="22">
        <v>0</v>
      </c>
      <c r="AN658" s="22">
        <v>0</v>
      </c>
      <c r="AO658" s="22">
        <v>2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0</v>
      </c>
      <c r="AW658" s="22">
        <v>14</v>
      </c>
      <c r="AX658" s="20">
        <v>13</v>
      </c>
      <c r="AY658" s="20">
        <v>14.9</v>
      </c>
      <c r="AZ658" s="20">
        <v>11</v>
      </c>
      <c r="BA658" s="20">
        <v>3.9</v>
      </c>
      <c r="BB658" s="22">
        <v>0</v>
      </c>
      <c r="BC658" s="20">
        <v>0.08</v>
      </c>
      <c r="BD658" s="20">
        <v>0.02</v>
      </c>
      <c r="BE658" s="20">
        <v>0.1</v>
      </c>
      <c r="BF658" s="20">
        <v>2.02</v>
      </c>
      <c r="BG658" s="22">
        <v>391</v>
      </c>
      <c r="BH658" s="22">
        <v>177</v>
      </c>
      <c r="BI658" s="22">
        <v>342</v>
      </c>
      <c r="BJ658" s="22">
        <v>177</v>
      </c>
      <c r="BK658" s="22">
        <v>345</v>
      </c>
      <c r="BL658" s="22">
        <v>174</v>
      </c>
      <c r="BM658" s="22">
        <v>388</v>
      </c>
      <c r="BN658" s="22">
        <v>180</v>
      </c>
      <c r="BO658" s="20"/>
      <c r="BP658" s="20"/>
      <c r="BQ658" s="20"/>
      <c r="BR658" s="20"/>
      <c r="BS658" s="20"/>
      <c r="BT658" s="20"/>
      <c r="BU658" s="22">
        <v>0.18</v>
      </c>
      <c r="BV658" s="22">
        <v>0</v>
      </c>
      <c r="BW658" s="22">
        <v>0.05</v>
      </c>
      <c r="BX658" s="22">
        <v>0.23</v>
      </c>
      <c r="BY658" s="22">
        <v>4.66</v>
      </c>
      <c r="BZ658" s="22">
        <v>4.62</v>
      </c>
      <c r="CA658" s="22">
        <v>297</v>
      </c>
      <c r="CB658" s="22">
        <v>195</v>
      </c>
      <c r="CC658" s="22">
        <v>340</v>
      </c>
      <c r="CD658" s="22">
        <v>164</v>
      </c>
      <c r="CE658" s="22">
        <v>412</v>
      </c>
      <c r="CF658" s="22">
        <v>198</v>
      </c>
      <c r="CG658" s="22">
        <v>508</v>
      </c>
      <c r="CH658" s="22">
        <v>175</v>
      </c>
      <c r="CI658" s="22">
        <v>0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0</v>
      </c>
      <c r="B659" s="22">
        <v>0</v>
      </c>
      <c r="C659" s="22">
        <v>172780</v>
      </c>
      <c r="D659" s="22">
        <v>-1</v>
      </c>
      <c r="E659" s="22">
        <v>1</v>
      </c>
      <c r="F659" s="22">
        <v>4</v>
      </c>
      <c r="G659" s="22">
        <v>-4</v>
      </c>
      <c r="H659" s="22">
        <v>0</v>
      </c>
      <c r="I659" s="22">
        <v>3</v>
      </c>
      <c r="J659" s="20">
        <v>0</v>
      </c>
      <c r="K659" s="20">
        <v>0</v>
      </c>
      <c r="L659" s="22">
        <v>0</v>
      </c>
      <c r="M659" s="20" t="s">
        <v>479</v>
      </c>
      <c r="N659" s="20">
        <v>2.2999999999999998</v>
      </c>
      <c r="O659" s="22">
        <v>504</v>
      </c>
      <c r="P659" s="23" t="b">
        <v>0</v>
      </c>
      <c r="Q659" s="20" t="s">
        <v>3692</v>
      </c>
      <c r="R659" s="20" t="s">
        <v>3531</v>
      </c>
      <c r="S659" s="22">
        <v>79</v>
      </c>
      <c r="T659" s="20" t="s">
        <v>1330</v>
      </c>
      <c r="U659" s="20">
        <v>5.7</v>
      </c>
      <c r="V659" s="20" t="s">
        <v>485</v>
      </c>
      <c r="W659" s="20">
        <v>14.6</v>
      </c>
      <c r="X659" s="23" t="b">
        <v>0</v>
      </c>
      <c r="Y659" s="20"/>
      <c r="Z659" s="20" t="s">
        <v>899</v>
      </c>
      <c r="AA659" s="22">
        <v>18</v>
      </c>
      <c r="AB659" s="22">
        <v>6</v>
      </c>
      <c r="AC659" s="22">
        <v>63</v>
      </c>
      <c r="AD659" s="22">
        <v>4215209</v>
      </c>
      <c r="AE659" s="22">
        <v>1071</v>
      </c>
      <c r="AF659" s="22">
        <v>4107283</v>
      </c>
      <c r="AG659" s="22">
        <v>761780</v>
      </c>
      <c r="AH659" s="20">
        <v>0.3</v>
      </c>
      <c r="AI659" s="20">
        <v>8</v>
      </c>
      <c r="AJ659" s="20" t="s">
        <v>485</v>
      </c>
      <c r="AK659" s="22">
        <v>882</v>
      </c>
      <c r="AL659" s="22">
        <v>3</v>
      </c>
      <c r="AM659" s="22">
        <v>6</v>
      </c>
      <c r="AN659" s="22">
        <v>5</v>
      </c>
      <c r="AO659" s="22">
        <v>8</v>
      </c>
      <c r="AP659" s="22">
        <v>0</v>
      </c>
      <c r="AQ659" s="22">
        <v>0</v>
      </c>
      <c r="AR659" s="22">
        <v>0</v>
      </c>
      <c r="AS659" s="22">
        <v>2</v>
      </c>
      <c r="AT659" s="22">
        <v>0</v>
      </c>
      <c r="AU659" s="22">
        <v>0</v>
      </c>
      <c r="AV659" s="22">
        <v>6</v>
      </c>
      <c r="AW659" s="22">
        <v>230</v>
      </c>
      <c r="AX659" s="20">
        <v>330</v>
      </c>
      <c r="AY659" s="20">
        <v>451</v>
      </c>
      <c r="AZ659" s="20">
        <v>316</v>
      </c>
      <c r="BA659" s="20">
        <v>109.6</v>
      </c>
      <c r="BB659" s="22">
        <v>11</v>
      </c>
      <c r="BC659" s="20">
        <v>2.8</v>
      </c>
      <c r="BD659" s="20">
        <v>3.11</v>
      </c>
      <c r="BE659" s="20">
        <v>5.91</v>
      </c>
      <c r="BF659" s="20">
        <v>12.06</v>
      </c>
      <c r="BG659" s="22">
        <v>18</v>
      </c>
      <c r="BH659" s="22">
        <v>7</v>
      </c>
      <c r="BI659" s="22">
        <v>3</v>
      </c>
      <c r="BJ659" s="22">
        <v>2</v>
      </c>
      <c r="BK659" s="22">
        <v>19</v>
      </c>
      <c r="BL659" s="22">
        <v>11</v>
      </c>
      <c r="BM659" s="22">
        <v>5</v>
      </c>
      <c r="BN659" s="22">
        <v>3</v>
      </c>
      <c r="BO659" s="22">
        <v>1</v>
      </c>
      <c r="BP659" s="20"/>
      <c r="BQ659" s="22">
        <v>2</v>
      </c>
      <c r="BR659" s="20"/>
      <c r="BS659" s="22">
        <v>2</v>
      </c>
      <c r="BT659" s="20"/>
      <c r="BU659" s="22">
        <v>0.28999999999999998</v>
      </c>
      <c r="BV659" s="22">
        <v>0</v>
      </c>
      <c r="BW659" s="22">
        <v>0.32</v>
      </c>
      <c r="BX659" s="22">
        <v>0.61</v>
      </c>
      <c r="BY659" s="22">
        <v>1.23</v>
      </c>
      <c r="BZ659" s="22">
        <v>0.82</v>
      </c>
      <c r="CA659" s="22">
        <v>14</v>
      </c>
      <c r="CB659" s="22">
        <v>8</v>
      </c>
      <c r="CC659" s="22">
        <v>146</v>
      </c>
      <c r="CD659" s="22">
        <v>65</v>
      </c>
      <c r="CE659" s="22">
        <v>11</v>
      </c>
      <c r="CF659" s="22">
        <v>6</v>
      </c>
      <c r="CG659" s="22">
        <v>23</v>
      </c>
      <c r="CH659" s="22">
        <v>9</v>
      </c>
      <c r="CI659" s="22">
        <v>1.1200000000000001</v>
      </c>
      <c r="CJ659" s="22">
        <v>0.51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0</v>
      </c>
      <c r="B660" s="22">
        <v>0</v>
      </c>
      <c r="C660" s="22">
        <v>231372</v>
      </c>
      <c r="D660" s="22">
        <v>0</v>
      </c>
      <c r="E660" s="22">
        <v>0</v>
      </c>
      <c r="F660" s="22">
        <v>-1</v>
      </c>
      <c r="G660" s="22">
        <v>1</v>
      </c>
      <c r="H660" s="22">
        <v>0</v>
      </c>
      <c r="I660" s="22">
        <v>3</v>
      </c>
      <c r="J660" s="20">
        <v>0</v>
      </c>
      <c r="K660" s="20">
        <v>0</v>
      </c>
      <c r="L660" s="22">
        <v>0</v>
      </c>
      <c r="M660" s="20" t="s">
        <v>2307</v>
      </c>
      <c r="N660" s="20">
        <v>0</v>
      </c>
      <c r="O660" s="22">
        <v>505</v>
      </c>
      <c r="P660" s="23" t="b">
        <v>0</v>
      </c>
      <c r="Q660" s="20" t="s">
        <v>3216</v>
      </c>
      <c r="R660" s="20" t="s">
        <v>3217</v>
      </c>
      <c r="S660" s="22">
        <v>44</v>
      </c>
      <c r="T660" s="20" t="s">
        <v>2308</v>
      </c>
      <c r="U660" s="20">
        <v>0</v>
      </c>
      <c r="V660" s="20" t="s">
        <v>2309</v>
      </c>
      <c r="W660" s="20">
        <v>0.2</v>
      </c>
      <c r="X660" s="23" t="b">
        <v>0</v>
      </c>
      <c r="Y660" s="20"/>
      <c r="Z660" s="20" t="s">
        <v>872</v>
      </c>
      <c r="AA660" s="22">
        <v>18</v>
      </c>
      <c r="AB660" s="22">
        <v>6</v>
      </c>
      <c r="AC660" s="22">
        <v>0</v>
      </c>
      <c r="AD660" s="22">
        <v>12864</v>
      </c>
      <c r="AE660" s="22">
        <v>0</v>
      </c>
      <c r="AF660" s="22">
        <v>47747</v>
      </c>
      <c r="AG660" s="22">
        <v>482</v>
      </c>
      <c r="AH660" s="20">
        <v>0</v>
      </c>
      <c r="AI660" s="20">
        <v>0</v>
      </c>
      <c r="AJ660" s="20" t="s">
        <v>2310</v>
      </c>
      <c r="AK660" s="22">
        <v>0</v>
      </c>
      <c r="AL660" s="22">
        <v>0</v>
      </c>
      <c r="AM660" s="22">
        <v>0</v>
      </c>
      <c r="AN660" s="22">
        <v>0</v>
      </c>
      <c r="AO660" s="22">
        <v>0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0</v>
      </c>
      <c r="AX660" s="20">
        <v>0</v>
      </c>
      <c r="AY660" s="20">
        <v>0</v>
      </c>
      <c r="AZ660" s="20">
        <v>0</v>
      </c>
      <c r="BA660" s="20">
        <v>0</v>
      </c>
      <c r="BB660" s="22">
        <v>0</v>
      </c>
      <c r="BC660" s="20">
        <v>0</v>
      </c>
      <c r="BD660" s="20">
        <v>0</v>
      </c>
      <c r="BE660" s="20">
        <v>0</v>
      </c>
      <c r="BF660" s="20">
        <v>0</v>
      </c>
      <c r="BG660" s="22">
        <v>592</v>
      </c>
      <c r="BH660" s="22">
        <v>225</v>
      </c>
      <c r="BI660" s="22">
        <v>583</v>
      </c>
      <c r="BJ660" s="22">
        <v>226</v>
      </c>
      <c r="BK660" s="22">
        <v>569</v>
      </c>
      <c r="BL660" s="22">
        <v>220</v>
      </c>
      <c r="BM660" s="22">
        <v>599</v>
      </c>
      <c r="BN660" s="22">
        <v>230</v>
      </c>
      <c r="BO660" s="20"/>
      <c r="BP660" s="20"/>
      <c r="BQ660" s="20"/>
      <c r="BR660" s="20"/>
      <c r="BS660" s="20"/>
      <c r="BT660" s="20"/>
      <c r="BU660" s="22">
        <v>0</v>
      </c>
      <c r="BV660" s="22">
        <v>0</v>
      </c>
      <c r="BW660" s="22">
        <v>0</v>
      </c>
      <c r="BX660" s="22">
        <v>0</v>
      </c>
      <c r="BY660" s="22">
        <v>0</v>
      </c>
      <c r="BZ660" s="22">
        <v>0</v>
      </c>
      <c r="CA660" s="22">
        <v>521</v>
      </c>
      <c r="CB660" s="22">
        <v>289</v>
      </c>
      <c r="CC660" s="22">
        <v>534</v>
      </c>
      <c r="CD660" s="22">
        <v>191</v>
      </c>
      <c r="CE660" s="22">
        <v>605</v>
      </c>
      <c r="CF660" s="22">
        <v>234</v>
      </c>
      <c r="CG660" s="22">
        <v>310</v>
      </c>
      <c r="CH660" s="22">
        <v>95</v>
      </c>
      <c r="CI660" s="22">
        <v>0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0"/>
      <c r="B661" s="20"/>
      <c r="C661" s="22">
        <v>441164</v>
      </c>
      <c r="D661" s="22">
        <v>1</v>
      </c>
      <c r="E661" s="22">
        <v>-1</v>
      </c>
      <c r="F661" s="22">
        <v>3</v>
      </c>
      <c r="G661" s="22">
        <v>-3</v>
      </c>
      <c r="H661" s="22">
        <v>0</v>
      </c>
      <c r="I661" s="22">
        <v>2</v>
      </c>
      <c r="J661" s="20">
        <v>2.2999999999999998</v>
      </c>
      <c r="K661" s="20">
        <v>2.2999999999999998</v>
      </c>
      <c r="L661" s="22">
        <v>5</v>
      </c>
      <c r="M661" s="20" t="s">
        <v>1693</v>
      </c>
      <c r="N661" s="20">
        <v>2.2999999999999998</v>
      </c>
      <c r="O661" s="22">
        <v>506</v>
      </c>
      <c r="P661" s="23" t="b">
        <v>0</v>
      </c>
      <c r="Q661" s="20"/>
      <c r="R661" s="20"/>
      <c r="S661" s="22">
        <v>53</v>
      </c>
      <c r="T661" s="20" t="s">
        <v>1765</v>
      </c>
      <c r="U661" s="20">
        <v>4.0999999999999996</v>
      </c>
      <c r="V661" s="20" t="s">
        <v>1766</v>
      </c>
      <c r="W661" s="20">
        <v>13.2</v>
      </c>
      <c r="X661" s="23" t="b">
        <v>0</v>
      </c>
      <c r="Y661" s="20"/>
      <c r="Z661" s="20" t="s">
        <v>858</v>
      </c>
      <c r="AA661" s="22">
        <v>18</v>
      </c>
      <c r="AB661" s="22">
        <v>6</v>
      </c>
      <c r="AC661" s="22">
        <v>45</v>
      </c>
      <c r="AD661" s="22">
        <v>1584217</v>
      </c>
      <c r="AE661" s="22">
        <v>80456</v>
      </c>
      <c r="AF661" s="22">
        <v>535222</v>
      </c>
      <c r="AG661" s="22">
        <v>23567</v>
      </c>
      <c r="AH661" s="20">
        <v>0.4</v>
      </c>
      <c r="AI661" s="20">
        <v>8.5</v>
      </c>
      <c r="AJ661" s="20" t="s">
        <v>1767</v>
      </c>
      <c r="AK661" s="22">
        <v>987</v>
      </c>
      <c r="AL661" s="22">
        <v>0</v>
      </c>
      <c r="AM661" s="22">
        <v>3</v>
      </c>
      <c r="AN661" s="22">
        <v>4</v>
      </c>
      <c r="AO661" s="22">
        <v>13</v>
      </c>
      <c r="AP661" s="22">
        <v>0</v>
      </c>
      <c r="AQ661" s="22">
        <v>0</v>
      </c>
      <c r="AR661" s="22">
        <v>0</v>
      </c>
      <c r="AS661" s="22">
        <v>1</v>
      </c>
      <c r="AT661" s="22">
        <v>0</v>
      </c>
      <c r="AU661" s="22">
        <v>0</v>
      </c>
      <c r="AV661" s="22">
        <v>4</v>
      </c>
      <c r="AW661" s="22">
        <v>258</v>
      </c>
      <c r="AX661" s="20">
        <v>246</v>
      </c>
      <c r="AY661" s="20">
        <v>227.5</v>
      </c>
      <c r="AZ661" s="20">
        <v>63</v>
      </c>
      <c r="BA661" s="20">
        <v>53.7</v>
      </c>
      <c r="BB661" s="22">
        <v>11</v>
      </c>
      <c r="BC661" s="20">
        <v>0.85</v>
      </c>
      <c r="BD661" s="20">
        <v>1.8</v>
      </c>
      <c r="BE661" s="20">
        <v>2.65</v>
      </c>
      <c r="BF661" s="20">
        <v>16.420000000000002</v>
      </c>
      <c r="BG661" s="22">
        <v>54</v>
      </c>
      <c r="BH661" s="22">
        <v>16</v>
      </c>
      <c r="BI661" s="22">
        <v>38</v>
      </c>
      <c r="BJ661" s="22">
        <v>6</v>
      </c>
      <c r="BK661" s="22">
        <v>171</v>
      </c>
      <c r="BL661" s="22">
        <v>35</v>
      </c>
      <c r="BM661" s="22">
        <v>58</v>
      </c>
      <c r="BN661" s="22">
        <v>6</v>
      </c>
      <c r="BO661" s="22">
        <v>2</v>
      </c>
      <c r="BP661" s="20"/>
      <c r="BQ661" s="22">
        <v>1</v>
      </c>
      <c r="BR661" s="20"/>
      <c r="BS661" s="20"/>
      <c r="BT661" s="20"/>
      <c r="BU661" s="22">
        <v>0.08</v>
      </c>
      <c r="BV661" s="22">
        <v>0</v>
      </c>
      <c r="BW661" s="22">
        <v>0.16</v>
      </c>
      <c r="BX661" s="22">
        <v>0.24</v>
      </c>
      <c r="BY661" s="22">
        <v>1.5</v>
      </c>
      <c r="BZ661" s="22">
        <v>1.19</v>
      </c>
      <c r="CA661" s="22">
        <v>145</v>
      </c>
      <c r="CB661" s="22">
        <v>13</v>
      </c>
      <c r="CC661" s="22">
        <v>139</v>
      </c>
      <c r="CD661" s="22">
        <v>49</v>
      </c>
      <c r="CE661" s="22">
        <v>55</v>
      </c>
      <c r="CF661" s="22">
        <v>11</v>
      </c>
      <c r="CG661" s="22">
        <v>28</v>
      </c>
      <c r="CH661" s="22">
        <v>9</v>
      </c>
      <c r="CI661" s="22">
        <v>1</v>
      </c>
      <c r="CJ661" s="22">
        <v>0.36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0</v>
      </c>
      <c r="B662" s="22">
        <v>0</v>
      </c>
      <c r="C662" s="22">
        <v>45034</v>
      </c>
      <c r="D662" s="22">
        <v>0</v>
      </c>
      <c r="E662" s="22">
        <v>0</v>
      </c>
      <c r="F662" s="22">
        <v>-3</v>
      </c>
      <c r="G662" s="22">
        <v>3</v>
      </c>
      <c r="H662" s="22">
        <v>0</v>
      </c>
      <c r="I662" s="22">
        <v>2</v>
      </c>
      <c r="J662" s="20">
        <v>0</v>
      </c>
      <c r="K662" s="20">
        <v>0</v>
      </c>
      <c r="L662" s="22">
        <v>0</v>
      </c>
      <c r="M662" s="20" t="s">
        <v>1032</v>
      </c>
      <c r="N662" s="20">
        <v>0</v>
      </c>
      <c r="O662" s="22">
        <v>507</v>
      </c>
      <c r="P662" s="23" t="b">
        <v>0</v>
      </c>
      <c r="Q662" s="20" t="s">
        <v>3253</v>
      </c>
      <c r="R662" s="20" t="s">
        <v>3273</v>
      </c>
      <c r="S662" s="22">
        <v>47</v>
      </c>
      <c r="T662" s="20" t="s">
        <v>1617</v>
      </c>
      <c r="U662" s="20">
        <v>1.2</v>
      </c>
      <c r="V662" s="20" t="s">
        <v>416</v>
      </c>
      <c r="W662" s="20">
        <v>0.9</v>
      </c>
      <c r="X662" s="23" t="b">
        <v>0</v>
      </c>
      <c r="Y662" s="20"/>
      <c r="Z662" s="20" t="s">
        <v>899</v>
      </c>
      <c r="AA662" s="22">
        <v>18</v>
      </c>
      <c r="AB662" s="22">
        <v>6</v>
      </c>
      <c r="AC662" s="22">
        <v>6</v>
      </c>
      <c r="AD662" s="22">
        <v>58236</v>
      </c>
      <c r="AE662" s="22">
        <v>55</v>
      </c>
      <c r="AF662" s="22">
        <v>282681</v>
      </c>
      <c r="AG662" s="22">
        <v>1920</v>
      </c>
      <c r="AH662" s="20">
        <v>0</v>
      </c>
      <c r="AI662" s="20">
        <v>1.3</v>
      </c>
      <c r="AJ662" s="20" t="s">
        <v>416</v>
      </c>
      <c r="AK662" s="22">
        <v>98</v>
      </c>
      <c r="AL662" s="22">
        <v>0</v>
      </c>
      <c r="AM662" s="22">
        <v>1</v>
      </c>
      <c r="AN662" s="22">
        <v>0</v>
      </c>
      <c r="AO662" s="22">
        <v>1</v>
      </c>
      <c r="AP662" s="22">
        <v>0</v>
      </c>
      <c r="AQ662" s="22">
        <v>0</v>
      </c>
      <c r="AR662" s="22">
        <v>0</v>
      </c>
      <c r="AS662" s="22">
        <v>2</v>
      </c>
      <c r="AT662" s="22">
        <v>0</v>
      </c>
      <c r="AU662" s="22">
        <v>0</v>
      </c>
      <c r="AV662" s="22">
        <v>0</v>
      </c>
      <c r="AW662" s="22">
        <v>34</v>
      </c>
      <c r="AX662" s="20">
        <v>41.6</v>
      </c>
      <c r="AY662" s="20">
        <v>71.2</v>
      </c>
      <c r="AZ662" s="20">
        <v>27</v>
      </c>
      <c r="BA662" s="20">
        <v>14</v>
      </c>
      <c r="BB662" s="22">
        <v>0</v>
      </c>
      <c r="BC662" s="20">
        <v>0.12</v>
      </c>
      <c r="BD662" s="20">
        <v>0.8</v>
      </c>
      <c r="BE662" s="20">
        <v>0.92</v>
      </c>
      <c r="BF662" s="20">
        <v>1.44</v>
      </c>
      <c r="BG662" s="22">
        <v>326</v>
      </c>
      <c r="BH662" s="22">
        <v>125</v>
      </c>
      <c r="BI662" s="22">
        <v>173</v>
      </c>
      <c r="BJ662" s="22">
        <v>45</v>
      </c>
      <c r="BK662" s="22">
        <v>265</v>
      </c>
      <c r="BL662" s="22">
        <v>81</v>
      </c>
      <c r="BM662" s="22">
        <v>294</v>
      </c>
      <c r="BN662" s="22">
        <v>103</v>
      </c>
      <c r="BO662" s="20"/>
      <c r="BP662" s="20"/>
      <c r="BQ662" s="20"/>
      <c r="BR662" s="20"/>
      <c r="BS662" s="20"/>
      <c r="BT662" s="20"/>
      <c r="BU662" s="22">
        <v>0.11</v>
      </c>
      <c r="BV662" s="22">
        <v>0</v>
      </c>
      <c r="BW662" s="22">
        <v>0.73</v>
      </c>
      <c r="BX662" s="22">
        <v>0.84</v>
      </c>
      <c r="BY662" s="22">
        <v>1.32</v>
      </c>
      <c r="BZ662" s="22">
        <v>0.92</v>
      </c>
      <c r="CA662" s="22">
        <v>310</v>
      </c>
      <c r="CB662" s="22">
        <v>37</v>
      </c>
      <c r="CC662" s="22">
        <v>638</v>
      </c>
      <c r="CD662" s="22">
        <v>230</v>
      </c>
      <c r="CE662" s="22">
        <v>348</v>
      </c>
      <c r="CF662" s="22">
        <v>117</v>
      </c>
      <c r="CG662" s="22">
        <v>189</v>
      </c>
      <c r="CH662" s="22">
        <v>74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0</v>
      </c>
      <c r="B663" s="22">
        <v>0</v>
      </c>
      <c r="C663" s="22">
        <v>212319</v>
      </c>
      <c r="D663" s="22">
        <v>0</v>
      </c>
      <c r="E663" s="22">
        <v>0</v>
      </c>
      <c r="F663" s="22">
        <v>-3</v>
      </c>
      <c r="G663" s="22">
        <v>3</v>
      </c>
      <c r="H663" s="22">
        <v>0</v>
      </c>
      <c r="I663" s="22">
        <v>3</v>
      </c>
      <c r="J663" s="20">
        <v>0</v>
      </c>
      <c r="K663" s="20">
        <v>0</v>
      </c>
      <c r="L663" s="22">
        <v>0</v>
      </c>
      <c r="M663" s="20" t="s">
        <v>301</v>
      </c>
      <c r="N663" s="20">
        <v>1</v>
      </c>
      <c r="O663" s="22">
        <v>509</v>
      </c>
      <c r="P663" s="23" t="b">
        <v>0</v>
      </c>
      <c r="Q663" s="20" t="s">
        <v>3693</v>
      </c>
      <c r="R663" s="20" t="s">
        <v>3694</v>
      </c>
      <c r="S663" s="22">
        <v>67</v>
      </c>
      <c r="T663" s="20" t="s">
        <v>1622</v>
      </c>
      <c r="U663" s="20">
        <v>3</v>
      </c>
      <c r="V663" s="20" t="s">
        <v>1623</v>
      </c>
      <c r="W663" s="20">
        <v>1.1000000000000001</v>
      </c>
      <c r="X663" s="23" t="b">
        <v>0</v>
      </c>
      <c r="Y663" s="20"/>
      <c r="Z663" s="20" t="s">
        <v>899</v>
      </c>
      <c r="AA663" s="22">
        <v>18</v>
      </c>
      <c r="AB663" s="22">
        <v>6</v>
      </c>
      <c r="AC663" s="22">
        <v>30</v>
      </c>
      <c r="AD663" s="22">
        <v>219656</v>
      </c>
      <c r="AE663" s="22">
        <v>88</v>
      </c>
      <c r="AF663" s="22">
        <v>509140</v>
      </c>
      <c r="AG663" s="22">
        <v>14042</v>
      </c>
      <c r="AH663" s="20">
        <v>0.1</v>
      </c>
      <c r="AI663" s="20">
        <v>4.5</v>
      </c>
      <c r="AJ663" s="20" t="s">
        <v>301</v>
      </c>
      <c r="AK663" s="22">
        <v>535</v>
      </c>
      <c r="AL663" s="22">
        <v>1</v>
      </c>
      <c r="AM663" s="22">
        <v>3</v>
      </c>
      <c r="AN663" s="22">
        <v>3</v>
      </c>
      <c r="AO663" s="22">
        <v>4</v>
      </c>
      <c r="AP663" s="22">
        <v>0</v>
      </c>
      <c r="AQ663" s="22">
        <v>0</v>
      </c>
      <c r="AR663" s="22">
        <v>0</v>
      </c>
      <c r="AS663" s="22">
        <v>2</v>
      </c>
      <c r="AT663" s="22">
        <v>0</v>
      </c>
      <c r="AU663" s="22">
        <v>0</v>
      </c>
      <c r="AV663" s="22">
        <v>0</v>
      </c>
      <c r="AW663" s="22">
        <v>49</v>
      </c>
      <c r="AX663" s="20">
        <v>130</v>
      </c>
      <c r="AY663" s="20">
        <v>97.8</v>
      </c>
      <c r="AZ663" s="20">
        <v>255</v>
      </c>
      <c r="BA663" s="20">
        <v>48.3</v>
      </c>
      <c r="BB663" s="22">
        <v>7</v>
      </c>
      <c r="BC663" s="20">
        <v>2.72</v>
      </c>
      <c r="BD663" s="20">
        <v>0.71</v>
      </c>
      <c r="BE663" s="20">
        <v>3.43</v>
      </c>
      <c r="BF663" s="20">
        <v>7</v>
      </c>
      <c r="BG663" s="22">
        <v>172</v>
      </c>
      <c r="BH663" s="22">
        <v>65</v>
      </c>
      <c r="BI663" s="22">
        <v>131</v>
      </c>
      <c r="BJ663" s="22">
        <v>92</v>
      </c>
      <c r="BK663" s="22">
        <v>32</v>
      </c>
      <c r="BL663" s="22">
        <v>18</v>
      </c>
      <c r="BM663" s="22">
        <v>73</v>
      </c>
      <c r="BN663" s="22">
        <v>47</v>
      </c>
      <c r="BO663" s="20"/>
      <c r="BP663" s="20"/>
      <c r="BQ663" s="20"/>
      <c r="BR663" s="20"/>
      <c r="BS663" s="22">
        <v>2</v>
      </c>
      <c r="BT663" s="20"/>
      <c r="BU663" s="22">
        <v>0.46</v>
      </c>
      <c r="BV663" s="22">
        <v>0</v>
      </c>
      <c r="BW663" s="22">
        <v>0.12</v>
      </c>
      <c r="BX663" s="22">
        <v>0.57999999999999996</v>
      </c>
      <c r="BY663" s="22">
        <v>1.18</v>
      </c>
      <c r="BZ663" s="22">
        <v>0.67</v>
      </c>
      <c r="CA663" s="22">
        <v>42</v>
      </c>
      <c r="CB663" s="22">
        <v>25</v>
      </c>
      <c r="CC663" s="22">
        <v>263</v>
      </c>
      <c r="CD663" s="22">
        <v>125</v>
      </c>
      <c r="CE663" s="22">
        <v>141</v>
      </c>
      <c r="CF663" s="22">
        <v>60</v>
      </c>
      <c r="CG663" s="22">
        <v>166</v>
      </c>
      <c r="CH663" s="22">
        <v>55</v>
      </c>
      <c r="CI663" s="22">
        <v>1.18</v>
      </c>
      <c r="CJ663" s="22">
        <v>0.5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0</v>
      </c>
      <c r="B664" s="22">
        <v>0</v>
      </c>
      <c r="C664" s="22">
        <v>214225</v>
      </c>
      <c r="D664" s="22">
        <v>0</v>
      </c>
      <c r="E664" s="22">
        <v>0</v>
      </c>
      <c r="F664" s="22">
        <v>0</v>
      </c>
      <c r="G664" s="22">
        <v>0</v>
      </c>
      <c r="H664" s="22">
        <v>0</v>
      </c>
      <c r="I664" s="22">
        <v>2</v>
      </c>
      <c r="J664" s="20">
        <v>0</v>
      </c>
      <c r="K664" s="20">
        <v>0</v>
      </c>
      <c r="L664" s="22">
        <v>0</v>
      </c>
      <c r="M664" s="20" t="s">
        <v>1016</v>
      </c>
      <c r="N664" s="20">
        <v>0</v>
      </c>
      <c r="O664" s="22">
        <v>510</v>
      </c>
      <c r="P664" s="23" t="b">
        <v>0</v>
      </c>
      <c r="Q664" s="20" t="s">
        <v>2612</v>
      </c>
      <c r="R664" s="20" t="s">
        <v>2613</v>
      </c>
      <c r="S664" s="22">
        <v>40</v>
      </c>
      <c r="T664" s="20" t="s">
        <v>1608</v>
      </c>
      <c r="U664" s="20">
        <v>0</v>
      </c>
      <c r="V664" s="20" t="s">
        <v>710</v>
      </c>
      <c r="W664" s="20">
        <v>0.1</v>
      </c>
      <c r="X664" s="23" t="b">
        <v>0</v>
      </c>
      <c r="Y664" s="20"/>
      <c r="Z664" s="20" t="s">
        <v>872</v>
      </c>
      <c r="AA664" s="22">
        <v>18</v>
      </c>
      <c r="AB664" s="22">
        <v>6</v>
      </c>
      <c r="AC664" s="22">
        <v>0</v>
      </c>
      <c r="AD664" s="22">
        <v>0</v>
      </c>
      <c r="AE664" s="22">
        <v>0</v>
      </c>
      <c r="AF664" s="22">
        <v>13237</v>
      </c>
      <c r="AG664" s="22">
        <v>108</v>
      </c>
      <c r="AH664" s="20">
        <v>0</v>
      </c>
      <c r="AI664" s="20">
        <v>0</v>
      </c>
      <c r="AJ664" s="20" t="s">
        <v>710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506</v>
      </c>
      <c r="BH664" s="22">
        <v>183</v>
      </c>
      <c r="BI664" s="22">
        <v>491</v>
      </c>
      <c r="BJ664" s="22">
        <v>181</v>
      </c>
      <c r="BK664" s="22">
        <v>467</v>
      </c>
      <c r="BL664" s="22">
        <v>172</v>
      </c>
      <c r="BM664" s="22">
        <v>513</v>
      </c>
      <c r="BN664" s="22">
        <v>183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646</v>
      </c>
      <c r="CB664" s="22">
        <v>181</v>
      </c>
      <c r="CC664" s="22">
        <v>418</v>
      </c>
      <c r="CD664" s="22">
        <v>143</v>
      </c>
      <c r="CE664" s="22">
        <v>517</v>
      </c>
      <c r="CF664" s="22">
        <v>179</v>
      </c>
      <c r="CG664" s="22">
        <v>454</v>
      </c>
      <c r="CH664" s="22">
        <v>177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0</v>
      </c>
      <c r="B665" s="22">
        <v>0</v>
      </c>
      <c r="C665" s="22">
        <v>221632</v>
      </c>
      <c r="D665" s="22">
        <v>0</v>
      </c>
      <c r="E665" s="22">
        <v>0</v>
      </c>
      <c r="F665" s="22">
        <v>5</v>
      </c>
      <c r="G665" s="22">
        <v>-5</v>
      </c>
      <c r="H665" s="22">
        <v>1</v>
      </c>
      <c r="I665" s="22">
        <v>2</v>
      </c>
      <c r="J665" s="20">
        <v>0</v>
      </c>
      <c r="K665" s="20">
        <v>0</v>
      </c>
      <c r="L665" s="22">
        <v>0</v>
      </c>
      <c r="M665" s="20" t="s">
        <v>1609</v>
      </c>
      <c r="N665" s="20">
        <v>0</v>
      </c>
      <c r="O665" s="22">
        <v>511</v>
      </c>
      <c r="P665" s="23" t="b">
        <v>0</v>
      </c>
      <c r="Q665" s="20" t="s">
        <v>3532</v>
      </c>
      <c r="R665" s="20" t="s">
        <v>3533</v>
      </c>
      <c r="S665" s="22">
        <v>50</v>
      </c>
      <c r="T665" s="20" t="s">
        <v>1610</v>
      </c>
      <c r="U665" s="20">
        <v>4</v>
      </c>
      <c r="V665" s="20" t="s">
        <v>535</v>
      </c>
      <c r="W665" s="20">
        <v>11.6</v>
      </c>
      <c r="X665" s="23" t="b">
        <v>0</v>
      </c>
      <c r="Y665" s="20"/>
      <c r="Z665" s="20" t="s">
        <v>1804</v>
      </c>
      <c r="AA665" s="22">
        <v>18</v>
      </c>
      <c r="AB665" s="22">
        <v>6</v>
      </c>
      <c r="AC665" s="22">
        <v>44</v>
      </c>
      <c r="AD665" s="22">
        <v>2168955</v>
      </c>
      <c r="AE665" s="22">
        <v>909</v>
      </c>
      <c r="AF665" s="22">
        <v>1317036</v>
      </c>
      <c r="AG665" s="22">
        <v>223104</v>
      </c>
      <c r="AH665" s="20">
        <v>0</v>
      </c>
      <c r="AI665" s="20">
        <v>8.8000000000000007</v>
      </c>
      <c r="AJ665" s="20" t="s">
        <v>535</v>
      </c>
      <c r="AK665" s="22">
        <v>855</v>
      </c>
      <c r="AL665" s="22">
        <v>2</v>
      </c>
      <c r="AM665" s="22">
        <v>0</v>
      </c>
      <c r="AN665" s="22">
        <v>4</v>
      </c>
      <c r="AO665" s="22">
        <v>11</v>
      </c>
      <c r="AP665" s="22">
        <v>1</v>
      </c>
      <c r="AQ665" s="22">
        <v>0</v>
      </c>
      <c r="AR665" s="22">
        <v>0</v>
      </c>
      <c r="AS665" s="22">
        <v>2</v>
      </c>
      <c r="AT665" s="22">
        <v>1</v>
      </c>
      <c r="AU665" s="22">
        <v>0</v>
      </c>
      <c r="AV665" s="22">
        <v>7</v>
      </c>
      <c r="AW665" s="22">
        <v>215</v>
      </c>
      <c r="AX665" s="20">
        <v>278.39999999999998</v>
      </c>
      <c r="AY665" s="20">
        <v>64.3</v>
      </c>
      <c r="AZ665" s="20">
        <v>67</v>
      </c>
      <c r="BA665" s="20">
        <v>41.1</v>
      </c>
      <c r="BB665" s="22">
        <v>11</v>
      </c>
      <c r="BC665" s="20">
        <v>0.78</v>
      </c>
      <c r="BD665" s="20">
        <v>0.56000000000000005</v>
      </c>
      <c r="BE665" s="20">
        <v>1.34</v>
      </c>
      <c r="BF665" s="20">
        <v>18.27</v>
      </c>
      <c r="BG665" s="22">
        <v>31</v>
      </c>
      <c r="BH665" s="22">
        <v>8</v>
      </c>
      <c r="BI665" s="22">
        <v>188</v>
      </c>
      <c r="BJ665" s="22">
        <v>51</v>
      </c>
      <c r="BK665" s="22">
        <v>165</v>
      </c>
      <c r="BL665" s="22">
        <v>32</v>
      </c>
      <c r="BM665" s="22">
        <v>97</v>
      </c>
      <c r="BN665" s="22">
        <v>22</v>
      </c>
      <c r="BO665" s="20"/>
      <c r="BP665" s="20"/>
      <c r="BQ665" s="20"/>
      <c r="BR665" s="20"/>
      <c r="BS665" s="20"/>
      <c r="BT665" s="20"/>
      <c r="BU665" s="22">
        <v>0.08</v>
      </c>
      <c r="BV665" s="22">
        <v>0</v>
      </c>
      <c r="BW665" s="22">
        <v>0.06</v>
      </c>
      <c r="BX665" s="22">
        <v>0.14000000000000001</v>
      </c>
      <c r="BY665" s="22">
        <v>1.92</v>
      </c>
      <c r="BZ665" s="22">
        <v>1.1599999999999999</v>
      </c>
      <c r="CA665" s="22">
        <v>199</v>
      </c>
      <c r="CB665" s="22">
        <v>27</v>
      </c>
      <c r="CC665" s="22">
        <v>690</v>
      </c>
      <c r="CD665" s="22">
        <v>235</v>
      </c>
      <c r="CE665" s="22">
        <v>63</v>
      </c>
      <c r="CF665" s="22">
        <v>14</v>
      </c>
      <c r="CG665" s="22">
        <v>34</v>
      </c>
      <c r="CH665" s="22">
        <v>11</v>
      </c>
      <c r="CI665" s="22">
        <v>1.1599999999999999</v>
      </c>
      <c r="CJ665" s="22">
        <v>0.42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0</v>
      </c>
      <c r="B666" s="22">
        <v>0</v>
      </c>
      <c r="C666" s="22">
        <v>173904</v>
      </c>
      <c r="D666" s="22">
        <v>0</v>
      </c>
      <c r="E666" s="22">
        <v>0</v>
      </c>
      <c r="F666" s="22">
        <v>-1</v>
      </c>
      <c r="G666" s="22">
        <v>1</v>
      </c>
      <c r="H666" s="22">
        <v>0</v>
      </c>
      <c r="I666" s="22">
        <v>2</v>
      </c>
      <c r="J666" s="20">
        <v>0</v>
      </c>
      <c r="K666" s="20">
        <v>0</v>
      </c>
      <c r="L666" s="22">
        <v>0</v>
      </c>
      <c r="M666" s="20" t="s">
        <v>1600</v>
      </c>
      <c r="N666" s="20">
        <v>0</v>
      </c>
      <c r="O666" s="22">
        <v>512</v>
      </c>
      <c r="P666" s="23" t="b">
        <v>0</v>
      </c>
      <c r="Q666" s="20" t="s">
        <v>3218</v>
      </c>
      <c r="R666" s="20" t="s">
        <v>3219</v>
      </c>
      <c r="S666" s="22">
        <v>44</v>
      </c>
      <c r="T666" s="20" t="s">
        <v>1601</v>
      </c>
      <c r="U666" s="20">
        <v>0</v>
      </c>
      <c r="V666" s="20" t="s">
        <v>426</v>
      </c>
      <c r="W666" s="20">
        <v>0.1</v>
      </c>
      <c r="X666" s="23" t="b">
        <v>0</v>
      </c>
      <c r="Y666" s="20"/>
      <c r="Z666" s="20" t="s">
        <v>872</v>
      </c>
      <c r="AA666" s="22">
        <v>18</v>
      </c>
      <c r="AB666" s="22">
        <v>6</v>
      </c>
      <c r="AC666" s="22">
        <v>0</v>
      </c>
      <c r="AD666" s="22">
        <v>2363</v>
      </c>
      <c r="AE666" s="22">
        <v>0</v>
      </c>
      <c r="AF666" s="22">
        <v>14308</v>
      </c>
      <c r="AG666" s="22">
        <v>101</v>
      </c>
      <c r="AH666" s="20">
        <v>0</v>
      </c>
      <c r="AI666" s="20">
        <v>0</v>
      </c>
      <c r="AJ666" s="20" t="s">
        <v>426</v>
      </c>
      <c r="AK666" s="22">
        <v>76</v>
      </c>
      <c r="AL666" s="22">
        <v>0</v>
      </c>
      <c r="AM666" s="22">
        <v>0</v>
      </c>
      <c r="AN666" s="22">
        <v>0</v>
      </c>
      <c r="AO666" s="22">
        <v>2</v>
      </c>
      <c r="AP666" s="22">
        <v>0</v>
      </c>
      <c r="AQ666" s="22">
        <v>0</v>
      </c>
      <c r="AR666" s="22">
        <v>0</v>
      </c>
      <c r="AS666" s="22">
        <v>1</v>
      </c>
      <c r="AT666" s="22">
        <v>0</v>
      </c>
      <c r="AU666" s="22">
        <v>0</v>
      </c>
      <c r="AV666" s="22">
        <v>0</v>
      </c>
      <c r="AW666" s="22">
        <v>9</v>
      </c>
      <c r="AX666" s="20">
        <v>17</v>
      </c>
      <c r="AY666" s="20">
        <v>5</v>
      </c>
      <c r="AZ666" s="20">
        <v>4</v>
      </c>
      <c r="BA666" s="20">
        <v>2.6</v>
      </c>
      <c r="BB666" s="22">
        <v>0</v>
      </c>
      <c r="BC666" s="20">
        <v>0.12</v>
      </c>
      <c r="BD666" s="20">
        <v>0.03</v>
      </c>
      <c r="BE666" s="20">
        <v>0.15</v>
      </c>
      <c r="BF666" s="20">
        <v>2.02</v>
      </c>
      <c r="BG666" s="22">
        <v>382</v>
      </c>
      <c r="BH666" s="22">
        <v>143</v>
      </c>
      <c r="BI666" s="22">
        <v>380</v>
      </c>
      <c r="BJ666" s="22">
        <v>139</v>
      </c>
      <c r="BK666" s="22">
        <v>385</v>
      </c>
      <c r="BL666" s="22">
        <v>139</v>
      </c>
      <c r="BM666" s="22">
        <v>413</v>
      </c>
      <c r="BN666" s="22">
        <v>146</v>
      </c>
      <c r="BO666" s="20"/>
      <c r="BP666" s="20"/>
      <c r="BQ666" s="20"/>
      <c r="BR666" s="20"/>
      <c r="BS666" s="20"/>
      <c r="BT666" s="20"/>
      <c r="BU666" s="22">
        <v>0.14000000000000001</v>
      </c>
      <c r="BV666" s="22">
        <v>0</v>
      </c>
      <c r="BW666" s="22">
        <v>0.04</v>
      </c>
      <c r="BX666" s="22">
        <v>0.18</v>
      </c>
      <c r="BY666" s="22">
        <v>2.39</v>
      </c>
      <c r="BZ666" s="22">
        <v>2.37</v>
      </c>
      <c r="CA666" s="22">
        <v>497</v>
      </c>
      <c r="CB666" s="22">
        <v>101</v>
      </c>
      <c r="CC666" s="22">
        <v>520</v>
      </c>
      <c r="CD666" s="22">
        <v>206</v>
      </c>
      <c r="CE666" s="22">
        <v>596</v>
      </c>
      <c r="CF666" s="22">
        <v>223</v>
      </c>
      <c r="CG666" s="22">
        <v>438</v>
      </c>
      <c r="CH666" s="22">
        <v>171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0"/>
      <c r="B667" s="20"/>
      <c r="C667" s="22">
        <v>482442</v>
      </c>
      <c r="D667" s="22">
        <v>0</v>
      </c>
      <c r="E667" s="22">
        <v>0</v>
      </c>
      <c r="F667" s="22">
        <v>1</v>
      </c>
      <c r="G667" s="22">
        <v>-1</v>
      </c>
      <c r="H667" s="22">
        <v>0</v>
      </c>
      <c r="I667" s="22">
        <v>3</v>
      </c>
      <c r="J667" s="20">
        <v>3</v>
      </c>
      <c r="K667" s="20">
        <v>3</v>
      </c>
      <c r="L667" s="22">
        <v>3</v>
      </c>
      <c r="M667" s="20" t="s">
        <v>1618</v>
      </c>
      <c r="N667" s="20">
        <v>3</v>
      </c>
      <c r="O667" s="22">
        <v>513</v>
      </c>
      <c r="P667" s="23" t="b">
        <v>0</v>
      </c>
      <c r="Q667" s="20"/>
      <c r="R667" s="20"/>
      <c r="S667" s="22">
        <v>46</v>
      </c>
      <c r="T667" s="20" t="s">
        <v>1619</v>
      </c>
      <c r="U667" s="20">
        <v>3</v>
      </c>
      <c r="V667" s="20" t="s">
        <v>705</v>
      </c>
      <c r="W667" s="20">
        <v>3.4</v>
      </c>
      <c r="X667" s="23" t="b">
        <v>0</v>
      </c>
      <c r="Y667" s="20"/>
      <c r="Z667" s="20" t="s">
        <v>858</v>
      </c>
      <c r="AA667" s="22">
        <v>18</v>
      </c>
      <c r="AB667" s="22">
        <v>6</v>
      </c>
      <c r="AC667" s="22">
        <v>36</v>
      </c>
      <c r="AD667" s="22">
        <v>548036</v>
      </c>
      <c r="AE667" s="22">
        <v>16058</v>
      </c>
      <c r="AF667" s="22">
        <v>339058</v>
      </c>
      <c r="AG667" s="22">
        <v>14031</v>
      </c>
      <c r="AH667" s="20">
        <v>0.7</v>
      </c>
      <c r="AI667" s="20">
        <v>7.8</v>
      </c>
      <c r="AJ667" s="20" t="s">
        <v>705</v>
      </c>
      <c r="AK667" s="22">
        <v>829</v>
      </c>
      <c r="AL667" s="22">
        <v>1</v>
      </c>
      <c r="AM667" s="22">
        <v>2</v>
      </c>
      <c r="AN667" s="22">
        <v>4</v>
      </c>
      <c r="AO667" s="22">
        <v>7</v>
      </c>
      <c r="AP667" s="22">
        <v>0</v>
      </c>
      <c r="AQ667" s="22">
        <v>0</v>
      </c>
      <c r="AR667" s="22">
        <v>0</v>
      </c>
      <c r="AS667" s="22">
        <v>3</v>
      </c>
      <c r="AT667" s="22">
        <v>0</v>
      </c>
      <c r="AU667" s="22">
        <v>0</v>
      </c>
      <c r="AV667" s="22">
        <v>2</v>
      </c>
      <c r="AW667" s="22">
        <v>171</v>
      </c>
      <c r="AX667" s="20">
        <v>191.6</v>
      </c>
      <c r="AY667" s="20">
        <v>190.9</v>
      </c>
      <c r="AZ667" s="20">
        <v>189</v>
      </c>
      <c r="BA667" s="20">
        <v>57.4</v>
      </c>
      <c r="BB667" s="22">
        <v>11</v>
      </c>
      <c r="BC667" s="20">
        <v>1.73</v>
      </c>
      <c r="BD667" s="20">
        <v>0.86</v>
      </c>
      <c r="BE667" s="20">
        <v>2.59</v>
      </c>
      <c r="BF667" s="20">
        <v>11.48</v>
      </c>
      <c r="BG667" s="22">
        <v>106</v>
      </c>
      <c r="BH667" s="22">
        <v>40</v>
      </c>
      <c r="BI667" s="22">
        <v>50</v>
      </c>
      <c r="BJ667" s="22">
        <v>39</v>
      </c>
      <c r="BK667" s="22">
        <v>48</v>
      </c>
      <c r="BL667" s="22">
        <v>30</v>
      </c>
      <c r="BM667" s="22">
        <v>49</v>
      </c>
      <c r="BN667" s="22">
        <v>34</v>
      </c>
      <c r="BO667" s="20"/>
      <c r="BP667" s="20"/>
      <c r="BQ667" s="20"/>
      <c r="BR667" s="20"/>
      <c r="BS667" s="20"/>
      <c r="BT667" s="20"/>
      <c r="BU667" s="22">
        <v>0.19</v>
      </c>
      <c r="BV667" s="22">
        <v>0</v>
      </c>
      <c r="BW667" s="22">
        <v>0.09</v>
      </c>
      <c r="BX667" s="22">
        <v>0.28000000000000003</v>
      </c>
      <c r="BY667" s="22">
        <v>1.25</v>
      </c>
      <c r="BZ667" s="22">
        <v>0.76</v>
      </c>
      <c r="CA667" s="22">
        <v>349</v>
      </c>
      <c r="CB667" s="22">
        <v>222</v>
      </c>
      <c r="CC667" s="22">
        <v>93</v>
      </c>
      <c r="CD667" s="22">
        <v>46</v>
      </c>
      <c r="CE667" s="22">
        <v>134</v>
      </c>
      <c r="CF667" s="22">
        <v>57</v>
      </c>
      <c r="CG667" s="22">
        <v>99</v>
      </c>
      <c r="CH667" s="22">
        <v>27</v>
      </c>
      <c r="CI667" s="22">
        <v>1.19</v>
      </c>
      <c r="CJ667" s="22">
        <v>0.43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0</v>
      </c>
      <c r="B668" s="22">
        <v>0</v>
      </c>
      <c r="C668" s="22">
        <v>184349</v>
      </c>
      <c r="D668" s="22">
        <v>0</v>
      </c>
      <c r="E668" s="22">
        <v>0</v>
      </c>
      <c r="F668" s="22">
        <v>-1</v>
      </c>
      <c r="G668" s="22">
        <v>1</v>
      </c>
      <c r="H668" s="22">
        <v>0</v>
      </c>
      <c r="I668" s="22">
        <v>2</v>
      </c>
      <c r="J668" s="20">
        <v>0</v>
      </c>
      <c r="K668" s="20">
        <v>0</v>
      </c>
      <c r="L668" s="22">
        <v>0</v>
      </c>
      <c r="M668" s="20" t="s">
        <v>983</v>
      </c>
      <c r="N668" s="20">
        <v>0</v>
      </c>
      <c r="O668" s="22">
        <v>514</v>
      </c>
      <c r="P668" s="23" t="b">
        <v>0</v>
      </c>
      <c r="Q668" s="20" t="s">
        <v>2395</v>
      </c>
      <c r="R668" s="20" t="s">
        <v>2311</v>
      </c>
      <c r="S668" s="22">
        <v>44</v>
      </c>
      <c r="T668" s="20" t="s">
        <v>1602</v>
      </c>
      <c r="U668" s="20">
        <v>0</v>
      </c>
      <c r="V668" s="20" t="s">
        <v>525</v>
      </c>
      <c r="W668" s="20">
        <v>0</v>
      </c>
      <c r="X668" s="23" t="b">
        <v>0</v>
      </c>
      <c r="Y668" s="20"/>
      <c r="Z668" s="20" t="s">
        <v>899</v>
      </c>
      <c r="AA668" s="22">
        <v>18</v>
      </c>
      <c r="AB668" s="22">
        <v>6</v>
      </c>
      <c r="AC668" s="22">
        <v>0</v>
      </c>
      <c r="AD668" s="22">
        <v>514</v>
      </c>
      <c r="AE668" s="22">
        <v>17</v>
      </c>
      <c r="AF668" s="22">
        <v>893</v>
      </c>
      <c r="AG668" s="22">
        <v>25</v>
      </c>
      <c r="AH668" s="20">
        <v>0</v>
      </c>
      <c r="AI668" s="20">
        <v>0</v>
      </c>
      <c r="AJ668" s="20" t="s">
        <v>525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584</v>
      </c>
      <c r="BH668" s="22">
        <v>226</v>
      </c>
      <c r="BI668" s="22">
        <v>574</v>
      </c>
      <c r="BJ668" s="22">
        <v>226</v>
      </c>
      <c r="BK668" s="22">
        <v>560</v>
      </c>
      <c r="BL668" s="22">
        <v>224</v>
      </c>
      <c r="BM668" s="22">
        <v>591</v>
      </c>
      <c r="BN668" s="22">
        <v>226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499</v>
      </c>
      <c r="CB668" s="22">
        <v>102</v>
      </c>
      <c r="CC668" s="22">
        <v>522</v>
      </c>
      <c r="CD668" s="22">
        <v>207</v>
      </c>
      <c r="CE668" s="22">
        <v>597</v>
      </c>
      <c r="CF668" s="22">
        <v>224</v>
      </c>
      <c r="CG668" s="22">
        <v>695</v>
      </c>
      <c r="CH668" s="22">
        <v>234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0"/>
      <c r="B669" s="20"/>
      <c r="C669" s="22">
        <v>209042</v>
      </c>
      <c r="D669" s="22">
        <v>0</v>
      </c>
      <c r="E669" s="22">
        <v>0</v>
      </c>
      <c r="F669" s="22">
        <v>-4</v>
      </c>
      <c r="G669" s="22">
        <v>4</v>
      </c>
      <c r="H669" s="22">
        <v>0</v>
      </c>
      <c r="I669" s="22">
        <v>3</v>
      </c>
      <c r="J669" s="20">
        <v>0.3</v>
      </c>
      <c r="K669" s="20">
        <v>0.3</v>
      </c>
      <c r="L669" s="22">
        <v>0</v>
      </c>
      <c r="M669" s="20" t="s">
        <v>1571</v>
      </c>
      <c r="N669" s="20">
        <v>0.3</v>
      </c>
      <c r="O669" s="22">
        <v>515</v>
      </c>
      <c r="P669" s="23" t="b">
        <v>0</v>
      </c>
      <c r="Q669" s="20"/>
      <c r="R669" s="20"/>
      <c r="S669" s="22">
        <v>46</v>
      </c>
      <c r="T669" s="20" t="s">
        <v>1607</v>
      </c>
      <c r="U669" s="20">
        <v>1</v>
      </c>
      <c r="V669" s="20" t="s">
        <v>628</v>
      </c>
      <c r="W669" s="20">
        <v>0.1</v>
      </c>
      <c r="X669" s="23" t="b">
        <v>0</v>
      </c>
      <c r="Y669" s="20"/>
      <c r="Z669" s="20" t="s">
        <v>858</v>
      </c>
      <c r="AA669" s="22">
        <v>18</v>
      </c>
      <c r="AB669" s="22">
        <v>6</v>
      </c>
      <c r="AC669" s="22">
        <v>7</v>
      </c>
      <c r="AD669" s="22">
        <v>5668</v>
      </c>
      <c r="AE669" s="22">
        <v>248</v>
      </c>
      <c r="AF669" s="22">
        <v>20262</v>
      </c>
      <c r="AG669" s="22">
        <v>318</v>
      </c>
      <c r="AH669" s="20">
        <v>0.1</v>
      </c>
      <c r="AI669" s="20">
        <v>1.5</v>
      </c>
      <c r="AJ669" s="20" t="s">
        <v>628</v>
      </c>
      <c r="AK669" s="22">
        <v>173</v>
      </c>
      <c r="AL669" s="22">
        <v>0</v>
      </c>
      <c r="AM669" s="22">
        <v>0</v>
      </c>
      <c r="AN669" s="22">
        <v>0</v>
      </c>
      <c r="AO669" s="22">
        <v>6</v>
      </c>
      <c r="AP669" s="22">
        <v>0</v>
      </c>
      <c r="AQ669" s="22">
        <v>0</v>
      </c>
      <c r="AR669" s="22">
        <v>0</v>
      </c>
      <c r="AS669" s="22">
        <v>1</v>
      </c>
      <c r="AT669" s="22">
        <v>0</v>
      </c>
      <c r="AU669" s="22">
        <v>0</v>
      </c>
      <c r="AV669" s="22">
        <v>0</v>
      </c>
      <c r="AW669" s="22">
        <v>34</v>
      </c>
      <c r="AX669" s="20">
        <v>19</v>
      </c>
      <c r="AY669" s="20">
        <v>24.2</v>
      </c>
      <c r="AZ669" s="20">
        <v>6</v>
      </c>
      <c r="BA669" s="20">
        <v>4.5999999999999996</v>
      </c>
      <c r="BB669" s="22">
        <v>1</v>
      </c>
      <c r="BC669" s="20">
        <v>0</v>
      </c>
      <c r="BD669" s="20">
        <v>0.02</v>
      </c>
      <c r="BE669" s="20">
        <v>0.02</v>
      </c>
      <c r="BF669" s="20">
        <v>5.39</v>
      </c>
      <c r="BG669" s="22">
        <v>379</v>
      </c>
      <c r="BH669" s="22">
        <v>168</v>
      </c>
      <c r="BI669" s="22">
        <v>316</v>
      </c>
      <c r="BJ669" s="22">
        <v>163</v>
      </c>
      <c r="BK669" s="22">
        <v>373</v>
      </c>
      <c r="BL669" s="22">
        <v>189</v>
      </c>
      <c r="BM669" s="22">
        <v>382</v>
      </c>
      <c r="BN669" s="22">
        <v>176</v>
      </c>
      <c r="BO669" s="20"/>
      <c r="BP669" s="20"/>
      <c r="BQ669" s="20"/>
      <c r="BR669" s="20"/>
      <c r="BS669" s="20"/>
      <c r="BT669" s="20"/>
      <c r="BU669" s="22">
        <v>0</v>
      </c>
      <c r="BV669" s="22">
        <v>0</v>
      </c>
      <c r="BW669" s="22">
        <v>0.01</v>
      </c>
      <c r="BX669" s="22">
        <v>0.01</v>
      </c>
      <c r="BY669" s="22">
        <v>2.8</v>
      </c>
      <c r="BZ669" s="22">
        <v>3.12</v>
      </c>
      <c r="CA669" s="22">
        <v>340</v>
      </c>
      <c r="CB669" s="22">
        <v>220</v>
      </c>
      <c r="CC669" s="22">
        <v>331</v>
      </c>
      <c r="CD669" s="22">
        <v>157</v>
      </c>
      <c r="CE669" s="22">
        <v>400</v>
      </c>
      <c r="CF669" s="22">
        <v>188</v>
      </c>
      <c r="CG669" s="22">
        <v>419</v>
      </c>
      <c r="CH669" s="22">
        <v>134</v>
      </c>
      <c r="CI669" s="22">
        <v>0.52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100</v>
      </c>
      <c r="B670" s="22">
        <v>100</v>
      </c>
      <c r="C670" s="22">
        <v>85971</v>
      </c>
      <c r="D670" s="22">
        <v>0</v>
      </c>
      <c r="E670" s="22">
        <v>0</v>
      </c>
      <c r="F670" s="22">
        <v>7</v>
      </c>
      <c r="G670" s="22">
        <v>-7</v>
      </c>
      <c r="H670" s="22">
        <v>2</v>
      </c>
      <c r="I670" s="22">
        <v>3</v>
      </c>
      <c r="J670" s="20">
        <v>4.7</v>
      </c>
      <c r="K670" s="20">
        <v>4.7</v>
      </c>
      <c r="L670" s="22">
        <v>2</v>
      </c>
      <c r="M670" s="20" t="s">
        <v>451</v>
      </c>
      <c r="N670" s="20">
        <v>4.7</v>
      </c>
      <c r="O670" s="22">
        <v>516</v>
      </c>
      <c r="P670" s="23" t="b">
        <v>1</v>
      </c>
      <c r="Q670" s="20"/>
      <c r="R670" s="20" t="s">
        <v>3326</v>
      </c>
      <c r="S670" s="22">
        <v>97</v>
      </c>
      <c r="T670" s="20" t="s">
        <v>1593</v>
      </c>
      <c r="U670" s="20">
        <v>6.8</v>
      </c>
      <c r="V670" s="20" t="s">
        <v>1594</v>
      </c>
      <c r="W670" s="20">
        <v>40.5</v>
      </c>
      <c r="X670" s="23" t="b">
        <v>0</v>
      </c>
      <c r="Y670" s="20"/>
      <c r="Z670" s="20" t="s">
        <v>858</v>
      </c>
      <c r="AA670" s="22">
        <v>18</v>
      </c>
      <c r="AB670" s="22">
        <v>6</v>
      </c>
      <c r="AC670" s="22">
        <v>82</v>
      </c>
      <c r="AD670" s="22">
        <v>4462676</v>
      </c>
      <c r="AE670" s="22">
        <v>103508</v>
      </c>
      <c r="AF670" s="22">
        <v>1112864</v>
      </c>
      <c r="AG670" s="22">
        <v>153648</v>
      </c>
      <c r="AH670" s="20">
        <v>0.5</v>
      </c>
      <c r="AI670" s="20">
        <v>8.5</v>
      </c>
      <c r="AJ670" s="20" t="s">
        <v>451</v>
      </c>
      <c r="AK670" s="22">
        <v>976</v>
      </c>
      <c r="AL670" s="22">
        <v>8</v>
      </c>
      <c r="AM670" s="22">
        <v>1</v>
      </c>
      <c r="AN670" s="22">
        <v>4</v>
      </c>
      <c r="AO670" s="22">
        <v>14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11</v>
      </c>
      <c r="AW670" s="22">
        <v>253</v>
      </c>
      <c r="AX670" s="20">
        <v>356.8</v>
      </c>
      <c r="AY670" s="20">
        <v>251.5</v>
      </c>
      <c r="AZ670" s="20">
        <v>381</v>
      </c>
      <c r="BA670" s="20">
        <v>98.7</v>
      </c>
      <c r="BB670" s="22">
        <v>12</v>
      </c>
      <c r="BC670" s="20">
        <v>4.55</v>
      </c>
      <c r="BD670" s="20">
        <v>2.12</v>
      </c>
      <c r="BE670" s="20">
        <v>6.67</v>
      </c>
      <c r="BF670" s="20">
        <v>16.579999999999998</v>
      </c>
      <c r="BG670" s="22">
        <v>8</v>
      </c>
      <c r="BH670" s="22">
        <v>3</v>
      </c>
      <c r="BI670" s="22">
        <v>29</v>
      </c>
      <c r="BJ670" s="22">
        <v>23</v>
      </c>
      <c r="BK670" s="22">
        <v>10</v>
      </c>
      <c r="BL670" s="22">
        <v>5</v>
      </c>
      <c r="BM670" s="22">
        <v>9</v>
      </c>
      <c r="BN670" s="22">
        <v>7</v>
      </c>
      <c r="BO670" s="20"/>
      <c r="BP670" s="20"/>
      <c r="BQ670" s="22">
        <v>3</v>
      </c>
      <c r="BR670" s="20"/>
      <c r="BS670" s="22">
        <v>1</v>
      </c>
      <c r="BT670" s="20"/>
      <c r="BU670" s="22">
        <v>0.42</v>
      </c>
      <c r="BV670" s="22">
        <v>0</v>
      </c>
      <c r="BW670" s="22">
        <v>0.2</v>
      </c>
      <c r="BX670" s="22">
        <v>0.62</v>
      </c>
      <c r="BY670" s="22">
        <v>1.53</v>
      </c>
      <c r="BZ670" s="22">
        <v>1.29</v>
      </c>
      <c r="CA670" s="22">
        <v>5</v>
      </c>
      <c r="CB670" s="22">
        <v>3</v>
      </c>
      <c r="CC670" s="22">
        <v>42</v>
      </c>
      <c r="CD670" s="22">
        <v>20</v>
      </c>
      <c r="CE670" s="22">
        <v>3</v>
      </c>
      <c r="CF670" s="22">
        <v>2</v>
      </c>
      <c r="CG670" s="22">
        <v>6</v>
      </c>
      <c r="CH670" s="22">
        <v>3</v>
      </c>
      <c r="CI670" s="22">
        <v>1.1100000000000001</v>
      </c>
      <c r="CJ670" s="22">
        <v>0.37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0</v>
      </c>
      <c r="B671" s="22">
        <v>0</v>
      </c>
      <c r="C671" s="22">
        <v>232859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2</v>
      </c>
      <c r="J671" s="20">
        <v>0</v>
      </c>
      <c r="K671" s="20">
        <v>0</v>
      </c>
      <c r="L671" s="22">
        <v>0</v>
      </c>
      <c r="M671" s="20" t="s">
        <v>1624</v>
      </c>
      <c r="N671" s="20">
        <v>0</v>
      </c>
      <c r="O671" s="22">
        <v>517</v>
      </c>
      <c r="P671" s="23" t="b">
        <v>0</v>
      </c>
      <c r="Q671" s="20" t="s">
        <v>2970</v>
      </c>
      <c r="R671" s="20" t="s">
        <v>3078</v>
      </c>
      <c r="S671" s="22">
        <v>40</v>
      </c>
      <c r="T671" s="20" t="s">
        <v>1625</v>
      </c>
      <c r="U671" s="20">
        <v>0</v>
      </c>
      <c r="V671" s="20" t="s">
        <v>706</v>
      </c>
      <c r="W671" s="20">
        <v>0.2</v>
      </c>
      <c r="X671" s="23" t="b">
        <v>0</v>
      </c>
      <c r="Y671" s="20"/>
      <c r="Z671" s="20" t="s">
        <v>872</v>
      </c>
      <c r="AA671" s="22">
        <v>18</v>
      </c>
      <c r="AB671" s="22">
        <v>6</v>
      </c>
      <c r="AC671" s="22">
        <v>0</v>
      </c>
      <c r="AD671" s="22">
        <v>6594</v>
      </c>
      <c r="AE671" s="22">
        <v>0</v>
      </c>
      <c r="AF671" s="22">
        <v>42894</v>
      </c>
      <c r="AG671" s="22">
        <v>436</v>
      </c>
      <c r="AH671" s="20">
        <v>0</v>
      </c>
      <c r="AI671" s="20">
        <v>0</v>
      </c>
      <c r="AJ671" s="20" t="s">
        <v>706</v>
      </c>
      <c r="AK671" s="22">
        <v>0</v>
      </c>
      <c r="AL671" s="22">
        <v>0</v>
      </c>
      <c r="AM671" s="22">
        <v>0</v>
      </c>
      <c r="AN671" s="22">
        <v>0</v>
      </c>
      <c r="AO671" s="22">
        <v>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0</v>
      </c>
      <c r="AX671" s="20">
        <v>0</v>
      </c>
      <c r="AY671" s="20">
        <v>0</v>
      </c>
      <c r="AZ671" s="20">
        <v>0</v>
      </c>
      <c r="BA671" s="20">
        <v>0</v>
      </c>
      <c r="BB671" s="22">
        <v>0</v>
      </c>
      <c r="BC671" s="20">
        <v>0</v>
      </c>
      <c r="BD671" s="20">
        <v>0</v>
      </c>
      <c r="BE671" s="20">
        <v>0</v>
      </c>
      <c r="BF671" s="20">
        <v>0</v>
      </c>
      <c r="BG671" s="22">
        <v>511</v>
      </c>
      <c r="BH671" s="22">
        <v>185</v>
      </c>
      <c r="BI671" s="22">
        <v>496</v>
      </c>
      <c r="BJ671" s="22">
        <v>183</v>
      </c>
      <c r="BK671" s="22">
        <v>472</v>
      </c>
      <c r="BL671" s="22">
        <v>174</v>
      </c>
      <c r="BM671" s="22">
        <v>518</v>
      </c>
      <c r="BN671" s="22">
        <v>185</v>
      </c>
      <c r="BO671" s="20"/>
      <c r="BP671" s="20"/>
      <c r="BQ671" s="20"/>
      <c r="BR671" s="20"/>
      <c r="BS671" s="20"/>
      <c r="BT671" s="20"/>
      <c r="BU671" s="22">
        <v>0</v>
      </c>
      <c r="BV671" s="22">
        <v>0</v>
      </c>
      <c r="BW671" s="22">
        <v>0</v>
      </c>
      <c r="BX671" s="22">
        <v>0</v>
      </c>
      <c r="BY671" s="22">
        <v>0</v>
      </c>
      <c r="BZ671" s="22">
        <v>0</v>
      </c>
      <c r="CA671" s="22">
        <v>652</v>
      </c>
      <c r="CB671" s="22">
        <v>184</v>
      </c>
      <c r="CC671" s="22">
        <v>424</v>
      </c>
      <c r="CD671" s="22">
        <v>146</v>
      </c>
      <c r="CE671" s="22">
        <v>522</v>
      </c>
      <c r="CF671" s="22">
        <v>181</v>
      </c>
      <c r="CG671" s="22">
        <v>299</v>
      </c>
      <c r="CH671" s="22">
        <v>115</v>
      </c>
      <c r="CI671" s="22">
        <v>0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0</v>
      </c>
      <c r="B672" s="22">
        <v>0</v>
      </c>
      <c r="C672" s="22">
        <v>199584</v>
      </c>
      <c r="D672" s="22">
        <v>0</v>
      </c>
      <c r="E672" s="22">
        <v>0</v>
      </c>
      <c r="F672" s="22">
        <v>0</v>
      </c>
      <c r="G672" s="22">
        <v>0</v>
      </c>
      <c r="H672" s="22">
        <v>0</v>
      </c>
      <c r="I672" s="22">
        <v>2</v>
      </c>
      <c r="J672" s="20">
        <v>0</v>
      </c>
      <c r="K672" s="20">
        <v>0</v>
      </c>
      <c r="L672" s="22">
        <v>0</v>
      </c>
      <c r="M672" s="20" t="s">
        <v>1604</v>
      </c>
      <c r="N672" s="20">
        <v>0</v>
      </c>
      <c r="O672" s="22">
        <v>518</v>
      </c>
      <c r="P672" s="23" t="b">
        <v>0</v>
      </c>
      <c r="Q672" s="20" t="s">
        <v>3023</v>
      </c>
      <c r="R672" s="20" t="s">
        <v>3079</v>
      </c>
      <c r="S672" s="22">
        <v>40</v>
      </c>
      <c r="T672" s="20" t="s">
        <v>1605</v>
      </c>
      <c r="U672" s="20">
        <v>0</v>
      </c>
      <c r="V672" s="20" t="s">
        <v>703</v>
      </c>
      <c r="W672" s="20">
        <v>0.4</v>
      </c>
      <c r="X672" s="23" t="b">
        <v>0</v>
      </c>
      <c r="Y672" s="20"/>
      <c r="Z672" s="20" t="s">
        <v>872</v>
      </c>
      <c r="AA672" s="22">
        <v>18</v>
      </c>
      <c r="AB672" s="22">
        <v>6</v>
      </c>
      <c r="AC672" s="22">
        <v>0</v>
      </c>
      <c r="AD672" s="22">
        <v>11423</v>
      </c>
      <c r="AE672" s="22">
        <v>0</v>
      </c>
      <c r="AF672" s="22">
        <v>61401</v>
      </c>
      <c r="AG672" s="22">
        <v>731</v>
      </c>
      <c r="AH672" s="20">
        <v>0</v>
      </c>
      <c r="AI672" s="20">
        <v>0</v>
      </c>
      <c r="AJ672" s="20" t="s">
        <v>703</v>
      </c>
      <c r="AK672" s="22">
        <v>0</v>
      </c>
      <c r="AL672" s="22">
        <v>0</v>
      </c>
      <c r="AM672" s="22">
        <v>0</v>
      </c>
      <c r="AN672" s="22">
        <v>0</v>
      </c>
      <c r="AO672" s="22">
        <v>0</v>
      </c>
      <c r="AP672" s="22">
        <v>0</v>
      </c>
      <c r="AQ672" s="22">
        <v>0</v>
      </c>
      <c r="AR672" s="22">
        <v>0</v>
      </c>
      <c r="AS672" s="22">
        <v>0</v>
      </c>
      <c r="AT672" s="22">
        <v>0</v>
      </c>
      <c r="AU672" s="22">
        <v>0</v>
      </c>
      <c r="AV672" s="22">
        <v>0</v>
      </c>
      <c r="AW672" s="22">
        <v>0</v>
      </c>
      <c r="AX672" s="20">
        <v>0</v>
      </c>
      <c r="AY672" s="20">
        <v>0</v>
      </c>
      <c r="AZ672" s="20">
        <v>0</v>
      </c>
      <c r="BA672" s="20">
        <v>0</v>
      </c>
      <c r="BB672" s="22">
        <v>0</v>
      </c>
      <c r="BC672" s="20">
        <v>0</v>
      </c>
      <c r="BD672" s="20">
        <v>0</v>
      </c>
      <c r="BE672" s="20">
        <v>0</v>
      </c>
      <c r="BF672" s="20">
        <v>0</v>
      </c>
      <c r="BG672" s="22">
        <v>502</v>
      </c>
      <c r="BH672" s="22">
        <v>180</v>
      </c>
      <c r="BI672" s="22">
        <v>487</v>
      </c>
      <c r="BJ672" s="22">
        <v>178</v>
      </c>
      <c r="BK672" s="22">
        <v>463</v>
      </c>
      <c r="BL672" s="22">
        <v>169</v>
      </c>
      <c r="BM672" s="22">
        <v>509</v>
      </c>
      <c r="BN672" s="22">
        <v>180</v>
      </c>
      <c r="BO672" s="20"/>
      <c r="BP672" s="20"/>
      <c r="BQ672" s="20"/>
      <c r="BR672" s="20"/>
      <c r="BS672" s="20"/>
      <c r="BT672" s="20"/>
      <c r="BU672" s="22">
        <v>0</v>
      </c>
      <c r="BV672" s="22">
        <v>0</v>
      </c>
      <c r="BW672" s="22">
        <v>0</v>
      </c>
      <c r="BX672" s="22">
        <v>0</v>
      </c>
      <c r="BY672" s="22">
        <v>0</v>
      </c>
      <c r="BZ672" s="22">
        <v>0</v>
      </c>
      <c r="CA672" s="22">
        <v>641</v>
      </c>
      <c r="CB672" s="22">
        <v>177</v>
      </c>
      <c r="CC672" s="22">
        <v>413</v>
      </c>
      <c r="CD672" s="22">
        <v>139</v>
      </c>
      <c r="CE672" s="22">
        <v>513</v>
      </c>
      <c r="CF672" s="22">
        <v>176</v>
      </c>
      <c r="CG672" s="22">
        <v>262</v>
      </c>
      <c r="CH672" s="22">
        <v>102</v>
      </c>
      <c r="CI672" s="22">
        <v>0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75</v>
      </c>
      <c r="B673" s="22">
        <v>0</v>
      </c>
      <c r="C673" s="22">
        <v>487053</v>
      </c>
      <c r="D673" s="22">
        <v>0</v>
      </c>
      <c r="E673" s="22">
        <v>0</v>
      </c>
      <c r="F673" s="22">
        <v>3</v>
      </c>
      <c r="G673" s="22">
        <v>-3</v>
      </c>
      <c r="H673" s="22">
        <v>1</v>
      </c>
      <c r="I673" s="22">
        <v>2</v>
      </c>
      <c r="J673" s="20">
        <v>-1</v>
      </c>
      <c r="K673" s="20">
        <v>0</v>
      </c>
      <c r="L673" s="22">
        <v>0</v>
      </c>
      <c r="M673" s="20" t="s">
        <v>2312</v>
      </c>
      <c r="N673" s="20">
        <v>-1.3</v>
      </c>
      <c r="O673" s="22">
        <v>519</v>
      </c>
      <c r="P673" s="23" t="b">
        <v>0</v>
      </c>
      <c r="Q673" s="20" t="s">
        <v>3049</v>
      </c>
      <c r="R673" s="20" t="s">
        <v>3695</v>
      </c>
      <c r="S673" s="22">
        <v>48</v>
      </c>
      <c r="T673" s="20" t="s">
        <v>2313</v>
      </c>
      <c r="U673" s="20">
        <v>2.9</v>
      </c>
      <c r="V673" s="20" t="s">
        <v>2314</v>
      </c>
      <c r="W673" s="20">
        <v>10.199999999999999</v>
      </c>
      <c r="X673" s="23" t="b">
        <v>0</v>
      </c>
      <c r="Y673" s="20"/>
      <c r="Z673" s="20" t="s">
        <v>937</v>
      </c>
      <c r="AA673" s="22">
        <v>18</v>
      </c>
      <c r="AB673" s="22">
        <v>6</v>
      </c>
      <c r="AC673" s="22">
        <v>29</v>
      </c>
      <c r="AD673" s="22">
        <v>2338997</v>
      </c>
      <c r="AE673" s="22">
        <v>8092</v>
      </c>
      <c r="AF673" s="22">
        <v>1622728</v>
      </c>
      <c r="AG673" s="22">
        <v>52013</v>
      </c>
      <c r="AH673" s="20">
        <v>-0.3</v>
      </c>
      <c r="AI673" s="20">
        <v>6</v>
      </c>
      <c r="AJ673" s="20" t="s">
        <v>2314</v>
      </c>
      <c r="AK673" s="22">
        <v>782</v>
      </c>
      <c r="AL673" s="22">
        <v>0</v>
      </c>
      <c r="AM673" s="22">
        <v>2</v>
      </c>
      <c r="AN673" s="22">
        <v>3</v>
      </c>
      <c r="AO673" s="22">
        <v>12</v>
      </c>
      <c r="AP673" s="22">
        <v>0</v>
      </c>
      <c r="AQ673" s="22">
        <v>0</v>
      </c>
      <c r="AR673" s="22">
        <v>0</v>
      </c>
      <c r="AS673" s="22">
        <v>3</v>
      </c>
      <c r="AT673" s="22">
        <v>1</v>
      </c>
      <c r="AU673" s="22">
        <v>0</v>
      </c>
      <c r="AV673" s="22">
        <v>4</v>
      </c>
      <c r="AW673" s="22">
        <v>137</v>
      </c>
      <c r="AX673" s="20">
        <v>163</v>
      </c>
      <c r="AY673" s="20">
        <v>104.2</v>
      </c>
      <c r="AZ673" s="20">
        <v>86</v>
      </c>
      <c r="BA673" s="20">
        <v>35.299999999999997</v>
      </c>
      <c r="BB673" s="22">
        <v>10</v>
      </c>
      <c r="BC673" s="20">
        <v>0.24</v>
      </c>
      <c r="BD673" s="20">
        <v>0.82</v>
      </c>
      <c r="BE673" s="20">
        <v>1.06</v>
      </c>
      <c r="BF673" s="20">
        <v>17.38</v>
      </c>
      <c r="BG673" s="22">
        <v>129</v>
      </c>
      <c r="BH673" s="22">
        <v>44</v>
      </c>
      <c r="BI673" s="22">
        <v>125</v>
      </c>
      <c r="BJ673" s="22">
        <v>23</v>
      </c>
      <c r="BK673" s="22">
        <v>134</v>
      </c>
      <c r="BL673" s="22">
        <v>17</v>
      </c>
      <c r="BM673" s="22">
        <v>122</v>
      </c>
      <c r="BN673" s="22">
        <v>32</v>
      </c>
      <c r="BO673" s="20"/>
      <c r="BP673" s="20"/>
      <c r="BQ673" s="20"/>
      <c r="BR673" s="20"/>
      <c r="BS673" s="20"/>
      <c r="BT673" s="20"/>
      <c r="BU673" s="22">
        <v>0.03</v>
      </c>
      <c r="BV673" s="22">
        <v>0</v>
      </c>
      <c r="BW673" s="22">
        <v>0.09</v>
      </c>
      <c r="BX673" s="22">
        <v>0.12</v>
      </c>
      <c r="BY673" s="22">
        <v>2</v>
      </c>
      <c r="BZ673" s="22">
        <v>1.38</v>
      </c>
      <c r="CA673" s="22">
        <v>308</v>
      </c>
      <c r="CB673" s="22">
        <v>36</v>
      </c>
      <c r="CC673" s="22">
        <v>743</v>
      </c>
      <c r="CD673" s="22">
        <v>241</v>
      </c>
      <c r="CE673" s="22">
        <v>146</v>
      </c>
      <c r="CF673" s="22">
        <v>50</v>
      </c>
      <c r="CG673" s="22">
        <v>39</v>
      </c>
      <c r="CH673" s="22">
        <v>12</v>
      </c>
      <c r="CI673" s="22">
        <v>1.1499999999999999</v>
      </c>
      <c r="CJ673" s="22">
        <v>0.35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184254</v>
      </c>
      <c r="D674" s="22">
        <v>0</v>
      </c>
      <c r="E674" s="22">
        <v>0</v>
      </c>
      <c r="F674" s="22">
        <v>2</v>
      </c>
      <c r="G674" s="22">
        <v>-2</v>
      </c>
      <c r="H674" s="22">
        <v>1</v>
      </c>
      <c r="I674" s="22">
        <v>1</v>
      </c>
      <c r="J674" s="20">
        <v>1.7</v>
      </c>
      <c r="K674" s="20">
        <v>1.7</v>
      </c>
      <c r="L674" s="22">
        <v>1</v>
      </c>
      <c r="M674" s="20" t="s">
        <v>2315</v>
      </c>
      <c r="N674" s="20">
        <v>1.7</v>
      </c>
      <c r="O674" s="22">
        <v>520</v>
      </c>
      <c r="P674" s="23" t="b">
        <v>0</v>
      </c>
      <c r="Q674" s="20"/>
      <c r="R674" s="20"/>
      <c r="S674" s="22">
        <v>52</v>
      </c>
      <c r="T674" s="20" t="s">
        <v>2316</v>
      </c>
      <c r="U674" s="20">
        <v>3.9</v>
      </c>
      <c r="V674" s="20" t="s">
        <v>2317</v>
      </c>
      <c r="W674" s="20">
        <v>8.1</v>
      </c>
      <c r="X674" s="23" t="b">
        <v>0</v>
      </c>
      <c r="Y674" s="20"/>
      <c r="Z674" s="20" t="s">
        <v>858</v>
      </c>
      <c r="AA674" s="22">
        <v>18</v>
      </c>
      <c r="AB674" s="22">
        <v>6</v>
      </c>
      <c r="AC674" s="22">
        <v>47</v>
      </c>
      <c r="AD674" s="22">
        <v>958808</v>
      </c>
      <c r="AE674" s="22">
        <v>22479</v>
      </c>
      <c r="AF674" s="22">
        <v>347875</v>
      </c>
      <c r="AG674" s="22">
        <v>26112</v>
      </c>
      <c r="AH674" s="20">
        <v>0.3</v>
      </c>
      <c r="AI674" s="20">
        <v>9</v>
      </c>
      <c r="AJ674" s="20" t="s">
        <v>2317</v>
      </c>
      <c r="AK674" s="22">
        <v>1080</v>
      </c>
      <c r="AL674" s="22">
        <v>0</v>
      </c>
      <c r="AM674" s="22">
        <v>0</v>
      </c>
      <c r="AN674" s="22">
        <v>4</v>
      </c>
      <c r="AO674" s="22">
        <v>15</v>
      </c>
      <c r="AP674" s="22">
        <v>0</v>
      </c>
      <c r="AQ674" s="22">
        <v>0</v>
      </c>
      <c r="AR674" s="22">
        <v>0</v>
      </c>
      <c r="AS674" s="22">
        <v>2</v>
      </c>
      <c r="AT674" s="22">
        <v>0</v>
      </c>
      <c r="AU674" s="22">
        <v>39</v>
      </c>
      <c r="AV674" s="22">
        <v>5</v>
      </c>
      <c r="AW674" s="22">
        <v>251</v>
      </c>
      <c r="AX674" s="20">
        <v>332.4</v>
      </c>
      <c r="AY674" s="20">
        <v>0</v>
      </c>
      <c r="AZ674" s="20">
        <v>0</v>
      </c>
      <c r="BA674" s="20">
        <v>33.200000000000003</v>
      </c>
      <c r="BB674" s="22">
        <v>12</v>
      </c>
      <c r="BC674" s="20">
        <v>0</v>
      </c>
      <c r="BD674" s="20">
        <v>0</v>
      </c>
      <c r="BE674" s="20">
        <v>0</v>
      </c>
      <c r="BF674" s="20">
        <v>18.71</v>
      </c>
      <c r="BG674" s="22">
        <v>17</v>
      </c>
      <c r="BH674" s="22">
        <v>8</v>
      </c>
      <c r="BI674" s="22">
        <v>723</v>
      </c>
      <c r="BJ674" s="22">
        <v>84</v>
      </c>
      <c r="BK674" s="22">
        <v>720</v>
      </c>
      <c r="BL674" s="22">
        <v>83</v>
      </c>
      <c r="BM674" s="22">
        <v>144</v>
      </c>
      <c r="BN674" s="22">
        <v>8</v>
      </c>
      <c r="BO674" s="20"/>
      <c r="BP674" s="20"/>
      <c r="BQ674" s="20"/>
      <c r="BR674" s="20"/>
      <c r="BS674" s="20"/>
      <c r="BT674" s="20"/>
      <c r="BU674" s="22">
        <v>0</v>
      </c>
      <c r="BV674" s="22">
        <v>3.25</v>
      </c>
      <c r="BW674" s="22">
        <v>0</v>
      </c>
      <c r="BX674" s="22">
        <v>0</v>
      </c>
      <c r="BY674" s="22">
        <v>1.56</v>
      </c>
      <c r="BZ674" s="22">
        <v>1.25</v>
      </c>
      <c r="CA674" s="22">
        <v>158</v>
      </c>
      <c r="CB674" s="22">
        <v>4</v>
      </c>
      <c r="CC674" s="22">
        <v>196</v>
      </c>
      <c r="CD674" s="22">
        <v>19</v>
      </c>
      <c r="CE674" s="22">
        <v>68</v>
      </c>
      <c r="CF674" s="22">
        <v>7</v>
      </c>
      <c r="CG674" s="22">
        <v>48</v>
      </c>
      <c r="CH674" s="22">
        <v>8</v>
      </c>
      <c r="CI674" s="22">
        <v>1</v>
      </c>
      <c r="CJ674" s="22">
        <v>0.33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0</v>
      </c>
      <c r="B675" s="22">
        <v>0</v>
      </c>
      <c r="C675" s="22">
        <v>175941</v>
      </c>
      <c r="D675" s="22">
        <v>0</v>
      </c>
      <c r="E675" s="22">
        <v>0</v>
      </c>
      <c r="F675" s="22">
        <v>-1</v>
      </c>
      <c r="G675" s="22">
        <v>1</v>
      </c>
      <c r="H675" s="22">
        <v>0</v>
      </c>
      <c r="I675" s="22">
        <v>1</v>
      </c>
      <c r="J675" s="20">
        <v>0</v>
      </c>
      <c r="K675" s="20">
        <v>0</v>
      </c>
      <c r="L675" s="22">
        <v>0</v>
      </c>
      <c r="M675" s="20" t="s">
        <v>1621</v>
      </c>
      <c r="N675" s="20">
        <v>0</v>
      </c>
      <c r="O675" s="22">
        <v>521</v>
      </c>
      <c r="P675" s="23" t="b">
        <v>0</v>
      </c>
      <c r="Q675" s="20" t="s">
        <v>2415</v>
      </c>
      <c r="R675" s="20" t="s">
        <v>2614</v>
      </c>
      <c r="S675" s="22">
        <v>39</v>
      </c>
      <c r="T675" s="20" t="s">
        <v>2318</v>
      </c>
      <c r="U675" s="20">
        <v>0</v>
      </c>
      <c r="V675" s="20" t="s">
        <v>2319</v>
      </c>
      <c r="W675" s="20">
        <v>0.2</v>
      </c>
      <c r="X675" s="23" t="b">
        <v>0</v>
      </c>
      <c r="Y675" s="20"/>
      <c r="Z675" s="20" t="s">
        <v>899</v>
      </c>
      <c r="AA675" s="22">
        <v>18</v>
      </c>
      <c r="AB675" s="22">
        <v>6</v>
      </c>
      <c r="AC675" s="22">
        <v>0</v>
      </c>
      <c r="AD675" s="22">
        <v>11233</v>
      </c>
      <c r="AE675" s="22">
        <v>1396</v>
      </c>
      <c r="AF675" s="22">
        <v>16406</v>
      </c>
      <c r="AG675" s="22">
        <v>721</v>
      </c>
      <c r="AH675" s="20">
        <v>0</v>
      </c>
      <c r="AI675" s="20">
        <v>0</v>
      </c>
      <c r="AJ675" s="20" t="s">
        <v>2319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466</v>
      </c>
      <c r="BH675" s="22">
        <v>37</v>
      </c>
      <c r="BI675" s="22">
        <v>449</v>
      </c>
      <c r="BJ675" s="22">
        <v>20</v>
      </c>
      <c r="BK675" s="22">
        <v>424</v>
      </c>
      <c r="BL675" s="22">
        <v>13</v>
      </c>
      <c r="BM675" s="22">
        <v>472</v>
      </c>
      <c r="BN675" s="22">
        <v>37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725</v>
      </c>
      <c r="CB675" s="22">
        <v>78</v>
      </c>
      <c r="CC675" s="22">
        <v>372</v>
      </c>
      <c r="CD675" s="22">
        <v>35</v>
      </c>
      <c r="CE675" s="22">
        <v>477</v>
      </c>
      <c r="CF675" s="22">
        <v>37</v>
      </c>
      <c r="CG675" s="22">
        <v>305</v>
      </c>
      <c r="CH675" s="22">
        <v>45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0</v>
      </c>
      <c r="B676" s="22">
        <v>0</v>
      </c>
      <c r="C676" s="22">
        <v>235674</v>
      </c>
      <c r="D676" s="22">
        <v>-1</v>
      </c>
      <c r="E676" s="22">
        <v>1</v>
      </c>
      <c r="F676" s="22">
        <v>-4</v>
      </c>
      <c r="G676" s="22">
        <v>4</v>
      </c>
      <c r="H676" s="22">
        <v>1</v>
      </c>
      <c r="I676" s="22">
        <v>3</v>
      </c>
      <c r="J676" s="20">
        <v>0</v>
      </c>
      <c r="K676" s="20">
        <v>0</v>
      </c>
      <c r="L676" s="22">
        <v>0</v>
      </c>
      <c r="M676" s="20" t="s">
        <v>1320</v>
      </c>
      <c r="N676" s="20">
        <v>0</v>
      </c>
      <c r="O676" s="22">
        <v>583</v>
      </c>
      <c r="P676" s="23" t="b">
        <v>0</v>
      </c>
      <c r="Q676" s="20" t="s">
        <v>3377</v>
      </c>
      <c r="R676" s="20" t="s">
        <v>3378</v>
      </c>
      <c r="S676" s="22">
        <v>51</v>
      </c>
      <c r="T676" s="20" t="s">
        <v>1321</v>
      </c>
      <c r="U676" s="20">
        <v>2.8</v>
      </c>
      <c r="V676" s="20" t="s">
        <v>699</v>
      </c>
      <c r="W676" s="20">
        <v>0.1</v>
      </c>
      <c r="X676" s="23" t="b">
        <v>0</v>
      </c>
      <c r="Y676" s="20"/>
      <c r="Z676" s="20" t="s">
        <v>899</v>
      </c>
      <c r="AA676" s="22">
        <v>18</v>
      </c>
      <c r="AB676" s="22">
        <v>6</v>
      </c>
      <c r="AC676" s="22">
        <v>14</v>
      </c>
      <c r="AD676" s="22">
        <v>18781</v>
      </c>
      <c r="AE676" s="22">
        <v>22</v>
      </c>
      <c r="AF676" s="22">
        <v>27585</v>
      </c>
      <c r="AG676" s="22">
        <v>275</v>
      </c>
      <c r="AH676" s="20">
        <v>0</v>
      </c>
      <c r="AI676" s="20">
        <v>2.7</v>
      </c>
      <c r="AJ676" s="20" t="s">
        <v>699</v>
      </c>
      <c r="AK676" s="22">
        <v>196</v>
      </c>
      <c r="AL676" s="22">
        <v>0</v>
      </c>
      <c r="AM676" s="22">
        <v>2</v>
      </c>
      <c r="AN676" s="22">
        <v>0</v>
      </c>
      <c r="AO676" s="22">
        <v>2</v>
      </c>
      <c r="AP676" s="22">
        <v>0</v>
      </c>
      <c r="AQ676" s="22">
        <v>0</v>
      </c>
      <c r="AR676" s="22">
        <v>0</v>
      </c>
      <c r="AS676" s="22">
        <v>1</v>
      </c>
      <c r="AT676" s="22">
        <v>0</v>
      </c>
      <c r="AU676" s="22">
        <v>0</v>
      </c>
      <c r="AV676" s="22">
        <v>2</v>
      </c>
      <c r="AW676" s="22">
        <v>53</v>
      </c>
      <c r="AX676" s="20">
        <v>73.400000000000006</v>
      </c>
      <c r="AY676" s="20">
        <v>144.30000000000001</v>
      </c>
      <c r="AZ676" s="20">
        <v>61</v>
      </c>
      <c r="BA676" s="20">
        <v>28</v>
      </c>
      <c r="BB676" s="22">
        <v>2</v>
      </c>
      <c r="BC676" s="20">
        <v>0.41</v>
      </c>
      <c r="BD676" s="20">
        <v>0.75</v>
      </c>
      <c r="BE676" s="20">
        <v>1.1599999999999999</v>
      </c>
      <c r="BF676" s="20">
        <v>1.79</v>
      </c>
      <c r="BG676" s="22">
        <v>264</v>
      </c>
      <c r="BH676" s="22">
        <v>107</v>
      </c>
      <c r="BI676" s="22">
        <v>76</v>
      </c>
      <c r="BJ676" s="22">
        <v>56</v>
      </c>
      <c r="BK676" s="22">
        <v>178</v>
      </c>
      <c r="BL676" s="22">
        <v>103</v>
      </c>
      <c r="BM676" s="22">
        <v>185</v>
      </c>
      <c r="BN676" s="22">
        <v>91</v>
      </c>
      <c r="BO676" s="20"/>
      <c r="BP676" s="20"/>
      <c r="BQ676" s="20"/>
      <c r="BR676" s="20"/>
      <c r="BS676" s="20"/>
      <c r="BT676" s="20"/>
      <c r="BU676" s="22">
        <v>0.19</v>
      </c>
      <c r="BV676" s="22">
        <v>0</v>
      </c>
      <c r="BW676" s="22">
        <v>0.34</v>
      </c>
      <c r="BX676" s="22">
        <v>0.53</v>
      </c>
      <c r="BY676" s="22">
        <v>0.82</v>
      </c>
      <c r="BZ676" s="22">
        <v>0.92</v>
      </c>
      <c r="CA676" s="22">
        <v>165</v>
      </c>
      <c r="CB676" s="22">
        <v>102</v>
      </c>
      <c r="CC676" s="22">
        <v>697</v>
      </c>
      <c r="CD676" s="22">
        <v>298</v>
      </c>
      <c r="CE676" s="22">
        <v>157</v>
      </c>
      <c r="CF676" s="22">
        <v>68</v>
      </c>
      <c r="CG676" s="22">
        <v>430</v>
      </c>
      <c r="CH676" s="22">
        <v>138</v>
      </c>
      <c r="CI676" s="22">
        <v>0.92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0</v>
      </c>
      <c r="B677" s="22">
        <v>0</v>
      </c>
      <c r="C677" s="22">
        <v>491279</v>
      </c>
      <c r="D677" s="22">
        <v>-1</v>
      </c>
      <c r="E677" s="22">
        <v>1</v>
      </c>
      <c r="F677" s="22">
        <v>1</v>
      </c>
      <c r="G677" s="22">
        <v>-1</v>
      </c>
      <c r="H677" s="22">
        <v>1</v>
      </c>
      <c r="I677" s="22">
        <v>2</v>
      </c>
      <c r="J677" s="20">
        <v>0</v>
      </c>
      <c r="K677" s="20">
        <v>0</v>
      </c>
      <c r="L677" s="22">
        <v>0</v>
      </c>
      <c r="M677" s="20" t="s">
        <v>2615</v>
      </c>
      <c r="N677" s="20">
        <v>1</v>
      </c>
      <c r="O677" s="22">
        <v>639</v>
      </c>
      <c r="P677" s="23" t="b">
        <v>0</v>
      </c>
      <c r="Q677" s="20" t="s">
        <v>3670</v>
      </c>
      <c r="R677" s="20" t="s">
        <v>3534</v>
      </c>
      <c r="S677" s="22">
        <v>46</v>
      </c>
      <c r="T677" s="20" t="s">
        <v>2616</v>
      </c>
      <c r="U677" s="20">
        <v>3.9</v>
      </c>
      <c r="V677" s="20" t="s">
        <v>2617</v>
      </c>
      <c r="W677" s="20">
        <v>2.9</v>
      </c>
      <c r="X677" s="23" t="b">
        <v>0</v>
      </c>
      <c r="Y677" s="20"/>
      <c r="Z677" s="20" t="s">
        <v>899</v>
      </c>
      <c r="AA677" s="22">
        <v>18</v>
      </c>
      <c r="AB677" s="22">
        <v>6</v>
      </c>
      <c r="AC677" s="22">
        <v>43</v>
      </c>
      <c r="AD677" s="22">
        <v>729337</v>
      </c>
      <c r="AE677" s="22">
        <v>634</v>
      </c>
      <c r="AF677" s="22">
        <v>492351</v>
      </c>
      <c r="AG677" s="22">
        <v>119673</v>
      </c>
      <c r="AH677" s="20">
        <v>0.2</v>
      </c>
      <c r="AI677" s="20">
        <v>9.3000000000000007</v>
      </c>
      <c r="AJ677" s="20" t="s">
        <v>2618</v>
      </c>
      <c r="AK677" s="22">
        <v>945</v>
      </c>
      <c r="AL677" s="22">
        <v>1</v>
      </c>
      <c r="AM677" s="22">
        <v>0</v>
      </c>
      <c r="AN677" s="22">
        <v>4</v>
      </c>
      <c r="AO677" s="22">
        <v>10</v>
      </c>
      <c r="AP677" s="22">
        <v>0</v>
      </c>
      <c r="AQ677" s="22">
        <v>0</v>
      </c>
      <c r="AR677" s="22">
        <v>0</v>
      </c>
      <c r="AS677" s="22">
        <v>1</v>
      </c>
      <c r="AT677" s="22">
        <v>0</v>
      </c>
      <c r="AU677" s="22">
        <v>0</v>
      </c>
      <c r="AV677" s="22">
        <v>4</v>
      </c>
      <c r="AW677" s="22">
        <v>227</v>
      </c>
      <c r="AX677" s="20">
        <v>206.6</v>
      </c>
      <c r="AY677" s="20">
        <v>14</v>
      </c>
      <c r="AZ677" s="20">
        <v>32</v>
      </c>
      <c r="BA677" s="20">
        <v>25.4</v>
      </c>
      <c r="BB677" s="22">
        <v>11</v>
      </c>
      <c r="BC677" s="20">
        <v>0.35</v>
      </c>
      <c r="BD677" s="20">
        <v>0.11</v>
      </c>
      <c r="BE677" s="20">
        <v>0.46</v>
      </c>
      <c r="BF677" s="20">
        <v>13.62</v>
      </c>
      <c r="BG677" s="22">
        <v>93</v>
      </c>
      <c r="BH677" s="22">
        <v>33</v>
      </c>
      <c r="BI677" s="22">
        <v>351</v>
      </c>
      <c r="BJ677" s="22">
        <v>123</v>
      </c>
      <c r="BK677" s="22">
        <v>250</v>
      </c>
      <c r="BL677" s="22">
        <v>75</v>
      </c>
      <c r="BM677" s="22">
        <v>204</v>
      </c>
      <c r="BN677" s="22">
        <v>61</v>
      </c>
      <c r="BO677" s="20"/>
      <c r="BP677" s="20"/>
      <c r="BQ677" s="20"/>
      <c r="BR677" s="20"/>
      <c r="BS677" s="20"/>
      <c r="BT677" s="20"/>
      <c r="BU677" s="22">
        <v>0.03</v>
      </c>
      <c r="BV677" s="22">
        <v>0</v>
      </c>
      <c r="BW677" s="22">
        <v>0.01</v>
      </c>
      <c r="BX677" s="22">
        <v>0.04</v>
      </c>
      <c r="BY677" s="22">
        <v>1.3</v>
      </c>
      <c r="BZ677" s="22">
        <v>0.95</v>
      </c>
      <c r="CA677" s="22">
        <v>350</v>
      </c>
      <c r="CB677" s="22">
        <v>50</v>
      </c>
      <c r="CC677" s="22">
        <v>247</v>
      </c>
      <c r="CD677" s="22">
        <v>85</v>
      </c>
      <c r="CE677" s="22">
        <v>67</v>
      </c>
      <c r="CF677" s="22">
        <v>15</v>
      </c>
      <c r="CG677" s="22">
        <v>106</v>
      </c>
      <c r="CH677" s="22">
        <v>45</v>
      </c>
      <c r="CI677" s="22">
        <v>1.05</v>
      </c>
      <c r="CJ677" s="22">
        <v>0.38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0</v>
      </c>
      <c r="B678" s="22">
        <v>0</v>
      </c>
      <c r="C678" s="22">
        <v>490145</v>
      </c>
      <c r="D678" s="22">
        <v>0</v>
      </c>
      <c r="E678" s="22">
        <v>0</v>
      </c>
      <c r="F678" s="22">
        <v>0</v>
      </c>
      <c r="G678" s="22">
        <v>0</v>
      </c>
      <c r="H678" s="22">
        <v>0</v>
      </c>
      <c r="I678" s="22">
        <v>4</v>
      </c>
      <c r="J678" s="20">
        <v>0</v>
      </c>
      <c r="K678" s="20">
        <v>0</v>
      </c>
      <c r="L678" s="22">
        <v>0</v>
      </c>
      <c r="M678" s="20" t="s">
        <v>2619</v>
      </c>
      <c r="N678" s="20">
        <v>0</v>
      </c>
      <c r="O678" s="22">
        <v>640</v>
      </c>
      <c r="P678" s="23" t="b">
        <v>0</v>
      </c>
      <c r="Q678" s="20" t="s">
        <v>2905</v>
      </c>
      <c r="R678" s="20" t="s">
        <v>3080</v>
      </c>
      <c r="S678" s="22">
        <v>45</v>
      </c>
      <c r="T678" s="20" t="s">
        <v>2620</v>
      </c>
      <c r="U678" s="20">
        <v>0</v>
      </c>
      <c r="V678" s="20" t="s">
        <v>2621</v>
      </c>
      <c r="W678" s="20">
        <v>0.1</v>
      </c>
      <c r="X678" s="23" t="b">
        <v>0</v>
      </c>
      <c r="Y678" s="20"/>
      <c r="Z678" s="20" t="s">
        <v>872</v>
      </c>
      <c r="AA678" s="22">
        <v>18</v>
      </c>
      <c r="AB678" s="22">
        <v>6</v>
      </c>
      <c r="AC678" s="22">
        <v>0</v>
      </c>
      <c r="AD678" s="22">
        <v>7772</v>
      </c>
      <c r="AE678" s="22">
        <v>0</v>
      </c>
      <c r="AF678" s="22">
        <v>28806</v>
      </c>
      <c r="AG678" s="22">
        <v>197</v>
      </c>
      <c r="AH678" s="20">
        <v>0</v>
      </c>
      <c r="AI678" s="20">
        <v>0</v>
      </c>
      <c r="AJ678" s="20" t="s">
        <v>2621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656</v>
      </c>
      <c r="BH678" s="22">
        <v>70</v>
      </c>
      <c r="BI678" s="22">
        <v>651</v>
      </c>
      <c r="BJ678" s="22">
        <v>72</v>
      </c>
      <c r="BK678" s="22">
        <v>642</v>
      </c>
      <c r="BL678" s="22">
        <v>72</v>
      </c>
      <c r="BM678" s="22">
        <v>662</v>
      </c>
      <c r="BN678" s="22">
        <v>72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431</v>
      </c>
      <c r="CB678" s="22">
        <v>77</v>
      </c>
      <c r="CC678" s="22">
        <v>604</v>
      </c>
      <c r="CD678" s="22">
        <v>62</v>
      </c>
      <c r="CE678" s="22">
        <v>665</v>
      </c>
      <c r="CF678" s="22">
        <v>74</v>
      </c>
      <c r="CG678" s="22">
        <v>357</v>
      </c>
      <c r="CH678" s="22">
        <v>56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0"/>
      <c r="B679" s="20"/>
      <c r="C679" s="22">
        <v>536908</v>
      </c>
      <c r="D679" s="22">
        <v>0</v>
      </c>
      <c r="E679" s="22">
        <v>0</v>
      </c>
      <c r="F679" s="22">
        <v>-1</v>
      </c>
      <c r="G679" s="22">
        <v>1</v>
      </c>
      <c r="H679" s="22">
        <v>0</v>
      </c>
      <c r="I679" s="22">
        <v>4</v>
      </c>
      <c r="J679" s="20">
        <v>0</v>
      </c>
      <c r="K679" s="20">
        <v>0</v>
      </c>
      <c r="L679" s="22">
        <v>0</v>
      </c>
      <c r="M679" s="20" t="s">
        <v>2622</v>
      </c>
      <c r="N679" s="20">
        <v>0</v>
      </c>
      <c r="O679" s="22">
        <v>641</v>
      </c>
      <c r="P679" s="23" t="b">
        <v>0</v>
      </c>
      <c r="Q679" s="20"/>
      <c r="R679" s="20"/>
      <c r="S679" s="22">
        <v>54</v>
      </c>
      <c r="T679" s="20" t="s">
        <v>2623</v>
      </c>
      <c r="U679" s="20">
        <v>0.7</v>
      </c>
      <c r="V679" s="20" t="s">
        <v>2624</v>
      </c>
      <c r="W679" s="20">
        <v>0.1</v>
      </c>
      <c r="X679" s="23" t="b">
        <v>0</v>
      </c>
      <c r="Y679" s="20"/>
      <c r="Z679" s="20" t="s">
        <v>858</v>
      </c>
      <c r="AA679" s="22">
        <v>18</v>
      </c>
      <c r="AB679" s="22">
        <v>6</v>
      </c>
      <c r="AC679" s="22">
        <v>2</v>
      </c>
      <c r="AD679" s="22">
        <v>6670</v>
      </c>
      <c r="AE679" s="22">
        <v>342</v>
      </c>
      <c r="AF679" s="22">
        <v>9172</v>
      </c>
      <c r="AG679" s="22">
        <v>420</v>
      </c>
      <c r="AH679" s="20">
        <v>0</v>
      </c>
      <c r="AI679" s="20">
        <v>0.4</v>
      </c>
      <c r="AJ679" s="20" t="s">
        <v>2625</v>
      </c>
      <c r="AK679" s="22">
        <v>10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1</v>
      </c>
      <c r="AT679" s="22">
        <v>0</v>
      </c>
      <c r="AU679" s="22">
        <v>0</v>
      </c>
      <c r="AV679" s="22">
        <v>0</v>
      </c>
      <c r="AW679" s="22">
        <v>2</v>
      </c>
      <c r="AX679" s="20">
        <v>0</v>
      </c>
      <c r="AY679" s="20">
        <v>0.6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0.89</v>
      </c>
      <c r="BG679" s="22">
        <v>728</v>
      </c>
      <c r="BH679" s="22">
        <v>87</v>
      </c>
      <c r="BI679" s="22">
        <v>416</v>
      </c>
      <c r="BJ679" s="22">
        <v>53</v>
      </c>
      <c r="BK679" s="22">
        <v>726</v>
      </c>
      <c r="BL679" s="22">
        <v>87</v>
      </c>
      <c r="BM679" s="22">
        <v>728</v>
      </c>
      <c r="BN679" s="22">
        <v>87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8.01</v>
      </c>
      <c r="BZ679" s="22">
        <v>0</v>
      </c>
      <c r="CA679" s="22">
        <v>127</v>
      </c>
      <c r="CB679" s="22">
        <v>35</v>
      </c>
      <c r="CC679" s="22">
        <v>714</v>
      </c>
      <c r="CD679" s="22">
        <v>83</v>
      </c>
      <c r="CE679" s="22">
        <v>456</v>
      </c>
      <c r="CF679" s="22">
        <v>59</v>
      </c>
      <c r="CG679" s="22">
        <v>463</v>
      </c>
      <c r="CH679" s="22">
        <v>70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0"/>
      <c r="B680" s="20"/>
      <c r="C680" s="22">
        <v>548308</v>
      </c>
      <c r="D680" s="22">
        <v>0</v>
      </c>
      <c r="E680" s="22">
        <v>0</v>
      </c>
      <c r="F680" s="22">
        <v>0</v>
      </c>
      <c r="G680" s="22">
        <v>0</v>
      </c>
      <c r="H680" s="22">
        <v>0</v>
      </c>
      <c r="I680" s="22">
        <v>2</v>
      </c>
      <c r="J680" s="20">
        <v>0</v>
      </c>
      <c r="K680" s="20">
        <v>0</v>
      </c>
      <c r="L680" s="22">
        <v>0</v>
      </c>
      <c r="M680" s="20" t="s">
        <v>973</v>
      </c>
      <c r="N680" s="20">
        <v>0</v>
      </c>
      <c r="O680" s="22">
        <v>702</v>
      </c>
      <c r="P680" s="23" t="b">
        <v>0</v>
      </c>
      <c r="Q680" s="20"/>
      <c r="R680" s="20"/>
      <c r="S680" s="22">
        <v>40</v>
      </c>
      <c r="T680" s="20" t="s">
        <v>3081</v>
      </c>
      <c r="U680" s="20">
        <v>0</v>
      </c>
      <c r="V680" s="20" t="s">
        <v>680</v>
      </c>
      <c r="W680" s="20">
        <v>0.1</v>
      </c>
      <c r="X680" s="23" t="b">
        <v>0</v>
      </c>
      <c r="Y680" s="20"/>
      <c r="Z680" s="20" t="s">
        <v>858</v>
      </c>
      <c r="AA680" s="22">
        <v>18</v>
      </c>
      <c r="AB680" s="22">
        <v>6</v>
      </c>
      <c r="AC680" s="22">
        <v>0</v>
      </c>
      <c r="AD680" s="22">
        <v>10466</v>
      </c>
      <c r="AE680" s="22">
        <v>557</v>
      </c>
      <c r="AF680" s="22">
        <v>5367</v>
      </c>
      <c r="AG680" s="22">
        <v>519</v>
      </c>
      <c r="AH680" s="20">
        <v>0</v>
      </c>
      <c r="AI680" s="20">
        <v>0</v>
      </c>
      <c r="AJ680" s="20" t="s">
        <v>680</v>
      </c>
      <c r="AK680" s="22">
        <v>0</v>
      </c>
      <c r="AL680" s="22">
        <v>0</v>
      </c>
      <c r="AM680" s="22">
        <v>0</v>
      </c>
      <c r="AN680" s="22">
        <v>0</v>
      </c>
      <c r="AO680" s="22">
        <v>0</v>
      </c>
      <c r="AP680" s="22">
        <v>0</v>
      </c>
      <c r="AQ680" s="22">
        <v>0</v>
      </c>
      <c r="AR680" s="22">
        <v>0</v>
      </c>
      <c r="AS680" s="22">
        <v>0</v>
      </c>
      <c r="AT680" s="22">
        <v>0</v>
      </c>
      <c r="AU680" s="22">
        <v>0</v>
      </c>
      <c r="AV680" s="22">
        <v>0</v>
      </c>
      <c r="AW680" s="22">
        <v>0</v>
      </c>
      <c r="AX680" s="20">
        <v>0</v>
      </c>
      <c r="AY680" s="20">
        <v>0</v>
      </c>
      <c r="AZ680" s="20">
        <v>0</v>
      </c>
      <c r="BA680" s="20">
        <v>0</v>
      </c>
      <c r="BB680" s="22">
        <v>0</v>
      </c>
      <c r="BC680" s="20">
        <v>0</v>
      </c>
      <c r="BD680" s="20">
        <v>0</v>
      </c>
      <c r="BE680" s="20">
        <v>0</v>
      </c>
      <c r="BF680" s="20">
        <v>0</v>
      </c>
      <c r="BG680" s="22">
        <v>554</v>
      </c>
      <c r="BH680" s="22">
        <v>213</v>
      </c>
      <c r="BI680" s="22">
        <v>538</v>
      </c>
      <c r="BJ680" s="22">
        <v>210</v>
      </c>
      <c r="BK680" s="22">
        <v>516</v>
      </c>
      <c r="BL680" s="22">
        <v>203</v>
      </c>
      <c r="BM680" s="22">
        <v>560</v>
      </c>
      <c r="BN680" s="22">
        <v>212</v>
      </c>
      <c r="BO680" s="20"/>
      <c r="BP680" s="20"/>
      <c r="BQ680" s="20"/>
      <c r="BR680" s="20"/>
      <c r="BS680" s="20"/>
      <c r="BT680" s="20"/>
      <c r="BU680" s="22">
        <v>0</v>
      </c>
      <c r="BV680" s="22">
        <v>0</v>
      </c>
      <c r="BW680" s="22">
        <v>0</v>
      </c>
      <c r="BX680" s="22">
        <v>0</v>
      </c>
      <c r="BY680" s="22">
        <v>0</v>
      </c>
      <c r="BZ680" s="22">
        <v>0</v>
      </c>
      <c r="CA680" s="22">
        <v>704</v>
      </c>
      <c r="CB680" s="22">
        <v>221</v>
      </c>
      <c r="CC680" s="22">
        <v>470</v>
      </c>
      <c r="CD680" s="22">
        <v>177</v>
      </c>
      <c r="CE680" s="22">
        <v>565</v>
      </c>
      <c r="CF680" s="22">
        <v>209</v>
      </c>
      <c r="CG680" s="22">
        <v>402</v>
      </c>
      <c r="CH680" s="22">
        <v>157</v>
      </c>
      <c r="CI680" s="22">
        <v>0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0"/>
      <c r="B681" s="20"/>
      <c r="C681" s="22">
        <v>513588</v>
      </c>
      <c r="D681" s="22">
        <v>0</v>
      </c>
      <c r="E681" s="22">
        <v>0</v>
      </c>
      <c r="F681" s="22">
        <v>0</v>
      </c>
      <c r="G681" s="22">
        <v>0</v>
      </c>
      <c r="H681" s="22">
        <v>0</v>
      </c>
      <c r="I681" s="22">
        <v>4</v>
      </c>
      <c r="J681" s="20">
        <v>0</v>
      </c>
      <c r="K681" s="20">
        <v>0</v>
      </c>
      <c r="L681" s="22">
        <v>0</v>
      </c>
      <c r="M681" s="20" t="s">
        <v>3327</v>
      </c>
      <c r="N681" s="20">
        <v>0</v>
      </c>
      <c r="O681" s="22">
        <v>722</v>
      </c>
      <c r="P681" s="23" t="b">
        <v>0</v>
      </c>
      <c r="Q681" s="20"/>
      <c r="R681" s="20"/>
      <c r="S681" s="22">
        <v>45</v>
      </c>
      <c r="T681" s="20" t="s">
        <v>3328</v>
      </c>
      <c r="U681" s="20">
        <v>0</v>
      </c>
      <c r="V681" s="20" t="s">
        <v>3329</v>
      </c>
      <c r="W681" s="20">
        <v>0</v>
      </c>
      <c r="X681" s="23" t="b">
        <v>0</v>
      </c>
      <c r="Y681" s="20"/>
      <c r="Z681" s="20" t="s">
        <v>858</v>
      </c>
      <c r="AA681" s="22">
        <v>18</v>
      </c>
      <c r="AB681" s="22">
        <v>6</v>
      </c>
      <c r="AC681" s="22">
        <v>0</v>
      </c>
      <c r="AD681" s="22">
        <v>4223</v>
      </c>
      <c r="AE681" s="22">
        <v>497</v>
      </c>
      <c r="AF681" s="22">
        <v>1992</v>
      </c>
      <c r="AG681" s="22">
        <v>393</v>
      </c>
      <c r="AH681" s="20">
        <v>0</v>
      </c>
      <c r="AI681" s="20">
        <v>0</v>
      </c>
      <c r="AJ681" s="20" t="s">
        <v>3329</v>
      </c>
      <c r="AK681" s="22">
        <v>0</v>
      </c>
      <c r="AL681" s="22">
        <v>0</v>
      </c>
      <c r="AM681" s="22">
        <v>0</v>
      </c>
      <c r="AN681" s="22">
        <v>0</v>
      </c>
      <c r="AO681" s="22">
        <v>0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0</v>
      </c>
      <c r="AX681" s="20">
        <v>0</v>
      </c>
      <c r="AY681" s="20">
        <v>0</v>
      </c>
      <c r="AZ681" s="20">
        <v>0</v>
      </c>
      <c r="BA681" s="20">
        <v>0</v>
      </c>
      <c r="BB681" s="22">
        <v>0</v>
      </c>
      <c r="BC681" s="20">
        <v>0</v>
      </c>
      <c r="BD681" s="20">
        <v>0</v>
      </c>
      <c r="BE681" s="20">
        <v>0</v>
      </c>
      <c r="BF681" s="20">
        <v>0</v>
      </c>
      <c r="BG681" s="22">
        <v>665</v>
      </c>
      <c r="BH681" s="22">
        <v>73</v>
      </c>
      <c r="BI681" s="22">
        <v>660</v>
      </c>
      <c r="BJ681" s="22">
        <v>75</v>
      </c>
      <c r="BK681" s="22">
        <v>651</v>
      </c>
      <c r="BL681" s="22">
        <v>75</v>
      </c>
      <c r="BM681" s="22">
        <v>671</v>
      </c>
      <c r="BN681" s="22">
        <v>75</v>
      </c>
      <c r="BO681" s="20"/>
      <c r="BP681" s="20"/>
      <c r="BQ681" s="20"/>
      <c r="BR681" s="20"/>
      <c r="BS681" s="20"/>
      <c r="BT681" s="20"/>
      <c r="BU681" s="22">
        <v>0</v>
      </c>
      <c r="BV681" s="22">
        <v>0</v>
      </c>
      <c r="BW681" s="22">
        <v>0</v>
      </c>
      <c r="BX681" s="22">
        <v>0</v>
      </c>
      <c r="BY681" s="22">
        <v>0</v>
      </c>
      <c r="BZ681" s="22">
        <v>0</v>
      </c>
      <c r="CA681" s="22">
        <v>441</v>
      </c>
      <c r="CB681" s="22">
        <v>80</v>
      </c>
      <c r="CC681" s="22">
        <v>614</v>
      </c>
      <c r="CD681" s="22">
        <v>65</v>
      </c>
      <c r="CE681" s="22">
        <v>674</v>
      </c>
      <c r="CF681" s="22">
        <v>77</v>
      </c>
      <c r="CG681" s="22">
        <v>535</v>
      </c>
      <c r="CH681" s="22">
        <v>74</v>
      </c>
      <c r="CI681" s="22">
        <v>0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0"/>
      <c r="B682" s="20"/>
      <c r="C682" s="22">
        <v>519321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2</v>
      </c>
      <c r="J682" s="20">
        <v>1.3</v>
      </c>
      <c r="K682" s="20">
        <v>1.3</v>
      </c>
      <c r="L682" s="22">
        <v>0</v>
      </c>
      <c r="M682" s="20" t="s">
        <v>1621</v>
      </c>
      <c r="N682" s="20">
        <v>0</v>
      </c>
      <c r="O682" s="22">
        <v>740</v>
      </c>
      <c r="P682" s="23" t="b">
        <v>0</v>
      </c>
      <c r="Q682" s="20"/>
      <c r="R682" s="20"/>
      <c r="S682" s="22">
        <v>40</v>
      </c>
      <c r="T682" s="20" t="s">
        <v>3696</v>
      </c>
      <c r="U682" s="20">
        <v>0</v>
      </c>
      <c r="V682" s="20" t="s">
        <v>3697</v>
      </c>
      <c r="W682" s="20">
        <v>0</v>
      </c>
      <c r="X682" s="23" t="b">
        <v>0</v>
      </c>
      <c r="Y682" s="20"/>
      <c r="Z682" s="20" t="s">
        <v>858</v>
      </c>
      <c r="AA682" s="22">
        <v>18</v>
      </c>
      <c r="AB682" s="22">
        <v>6</v>
      </c>
      <c r="AC682" s="22">
        <v>0</v>
      </c>
      <c r="AD682" s="22">
        <v>163</v>
      </c>
      <c r="AE682" s="22">
        <v>163</v>
      </c>
      <c r="AF682" s="22">
        <v>10</v>
      </c>
      <c r="AG682" s="22">
        <v>10</v>
      </c>
      <c r="AH682" s="20">
        <v>0</v>
      </c>
      <c r="AI682" s="20">
        <v>0</v>
      </c>
      <c r="AJ682" s="20" t="s">
        <v>3697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549</v>
      </c>
      <c r="BH682" s="22">
        <v>208</v>
      </c>
      <c r="BI682" s="22">
        <v>533</v>
      </c>
      <c r="BJ682" s="22">
        <v>205</v>
      </c>
      <c r="BK682" s="22">
        <v>511</v>
      </c>
      <c r="BL682" s="22">
        <v>198</v>
      </c>
      <c r="BM682" s="22">
        <v>555</v>
      </c>
      <c r="BN682" s="22">
        <v>207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699</v>
      </c>
      <c r="CB682" s="22">
        <v>216</v>
      </c>
      <c r="CC682" s="22">
        <v>465</v>
      </c>
      <c r="CD682" s="22">
        <v>172</v>
      </c>
      <c r="CE682" s="22">
        <v>560</v>
      </c>
      <c r="CF682" s="22">
        <v>204</v>
      </c>
      <c r="CG682" s="22">
        <v>719</v>
      </c>
      <c r="CH682" s="22">
        <v>239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100</v>
      </c>
      <c r="B683" s="22">
        <v>100</v>
      </c>
      <c r="C683" s="22">
        <v>210494</v>
      </c>
      <c r="D683" s="22">
        <v>0</v>
      </c>
      <c r="E683" s="22">
        <v>0</v>
      </c>
      <c r="F683" s="22">
        <v>0</v>
      </c>
      <c r="G683" s="22">
        <v>0</v>
      </c>
      <c r="H683" s="22">
        <v>0</v>
      </c>
      <c r="I683" s="22">
        <v>2</v>
      </c>
      <c r="J683" s="20">
        <v>1.8</v>
      </c>
      <c r="K683" s="20">
        <v>1.3</v>
      </c>
      <c r="L683" s="22">
        <v>1</v>
      </c>
      <c r="M683" s="20" t="s">
        <v>1651</v>
      </c>
      <c r="N683" s="20">
        <v>1.3</v>
      </c>
      <c r="O683" s="22">
        <v>522</v>
      </c>
      <c r="P683" s="23" t="b">
        <v>0</v>
      </c>
      <c r="Q683" s="20"/>
      <c r="R683" s="20" t="s">
        <v>2815</v>
      </c>
      <c r="S683" s="22">
        <v>45</v>
      </c>
      <c r="T683" s="20" t="s">
        <v>1652</v>
      </c>
      <c r="U683" s="20">
        <v>2</v>
      </c>
      <c r="V683" s="20" t="s">
        <v>549</v>
      </c>
      <c r="W683" s="20">
        <v>1</v>
      </c>
      <c r="X683" s="23" t="b">
        <v>0</v>
      </c>
      <c r="Y683" s="20"/>
      <c r="Z683" s="20" t="s">
        <v>858</v>
      </c>
      <c r="AA683" s="22">
        <v>19</v>
      </c>
      <c r="AB683" s="22">
        <v>21</v>
      </c>
      <c r="AC683" s="22">
        <v>22</v>
      </c>
      <c r="AD683" s="22">
        <v>84965</v>
      </c>
      <c r="AE683" s="22">
        <v>9378</v>
      </c>
      <c r="AF683" s="22">
        <v>64267</v>
      </c>
      <c r="AG683" s="22">
        <v>2802</v>
      </c>
      <c r="AH683" s="20">
        <v>0.3</v>
      </c>
      <c r="AI683" s="20">
        <v>4.9000000000000004</v>
      </c>
      <c r="AJ683" s="20" t="s">
        <v>2320</v>
      </c>
      <c r="AK683" s="22">
        <v>966</v>
      </c>
      <c r="AL683" s="22">
        <v>1</v>
      </c>
      <c r="AM683" s="22">
        <v>0</v>
      </c>
      <c r="AN683" s="22">
        <v>1</v>
      </c>
      <c r="AO683" s="22">
        <v>21</v>
      </c>
      <c r="AP683" s="22">
        <v>0</v>
      </c>
      <c r="AQ683" s="22">
        <v>0</v>
      </c>
      <c r="AR683" s="22">
        <v>0</v>
      </c>
      <c r="AS683" s="22">
        <v>0</v>
      </c>
      <c r="AT683" s="22">
        <v>1</v>
      </c>
      <c r="AU683" s="22">
        <v>0</v>
      </c>
      <c r="AV683" s="22">
        <v>0</v>
      </c>
      <c r="AW683" s="22">
        <v>136</v>
      </c>
      <c r="AX683" s="20">
        <v>253</v>
      </c>
      <c r="AY683" s="20">
        <v>25.2</v>
      </c>
      <c r="AZ683" s="20">
        <v>78</v>
      </c>
      <c r="BA683" s="20">
        <v>35.6</v>
      </c>
      <c r="BB683" s="22">
        <v>11</v>
      </c>
      <c r="BC683" s="20">
        <v>0.87</v>
      </c>
      <c r="BD683" s="20">
        <v>0.1</v>
      </c>
      <c r="BE683" s="20">
        <v>0.97</v>
      </c>
      <c r="BF683" s="20">
        <v>21.06</v>
      </c>
      <c r="BG683" s="22">
        <v>45</v>
      </c>
      <c r="BH683" s="22">
        <v>13</v>
      </c>
      <c r="BI683" s="22">
        <v>311</v>
      </c>
      <c r="BJ683" s="22">
        <v>108</v>
      </c>
      <c r="BK683" s="22">
        <v>145</v>
      </c>
      <c r="BL683" s="22">
        <v>19</v>
      </c>
      <c r="BM683" s="22">
        <v>119</v>
      </c>
      <c r="BN683" s="22">
        <v>31</v>
      </c>
      <c r="BO683" s="20"/>
      <c r="BP683" s="20"/>
      <c r="BQ683" s="20"/>
      <c r="BR683" s="20"/>
      <c r="BS683" s="20"/>
      <c r="BT683" s="20"/>
      <c r="BU683" s="22">
        <v>0.08</v>
      </c>
      <c r="BV683" s="22">
        <v>0</v>
      </c>
      <c r="BW683" s="22">
        <v>0.01</v>
      </c>
      <c r="BX683" s="22">
        <v>0.09</v>
      </c>
      <c r="BY683" s="22">
        <v>1.96</v>
      </c>
      <c r="BZ683" s="22">
        <v>1.96</v>
      </c>
      <c r="CA683" s="22">
        <v>382</v>
      </c>
      <c r="CB683" s="22">
        <v>71</v>
      </c>
      <c r="CC683" s="22">
        <v>218</v>
      </c>
      <c r="CD683" s="22">
        <v>74</v>
      </c>
      <c r="CE683" s="22">
        <v>237</v>
      </c>
      <c r="CF683" s="22">
        <v>78</v>
      </c>
      <c r="CG683" s="22">
        <v>183</v>
      </c>
      <c r="CH683" s="22">
        <v>72</v>
      </c>
      <c r="CI683" s="22">
        <v>1.02</v>
      </c>
      <c r="CJ683" s="22">
        <v>0.09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50</v>
      </c>
      <c r="B684" s="22">
        <v>100</v>
      </c>
      <c r="C684" s="22">
        <v>57531</v>
      </c>
      <c r="D684" s="22">
        <v>0</v>
      </c>
      <c r="E684" s="22">
        <v>0</v>
      </c>
      <c r="F684" s="22">
        <v>-2</v>
      </c>
      <c r="G684" s="22">
        <v>2</v>
      </c>
      <c r="H684" s="22">
        <v>1</v>
      </c>
      <c r="I684" s="22">
        <v>4</v>
      </c>
      <c r="J684" s="20">
        <v>1.4</v>
      </c>
      <c r="K684" s="20">
        <v>2.2999999999999998</v>
      </c>
      <c r="L684" s="22">
        <v>1</v>
      </c>
      <c r="M684" s="20" t="s">
        <v>1634</v>
      </c>
      <c r="N684" s="20">
        <v>2.2999999999999998</v>
      </c>
      <c r="O684" s="22">
        <v>523</v>
      </c>
      <c r="P684" s="23" t="b">
        <v>0</v>
      </c>
      <c r="Q684" s="20" t="s">
        <v>3614</v>
      </c>
      <c r="R684" s="20" t="s">
        <v>3698</v>
      </c>
      <c r="S684" s="22">
        <v>58</v>
      </c>
      <c r="T684" s="20" t="s">
        <v>1635</v>
      </c>
      <c r="U684" s="20">
        <v>3.2</v>
      </c>
      <c r="V684" s="20" t="s">
        <v>530</v>
      </c>
      <c r="W684" s="20">
        <v>3.3</v>
      </c>
      <c r="X684" s="23" t="b">
        <v>0</v>
      </c>
      <c r="Y684" s="20"/>
      <c r="Z684" s="20" t="s">
        <v>937</v>
      </c>
      <c r="AA684" s="22">
        <v>19</v>
      </c>
      <c r="AB684" s="22">
        <v>21</v>
      </c>
      <c r="AC684" s="22">
        <v>38</v>
      </c>
      <c r="AD684" s="22">
        <v>658001</v>
      </c>
      <c r="AE684" s="22">
        <v>10554</v>
      </c>
      <c r="AF684" s="22">
        <v>626085</v>
      </c>
      <c r="AG684" s="22">
        <v>32155</v>
      </c>
      <c r="AH684" s="20">
        <v>0.4</v>
      </c>
      <c r="AI684" s="20">
        <v>6.6</v>
      </c>
      <c r="AJ684" s="20" t="s">
        <v>530</v>
      </c>
      <c r="AK684" s="22">
        <v>812</v>
      </c>
      <c r="AL684" s="22">
        <v>2</v>
      </c>
      <c r="AM684" s="22">
        <v>2</v>
      </c>
      <c r="AN684" s="22">
        <v>4</v>
      </c>
      <c r="AO684" s="22">
        <v>13</v>
      </c>
      <c r="AP684" s="22">
        <v>0</v>
      </c>
      <c r="AQ684" s="22">
        <v>0</v>
      </c>
      <c r="AR684" s="22">
        <v>0</v>
      </c>
      <c r="AS684" s="22">
        <v>2</v>
      </c>
      <c r="AT684" s="22">
        <v>0</v>
      </c>
      <c r="AU684" s="22">
        <v>0</v>
      </c>
      <c r="AV684" s="22">
        <v>4</v>
      </c>
      <c r="AW684" s="22">
        <v>116</v>
      </c>
      <c r="AX684" s="20">
        <v>142.80000000000001</v>
      </c>
      <c r="AY684" s="20">
        <v>86.9</v>
      </c>
      <c r="AZ684" s="20">
        <v>138</v>
      </c>
      <c r="BA684" s="20">
        <v>36.4</v>
      </c>
      <c r="BB684" s="22">
        <v>11</v>
      </c>
      <c r="BC684" s="20">
        <v>1.74</v>
      </c>
      <c r="BD684" s="20">
        <v>1.17</v>
      </c>
      <c r="BE684" s="20">
        <v>2.91</v>
      </c>
      <c r="BF684" s="20">
        <v>16.52</v>
      </c>
      <c r="BG684" s="22">
        <v>158</v>
      </c>
      <c r="BH684" s="22">
        <v>18</v>
      </c>
      <c r="BI684" s="22">
        <v>152</v>
      </c>
      <c r="BJ684" s="22">
        <v>17</v>
      </c>
      <c r="BK684" s="22">
        <v>79</v>
      </c>
      <c r="BL684" s="22">
        <v>28</v>
      </c>
      <c r="BM684" s="22">
        <v>114</v>
      </c>
      <c r="BN684" s="22">
        <v>20</v>
      </c>
      <c r="BO684" s="20"/>
      <c r="BP684" s="20"/>
      <c r="BQ684" s="20"/>
      <c r="BR684" s="20"/>
      <c r="BS684" s="20"/>
      <c r="BT684" s="20"/>
      <c r="BU684" s="22">
        <v>0.19</v>
      </c>
      <c r="BV684" s="22">
        <v>0</v>
      </c>
      <c r="BW684" s="22">
        <v>0.13</v>
      </c>
      <c r="BX684" s="22">
        <v>0.32</v>
      </c>
      <c r="BY684" s="22">
        <v>1.83</v>
      </c>
      <c r="BZ684" s="22">
        <v>1.44</v>
      </c>
      <c r="CA684" s="22">
        <v>70</v>
      </c>
      <c r="CB684" s="22">
        <v>23</v>
      </c>
      <c r="CC684" s="22">
        <v>143</v>
      </c>
      <c r="CD684" s="22">
        <v>18</v>
      </c>
      <c r="CE684" s="22">
        <v>119</v>
      </c>
      <c r="CF684" s="22">
        <v>19</v>
      </c>
      <c r="CG684" s="22">
        <v>100</v>
      </c>
      <c r="CH684" s="22">
        <v>18</v>
      </c>
      <c r="CI684" s="22">
        <v>1.22</v>
      </c>
      <c r="CJ684" s="22">
        <v>0.44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84182</v>
      </c>
      <c r="D685" s="22">
        <v>0</v>
      </c>
      <c r="E685" s="22">
        <v>0</v>
      </c>
      <c r="F685" s="22">
        <v>3</v>
      </c>
      <c r="G685" s="22">
        <v>-3</v>
      </c>
      <c r="H685" s="22">
        <v>0</v>
      </c>
      <c r="I685" s="22">
        <v>1</v>
      </c>
      <c r="J685" s="20">
        <v>2.5</v>
      </c>
      <c r="K685" s="20">
        <v>2</v>
      </c>
      <c r="L685" s="22">
        <v>2</v>
      </c>
      <c r="M685" s="20" t="s">
        <v>1653</v>
      </c>
      <c r="N685" s="20">
        <v>2</v>
      </c>
      <c r="O685" s="22">
        <v>524</v>
      </c>
      <c r="P685" s="23" t="b">
        <v>0</v>
      </c>
      <c r="Q685" s="20"/>
      <c r="R685" s="20"/>
      <c r="S685" s="22">
        <v>43</v>
      </c>
      <c r="T685" s="20" t="s">
        <v>1654</v>
      </c>
      <c r="U685" s="20">
        <v>3.3</v>
      </c>
      <c r="V685" s="20" t="s">
        <v>677</v>
      </c>
      <c r="W685" s="20">
        <v>37.4</v>
      </c>
      <c r="X685" s="23" t="b">
        <v>0</v>
      </c>
      <c r="Y685" s="20"/>
      <c r="Z685" s="20" t="s">
        <v>858</v>
      </c>
      <c r="AA685" s="22">
        <v>19</v>
      </c>
      <c r="AB685" s="22">
        <v>21</v>
      </c>
      <c r="AC685" s="22">
        <v>40</v>
      </c>
      <c r="AD685" s="22">
        <v>2003870</v>
      </c>
      <c r="AE685" s="22">
        <v>47518</v>
      </c>
      <c r="AF685" s="22">
        <v>459850</v>
      </c>
      <c r="AG685" s="22">
        <v>20803</v>
      </c>
      <c r="AH685" s="20">
        <v>0.5</v>
      </c>
      <c r="AI685" s="20">
        <v>9.3000000000000007</v>
      </c>
      <c r="AJ685" s="20" t="s">
        <v>677</v>
      </c>
      <c r="AK685" s="22">
        <v>1080</v>
      </c>
      <c r="AL685" s="22">
        <v>0</v>
      </c>
      <c r="AM685" s="22">
        <v>0</v>
      </c>
      <c r="AN685" s="22">
        <v>1</v>
      </c>
      <c r="AO685" s="22">
        <v>22</v>
      </c>
      <c r="AP685" s="22">
        <v>0</v>
      </c>
      <c r="AQ685" s="22">
        <v>1</v>
      </c>
      <c r="AR685" s="22">
        <v>0</v>
      </c>
      <c r="AS685" s="22">
        <v>0</v>
      </c>
      <c r="AT685" s="22">
        <v>0</v>
      </c>
      <c r="AU685" s="22">
        <v>44</v>
      </c>
      <c r="AV685" s="22">
        <v>2</v>
      </c>
      <c r="AW685" s="22">
        <v>217</v>
      </c>
      <c r="AX685" s="20">
        <v>336.6</v>
      </c>
      <c r="AY685" s="20">
        <v>0</v>
      </c>
      <c r="AZ685" s="20">
        <v>0</v>
      </c>
      <c r="BA685" s="20">
        <v>33.700000000000003</v>
      </c>
      <c r="BB685" s="22">
        <v>12</v>
      </c>
      <c r="BC685" s="20">
        <v>0</v>
      </c>
      <c r="BD685" s="20">
        <v>0</v>
      </c>
      <c r="BE685" s="20">
        <v>0</v>
      </c>
      <c r="BF685" s="20">
        <v>22.4</v>
      </c>
      <c r="BG685" s="22">
        <v>16</v>
      </c>
      <c r="BH685" s="22">
        <v>7</v>
      </c>
      <c r="BI685" s="22">
        <v>547</v>
      </c>
      <c r="BJ685" s="22">
        <v>63</v>
      </c>
      <c r="BK685" s="22">
        <v>528</v>
      </c>
      <c r="BL685" s="22">
        <v>57</v>
      </c>
      <c r="BM685" s="22">
        <v>136</v>
      </c>
      <c r="BN685" s="22">
        <v>6</v>
      </c>
      <c r="BO685" s="20"/>
      <c r="BP685" s="20"/>
      <c r="BQ685" s="20"/>
      <c r="BR685" s="20"/>
      <c r="BS685" s="20"/>
      <c r="BT685" s="20"/>
      <c r="BU685" s="22">
        <v>0</v>
      </c>
      <c r="BV685" s="22">
        <v>3.67</v>
      </c>
      <c r="BW685" s="22">
        <v>0</v>
      </c>
      <c r="BX685" s="22">
        <v>0</v>
      </c>
      <c r="BY685" s="22">
        <v>1.87</v>
      </c>
      <c r="BZ685" s="22">
        <v>1.83</v>
      </c>
      <c r="CA685" s="22">
        <v>566</v>
      </c>
      <c r="CB685" s="22">
        <v>30</v>
      </c>
      <c r="CC685" s="22">
        <v>148</v>
      </c>
      <c r="CD685" s="22">
        <v>15</v>
      </c>
      <c r="CE685" s="22">
        <v>106</v>
      </c>
      <c r="CF685" s="22">
        <v>12</v>
      </c>
      <c r="CG685" s="22">
        <v>7</v>
      </c>
      <c r="CH685" s="22">
        <v>1</v>
      </c>
      <c r="CI685" s="22">
        <v>1</v>
      </c>
      <c r="CJ685" s="22">
        <v>0.08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172841</v>
      </c>
      <c r="D686" s="22">
        <v>-1</v>
      </c>
      <c r="E686" s="22">
        <v>1</v>
      </c>
      <c r="F686" s="22">
        <v>-4</v>
      </c>
      <c r="G686" s="22">
        <v>4</v>
      </c>
      <c r="H686" s="22">
        <v>0</v>
      </c>
      <c r="I686" s="22">
        <v>3</v>
      </c>
      <c r="J686" s="20">
        <v>1.2</v>
      </c>
      <c r="K686" s="20">
        <v>0.7</v>
      </c>
      <c r="L686" s="22">
        <v>0</v>
      </c>
      <c r="M686" s="20" t="s">
        <v>1639</v>
      </c>
      <c r="N686" s="20">
        <v>0.7</v>
      </c>
      <c r="O686" s="22">
        <v>525</v>
      </c>
      <c r="P686" s="23" t="b">
        <v>0</v>
      </c>
      <c r="Q686" s="20"/>
      <c r="R686" s="20"/>
      <c r="S686" s="22">
        <v>56</v>
      </c>
      <c r="T686" s="20" t="s">
        <v>1640</v>
      </c>
      <c r="U686" s="20">
        <v>1.8</v>
      </c>
      <c r="V686" s="20" t="s">
        <v>480</v>
      </c>
      <c r="W686" s="20">
        <v>0.5</v>
      </c>
      <c r="X686" s="23" t="b">
        <v>0</v>
      </c>
      <c r="Y686" s="20"/>
      <c r="Z686" s="20" t="s">
        <v>858</v>
      </c>
      <c r="AA686" s="22">
        <v>19</v>
      </c>
      <c r="AB686" s="22">
        <v>21</v>
      </c>
      <c r="AC686" s="22">
        <v>16</v>
      </c>
      <c r="AD686" s="22">
        <v>29019</v>
      </c>
      <c r="AE686" s="22">
        <v>773</v>
      </c>
      <c r="AF686" s="22">
        <v>80109</v>
      </c>
      <c r="AG686" s="22">
        <v>1350</v>
      </c>
      <c r="AH686" s="20">
        <v>0.1</v>
      </c>
      <c r="AI686" s="20">
        <v>2.9</v>
      </c>
      <c r="AJ686" s="20" t="s">
        <v>480</v>
      </c>
      <c r="AK686" s="22">
        <v>430</v>
      </c>
      <c r="AL686" s="22">
        <v>0</v>
      </c>
      <c r="AM686" s="22">
        <v>1</v>
      </c>
      <c r="AN686" s="22">
        <v>1</v>
      </c>
      <c r="AO686" s="22">
        <v>7</v>
      </c>
      <c r="AP686" s="22">
        <v>0</v>
      </c>
      <c r="AQ686" s="22">
        <v>0</v>
      </c>
      <c r="AR686" s="22">
        <v>0</v>
      </c>
      <c r="AS686" s="22">
        <v>1</v>
      </c>
      <c r="AT686" s="22">
        <v>0</v>
      </c>
      <c r="AU686" s="22">
        <v>0</v>
      </c>
      <c r="AV686" s="22">
        <v>0</v>
      </c>
      <c r="AW686" s="22">
        <v>52</v>
      </c>
      <c r="AX686" s="20">
        <v>59.6</v>
      </c>
      <c r="AY686" s="20">
        <v>138</v>
      </c>
      <c r="AZ686" s="20">
        <v>132</v>
      </c>
      <c r="BA686" s="20">
        <v>32.9</v>
      </c>
      <c r="BB686" s="22">
        <v>4</v>
      </c>
      <c r="BC686" s="20">
        <v>0.51</v>
      </c>
      <c r="BD686" s="20">
        <v>0.75</v>
      </c>
      <c r="BE686" s="20">
        <v>1.26</v>
      </c>
      <c r="BF686" s="20">
        <v>8.18</v>
      </c>
      <c r="BG686" s="22">
        <v>286</v>
      </c>
      <c r="BH686" s="22">
        <v>118</v>
      </c>
      <c r="BI686" s="22">
        <v>83</v>
      </c>
      <c r="BJ686" s="22">
        <v>60</v>
      </c>
      <c r="BK686" s="22">
        <v>87</v>
      </c>
      <c r="BL686" s="22">
        <v>55</v>
      </c>
      <c r="BM686" s="22">
        <v>146</v>
      </c>
      <c r="BN686" s="22">
        <v>76</v>
      </c>
      <c r="BO686" s="20"/>
      <c r="BP686" s="20"/>
      <c r="BQ686" s="22">
        <v>2</v>
      </c>
      <c r="BR686" s="20"/>
      <c r="BS686" s="22">
        <v>2</v>
      </c>
      <c r="BT686" s="20"/>
      <c r="BU686" s="22">
        <v>0.11</v>
      </c>
      <c r="BV686" s="22">
        <v>0</v>
      </c>
      <c r="BW686" s="22">
        <v>0.16</v>
      </c>
      <c r="BX686" s="22">
        <v>0.27</v>
      </c>
      <c r="BY686" s="22">
        <v>1.71</v>
      </c>
      <c r="BZ686" s="22">
        <v>1.47</v>
      </c>
      <c r="CA686" s="22">
        <v>89</v>
      </c>
      <c r="CB686" s="22">
        <v>54</v>
      </c>
      <c r="CC686" s="22">
        <v>311</v>
      </c>
      <c r="CD686" s="22">
        <v>152</v>
      </c>
      <c r="CE686" s="22">
        <v>277</v>
      </c>
      <c r="CF686" s="22">
        <v>124</v>
      </c>
      <c r="CG686" s="22">
        <v>244</v>
      </c>
      <c r="CH686" s="22">
        <v>77</v>
      </c>
      <c r="CI686" s="22">
        <v>0.84</v>
      </c>
      <c r="CJ686" s="22">
        <v>0.21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75</v>
      </c>
      <c r="B687" s="22">
        <v>100</v>
      </c>
      <c r="C687" s="22">
        <v>178186</v>
      </c>
      <c r="D687" s="22">
        <v>1</v>
      </c>
      <c r="E687" s="22">
        <v>-1</v>
      </c>
      <c r="F687" s="22">
        <v>7</v>
      </c>
      <c r="G687" s="22">
        <v>-7</v>
      </c>
      <c r="H687" s="22">
        <v>1</v>
      </c>
      <c r="I687" s="22">
        <v>3</v>
      </c>
      <c r="J687" s="20">
        <v>4.7</v>
      </c>
      <c r="K687" s="20">
        <v>5.7</v>
      </c>
      <c r="L687" s="22">
        <v>8</v>
      </c>
      <c r="M687" s="20" t="s">
        <v>1641</v>
      </c>
      <c r="N687" s="20">
        <v>5.7</v>
      </c>
      <c r="O687" s="22">
        <v>526</v>
      </c>
      <c r="P687" s="23" t="b">
        <v>1</v>
      </c>
      <c r="Q687" s="20" t="s">
        <v>3497</v>
      </c>
      <c r="R687" s="20" t="s">
        <v>3699</v>
      </c>
      <c r="S687" s="22">
        <v>77</v>
      </c>
      <c r="T687" s="20" t="s">
        <v>1642</v>
      </c>
      <c r="U687" s="20">
        <v>6.2</v>
      </c>
      <c r="V687" s="20" t="s">
        <v>413</v>
      </c>
      <c r="W687" s="20">
        <v>29.2</v>
      </c>
      <c r="X687" s="23" t="b">
        <v>0</v>
      </c>
      <c r="Y687" s="20"/>
      <c r="Z687" s="20" t="s">
        <v>937</v>
      </c>
      <c r="AA687" s="22">
        <v>19</v>
      </c>
      <c r="AB687" s="22">
        <v>21</v>
      </c>
      <c r="AC687" s="22">
        <v>75</v>
      </c>
      <c r="AD687" s="22">
        <v>3545132</v>
      </c>
      <c r="AE687" s="22">
        <v>303082</v>
      </c>
      <c r="AF687" s="22">
        <v>1129425</v>
      </c>
      <c r="AG687" s="22">
        <v>123117</v>
      </c>
      <c r="AH687" s="20">
        <v>0.7</v>
      </c>
      <c r="AI687" s="20">
        <v>9.6999999999999993</v>
      </c>
      <c r="AJ687" s="20" t="s">
        <v>413</v>
      </c>
      <c r="AK687" s="22">
        <v>1080</v>
      </c>
      <c r="AL687" s="22">
        <v>8</v>
      </c>
      <c r="AM687" s="22">
        <v>1</v>
      </c>
      <c r="AN687" s="22">
        <v>1</v>
      </c>
      <c r="AO687" s="22">
        <v>22</v>
      </c>
      <c r="AP687" s="22">
        <v>0</v>
      </c>
      <c r="AQ687" s="22">
        <v>0</v>
      </c>
      <c r="AR687" s="22">
        <v>0</v>
      </c>
      <c r="AS687" s="22">
        <v>1</v>
      </c>
      <c r="AT687" s="22">
        <v>0</v>
      </c>
      <c r="AU687" s="22">
        <v>0</v>
      </c>
      <c r="AV687" s="22">
        <v>8</v>
      </c>
      <c r="AW687" s="22">
        <v>227</v>
      </c>
      <c r="AX687" s="20">
        <v>381</v>
      </c>
      <c r="AY687" s="20">
        <v>134</v>
      </c>
      <c r="AZ687" s="20">
        <v>478</v>
      </c>
      <c r="BA687" s="20">
        <v>99.3</v>
      </c>
      <c r="BB687" s="22">
        <v>12</v>
      </c>
      <c r="BC687" s="20">
        <v>5.07</v>
      </c>
      <c r="BD687" s="20">
        <v>1.34</v>
      </c>
      <c r="BE687" s="20">
        <v>6.41</v>
      </c>
      <c r="BF687" s="20">
        <v>22.36</v>
      </c>
      <c r="BG687" s="22">
        <v>5</v>
      </c>
      <c r="BH687" s="22">
        <v>2</v>
      </c>
      <c r="BI687" s="22">
        <v>86</v>
      </c>
      <c r="BJ687" s="22">
        <v>61</v>
      </c>
      <c r="BK687" s="22">
        <v>4</v>
      </c>
      <c r="BL687" s="22">
        <v>2</v>
      </c>
      <c r="BM687" s="22">
        <v>8</v>
      </c>
      <c r="BN687" s="22">
        <v>6</v>
      </c>
      <c r="BO687" s="22">
        <v>2</v>
      </c>
      <c r="BP687" s="20"/>
      <c r="BQ687" s="20"/>
      <c r="BR687" s="20"/>
      <c r="BS687" s="22">
        <v>4</v>
      </c>
      <c r="BT687" s="20"/>
      <c r="BU687" s="22">
        <v>0.42</v>
      </c>
      <c r="BV687" s="22">
        <v>0</v>
      </c>
      <c r="BW687" s="22">
        <v>0.11</v>
      </c>
      <c r="BX687" s="22">
        <v>0.53</v>
      </c>
      <c r="BY687" s="22">
        <v>1.86</v>
      </c>
      <c r="BZ687" s="22">
        <v>1.83</v>
      </c>
      <c r="CA687" s="22">
        <v>17</v>
      </c>
      <c r="CB687" s="22">
        <v>10</v>
      </c>
      <c r="CC687" s="22">
        <v>27</v>
      </c>
      <c r="CD687" s="22">
        <v>12</v>
      </c>
      <c r="CE687" s="22">
        <v>7</v>
      </c>
      <c r="CF687" s="22">
        <v>5</v>
      </c>
      <c r="CG687" s="22">
        <v>12</v>
      </c>
      <c r="CH687" s="22">
        <v>5</v>
      </c>
      <c r="CI687" s="22">
        <v>1</v>
      </c>
      <c r="CJ687" s="22">
        <v>0.08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0"/>
      <c r="B688" s="20"/>
      <c r="C688" s="22">
        <v>149519</v>
      </c>
      <c r="D688" s="22">
        <v>-1</v>
      </c>
      <c r="E688" s="22">
        <v>1</v>
      </c>
      <c r="F688" s="22">
        <v>-3</v>
      </c>
      <c r="G688" s="22">
        <v>3</v>
      </c>
      <c r="H688" s="22">
        <v>0</v>
      </c>
      <c r="I688" s="22">
        <v>3</v>
      </c>
      <c r="J688" s="20">
        <v>0.5</v>
      </c>
      <c r="K688" s="20">
        <v>0</v>
      </c>
      <c r="L688" s="22">
        <v>0</v>
      </c>
      <c r="M688" s="20" t="s">
        <v>1665</v>
      </c>
      <c r="N688" s="20">
        <v>0</v>
      </c>
      <c r="O688" s="22">
        <v>527</v>
      </c>
      <c r="P688" s="23" t="b">
        <v>0</v>
      </c>
      <c r="Q688" s="20"/>
      <c r="R688" s="20"/>
      <c r="S688" s="22">
        <v>52</v>
      </c>
      <c r="T688" s="20" t="s">
        <v>1666</v>
      </c>
      <c r="U688" s="20">
        <v>1</v>
      </c>
      <c r="V688" s="20" t="s">
        <v>675</v>
      </c>
      <c r="W688" s="20">
        <v>0.1</v>
      </c>
      <c r="X688" s="23" t="b">
        <v>0</v>
      </c>
      <c r="Y688" s="20"/>
      <c r="Z688" s="20" t="s">
        <v>858</v>
      </c>
      <c r="AA688" s="22">
        <v>19</v>
      </c>
      <c r="AB688" s="22">
        <v>21</v>
      </c>
      <c r="AC688" s="22">
        <v>1</v>
      </c>
      <c r="AD688" s="22">
        <v>1338</v>
      </c>
      <c r="AE688" s="22">
        <v>59</v>
      </c>
      <c r="AF688" s="22">
        <v>5369</v>
      </c>
      <c r="AG688" s="22">
        <v>128</v>
      </c>
      <c r="AH688" s="20">
        <v>0</v>
      </c>
      <c r="AI688" s="20">
        <v>0.2</v>
      </c>
      <c r="AJ688" s="20" t="s">
        <v>675</v>
      </c>
      <c r="AK688" s="22">
        <v>1</v>
      </c>
      <c r="AL688" s="22">
        <v>0</v>
      </c>
      <c r="AM688" s="22">
        <v>0</v>
      </c>
      <c r="AN688" s="22">
        <v>0</v>
      </c>
      <c r="AO688" s="22">
        <v>0</v>
      </c>
      <c r="AP688" s="22">
        <v>0</v>
      </c>
      <c r="AQ688" s="22">
        <v>0</v>
      </c>
      <c r="AR688" s="22">
        <v>0</v>
      </c>
      <c r="AS688" s="22">
        <v>0</v>
      </c>
      <c r="AT688" s="22">
        <v>0</v>
      </c>
      <c r="AU688" s="22">
        <v>0</v>
      </c>
      <c r="AV688" s="22">
        <v>0</v>
      </c>
      <c r="AW688" s="22">
        <v>2</v>
      </c>
      <c r="AX688" s="20">
        <v>2.2000000000000002</v>
      </c>
      <c r="AY688" s="20">
        <v>0</v>
      </c>
      <c r="AZ688" s="20">
        <v>0</v>
      </c>
      <c r="BA688" s="20">
        <v>0.2</v>
      </c>
      <c r="BB688" s="22">
        <v>0</v>
      </c>
      <c r="BC688" s="20">
        <v>0</v>
      </c>
      <c r="BD688" s="20">
        <v>0</v>
      </c>
      <c r="BE688" s="20">
        <v>0</v>
      </c>
      <c r="BF688" s="20">
        <v>0</v>
      </c>
      <c r="BG688" s="22">
        <v>439</v>
      </c>
      <c r="BH688" s="22">
        <v>205</v>
      </c>
      <c r="BI688" s="22">
        <v>722</v>
      </c>
      <c r="BJ688" s="22">
        <v>312</v>
      </c>
      <c r="BK688" s="22">
        <v>719</v>
      </c>
      <c r="BL688" s="22">
        <v>311</v>
      </c>
      <c r="BM688" s="22">
        <v>455</v>
      </c>
      <c r="BN688" s="22">
        <v>215</v>
      </c>
      <c r="BO688" s="20"/>
      <c r="BP688" s="20"/>
      <c r="BQ688" s="20"/>
      <c r="BR688" s="20"/>
      <c r="BS688" s="20"/>
      <c r="BT688" s="20"/>
      <c r="BU688" s="22">
        <v>0</v>
      </c>
      <c r="BV688" s="22">
        <v>0</v>
      </c>
      <c r="BW688" s="22">
        <v>0</v>
      </c>
      <c r="BX688" s="22">
        <v>0</v>
      </c>
      <c r="BY688" s="22">
        <v>0</v>
      </c>
      <c r="BZ688" s="22">
        <v>0</v>
      </c>
      <c r="CA688" s="22">
        <v>155</v>
      </c>
      <c r="CB688" s="22">
        <v>96</v>
      </c>
      <c r="CC688" s="22">
        <v>700</v>
      </c>
      <c r="CD688" s="22">
        <v>300</v>
      </c>
      <c r="CE688" s="22">
        <v>428</v>
      </c>
      <c r="CF688" s="22">
        <v>211</v>
      </c>
      <c r="CG688" s="22">
        <v>500</v>
      </c>
      <c r="CH688" s="22">
        <v>173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100</v>
      </c>
      <c r="B689" s="22">
        <v>100</v>
      </c>
      <c r="C689" s="22">
        <v>164555</v>
      </c>
      <c r="D689" s="22">
        <v>0</v>
      </c>
      <c r="E689" s="22">
        <v>0</v>
      </c>
      <c r="F689" s="22">
        <v>1</v>
      </c>
      <c r="G689" s="22">
        <v>-1</v>
      </c>
      <c r="H689" s="22">
        <v>1</v>
      </c>
      <c r="I689" s="22">
        <v>2</v>
      </c>
      <c r="J689" s="20">
        <v>1.5</v>
      </c>
      <c r="K689" s="20">
        <v>1</v>
      </c>
      <c r="L689" s="22">
        <v>0</v>
      </c>
      <c r="M689" s="20" t="s">
        <v>2321</v>
      </c>
      <c r="N689" s="20">
        <v>1</v>
      </c>
      <c r="O689" s="22">
        <v>528</v>
      </c>
      <c r="P689" s="23" t="b">
        <v>0</v>
      </c>
      <c r="Q689" s="20"/>
      <c r="R689" s="20" t="s">
        <v>3467</v>
      </c>
      <c r="S689" s="22">
        <v>46</v>
      </c>
      <c r="T689" s="20" t="s">
        <v>1638</v>
      </c>
      <c r="U689" s="20">
        <v>3</v>
      </c>
      <c r="V689" s="20" t="s">
        <v>526</v>
      </c>
      <c r="W689" s="20">
        <v>3.7</v>
      </c>
      <c r="X689" s="23" t="b">
        <v>0</v>
      </c>
      <c r="Y689" s="20"/>
      <c r="Z689" s="20" t="s">
        <v>858</v>
      </c>
      <c r="AA689" s="22">
        <v>19</v>
      </c>
      <c r="AB689" s="22">
        <v>21</v>
      </c>
      <c r="AC689" s="22">
        <v>36</v>
      </c>
      <c r="AD689" s="22">
        <v>484348</v>
      </c>
      <c r="AE689" s="22">
        <v>37898</v>
      </c>
      <c r="AF689" s="22">
        <v>155644</v>
      </c>
      <c r="AG689" s="22">
        <v>12838</v>
      </c>
      <c r="AH689" s="20">
        <v>0.2</v>
      </c>
      <c r="AI689" s="20">
        <v>7.8</v>
      </c>
      <c r="AJ689" s="20" t="s">
        <v>526</v>
      </c>
      <c r="AK689" s="22">
        <v>1076</v>
      </c>
      <c r="AL689" s="22">
        <v>0</v>
      </c>
      <c r="AM689" s="22">
        <v>4</v>
      </c>
      <c r="AN689" s="22">
        <v>1</v>
      </c>
      <c r="AO689" s="22">
        <v>22</v>
      </c>
      <c r="AP689" s="22">
        <v>0</v>
      </c>
      <c r="AQ689" s="22">
        <v>0</v>
      </c>
      <c r="AR689" s="22">
        <v>0</v>
      </c>
      <c r="AS689" s="22">
        <v>1</v>
      </c>
      <c r="AT689" s="22">
        <v>0</v>
      </c>
      <c r="AU689" s="22">
        <v>0</v>
      </c>
      <c r="AV689" s="22">
        <v>4</v>
      </c>
      <c r="AW689" s="22">
        <v>213</v>
      </c>
      <c r="AX689" s="20">
        <v>286.2</v>
      </c>
      <c r="AY689" s="20">
        <v>200.2</v>
      </c>
      <c r="AZ689" s="20">
        <v>18</v>
      </c>
      <c r="BA689" s="20">
        <v>50.4</v>
      </c>
      <c r="BB689" s="22">
        <v>12</v>
      </c>
      <c r="BC689" s="20">
        <v>0.02</v>
      </c>
      <c r="BD689" s="20">
        <v>1.04</v>
      </c>
      <c r="BE689" s="20">
        <v>1.06</v>
      </c>
      <c r="BF689" s="20">
        <v>22.4</v>
      </c>
      <c r="BG689" s="22">
        <v>30</v>
      </c>
      <c r="BH689" s="22">
        <v>7</v>
      </c>
      <c r="BI689" s="22">
        <v>48</v>
      </c>
      <c r="BJ689" s="22">
        <v>9</v>
      </c>
      <c r="BK689" s="22">
        <v>300</v>
      </c>
      <c r="BL689" s="22">
        <v>98</v>
      </c>
      <c r="BM689" s="22">
        <v>67</v>
      </c>
      <c r="BN689" s="22">
        <v>10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0.09</v>
      </c>
      <c r="BX689" s="22">
        <v>0.09</v>
      </c>
      <c r="BY689" s="22">
        <v>1.87</v>
      </c>
      <c r="BZ689" s="22">
        <v>1.84</v>
      </c>
      <c r="CA689" s="22">
        <v>338</v>
      </c>
      <c r="CB689" s="22">
        <v>43</v>
      </c>
      <c r="CC689" s="22">
        <v>246</v>
      </c>
      <c r="CD689" s="22">
        <v>84</v>
      </c>
      <c r="CE689" s="22">
        <v>133</v>
      </c>
      <c r="CF689" s="22">
        <v>44</v>
      </c>
      <c r="CG689" s="22">
        <v>94</v>
      </c>
      <c r="CH689" s="22">
        <v>38</v>
      </c>
      <c r="CI689" s="22">
        <v>1</v>
      </c>
      <c r="CJ689" s="22">
        <v>0.08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0"/>
      <c r="B690" s="20"/>
      <c r="C690" s="22">
        <v>222017</v>
      </c>
      <c r="D690" s="22">
        <v>0</v>
      </c>
      <c r="E690" s="22">
        <v>0</v>
      </c>
      <c r="F690" s="22">
        <v>-1</v>
      </c>
      <c r="G690" s="22">
        <v>1</v>
      </c>
      <c r="H690" s="22">
        <v>0</v>
      </c>
      <c r="I690" s="22">
        <v>3</v>
      </c>
      <c r="J690" s="20">
        <v>0.5</v>
      </c>
      <c r="K690" s="20">
        <v>0</v>
      </c>
      <c r="L690" s="22">
        <v>0</v>
      </c>
      <c r="M690" s="20" t="s">
        <v>1171</v>
      </c>
      <c r="N690" s="20">
        <v>0</v>
      </c>
      <c r="O690" s="22">
        <v>529</v>
      </c>
      <c r="P690" s="23" t="b">
        <v>0</v>
      </c>
      <c r="Q690" s="20"/>
      <c r="R690" s="20"/>
      <c r="S690" s="22">
        <v>44</v>
      </c>
      <c r="T690" s="20" t="s">
        <v>1662</v>
      </c>
      <c r="U690" s="20">
        <v>0</v>
      </c>
      <c r="V690" s="20" t="s">
        <v>676</v>
      </c>
      <c r="W690" s="20">
        <v>0.1</v>
      </c>
      <c r="X690" s="23" t="b">
        <v>0</v>
      </c>
      <c r="Y690" s="20"/>
      <c r="Z690" s="20" t="s">
        <v>858</v>
      </c>
      <c r="AA690" s="22">
        <v>19</v>
      </c>
      <c r="AB690" s="22">
        <v>21</v>
      </c>
      <c r="AC690" s="22">
        <v>0</v>
      </c>
      <c r="AD690" s="22">
        <v>5708</v>
      </c>
      <c r="AE690" s="22">
        <v>184</v>
      </c>
      <c r="AF690" s="22">
        <v>7984</v>
      </c>
      <c r="AG690" s="22">
        <v>284</v>
      </c>
      <c r="AH690" s="20">
        <v>0</v>
      </c>
      <c r="AI690" s="20">
        <v>0</v>
      </c>
      <c r="AJ690" s="20" t="s">
        <v>676</v>
      </c>
      <c r="AK690" s="22">
        <v>0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0</v>
      </c>
      <c r="AX690" s="20">
        <v>0</v>
      </c>
      <c r="AY690" s="20">
        <v>0</v>
      </c>
      <c r="AZ690" s="20">
        <v>0</v>
      </c>
      <c r="BA690" s="20">
        <v>0</v>
      </c>
      <c r="BB690" s="22">
        <v>0</v>
      </c>
      <c r="BC690" s="20">
        <v>0</v>
      </c>
      <c r="BD690" s="20">
        <v>0</v>
      </c>
      <c r="BE690" s="20">
        <v>0</v>
      </c>
      <c r="BF690" s="20">
        <v>0</v>
      </c>
      <c r="BG690" s="22">
        <v>589</v>
      </c>
      <c r="BH690" s="22">
        <v>223</v>
      </c>
      <c r="BI690" s="22">
        <v>580</v>
      </c>
      <c r="BJ690" s="22">
        <v>224</v>
      </c>
      <c r="BK690" s="22">
        <v>566</v>
      </c>
      <c r="BL690" s="22">
        <v>218</v>
      </c>
      <c r="BM690" s="22">
        <v>596</v>
      </c>
      <c r="BN690" s="22">
        <v>228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0</v>
      </c>
      <c r="BZ690" s="22">
        <v>0</v>
      </c>
      <c r="CA690" s="22">
        <v>516</v>
      </c>
      <c r="CB690" s="22">
        <v>287</v>
      </c>
      <c r="CC690" s="22">
        <v>531</v>
      </c>
      <c r="CD690" s="22">
        <v>189</v>
      </c>
      <c r="CE690" s="22">
        <v>602</v>
      </c>
      <c r="CF690" s="22">
        <v>232</v>
      </c>
      <c r="CG690" s="22">
        <v>425</v>
      </c>
      <c r="CH690" s="22">
        <v>137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100</v>
      </c>
      <c r="B691" s="22">
        <v>100</v>
      </c>
      <c r="C691" s="22">
        <v>55459</v>
      </c>
      <c r="D691" s="22">
        <v>0</v>
      </c>
      <c r="E691" s="22">
        <v>0</v>
      </c>
      <c r="F691" s="22">
        <v>-3</v>
      </c>
      <c r="G691" s="22">
        <v>3</v>
      </c>
      <c r="H691" s="22">
        <v>0</v>
      </c>
      <c r="I691" s="22">
        <v>2</v>
      </c>
      <c r="J691" s="20">
        <v>1.5</v>
      </c>
      <c r="K691" s="20">
        <v>1</v>
      </c>
      <c r="L691" s="22">
        <v>1</v>
      </c>
      <c r="M691" s="20" t="s">
        <v>883</v>
      </c>
      <c r="N691" s="20">
        <v>1</v>
      </c>
      <c r="O691" s="22">
        <v>530</v>
      </c>
      <c r="P691" s="23" t="b">
        <v>0</v>
      </c>
      <c r="Q691" s="20"/>
      <c r="R691" s="20" t="s">
        <v>3274</v>
      </c>
      <c r="S691" s="22">
        <v>42</v>
      </c>
      <c r="T691" s="20" t="s">
        <v>1633</v>
      </c>
      <c r="U691" s="20">
        <v>1.5</v>
      </c>
      <c r="V691" s="20" t="s">
        <v>522</v>
      </c>
      <c r="W691" s="20">
        <v>0.3</v>
      </c>
      <c r="X691" s="23" t="b">
        <v>0</v>
      </c>
      <c r="Y691" s="20"/>
      <c r="Z691" s="20" t="s">
        <v>858</v>
      </c>
      <c r="AA691" s="22">
        <v>19</v>
      </c>
      <c r="AB691" s="22">
        <v>21</v>
      </c>
      <c r="AC691" s="22">
        <v>3</v>
      </c>
      <c r="AD691" s="22">
        <v>13071</v>
      </c>
      <c r="AE691" s="22">
        <v>1102</v>
      </c>
      <c r="AF691" s="22">
        <v>73356</v>
      </c>
      <c r="AG691" s="22">
        <v>709</v>
      </c>
      <c r="AH691" s="20">
        <v>0.2</v>
      </c>
      <c r="AI691" s="20">
        <v>0.7</v>
      </c>
      <c r="AJ691" s="20" t="s">
        <v>522</v>
      </c>
      <c r="AK691" s="22">
        <v>85</v>
      </c>
      <c r="AL691" s="22">
        <v>0</v>
      </c>
      <c r="AM691" s="22">
        <v>0</v>
      </c>
      <c r="AN691" s="22">
        <v>0</v>
      </c>
      <c r="AO691" s="22">
        <v>1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21</v>
      </c>
      <c r="AX691" s="20">
        <v>10</v>
      </c>
      <c r="AY691" s="20">
        <v>20.8</v>
      </c>
      <c r="AZ691" s="20">
        <v>0</v>
      </c>
      <c r="BA691" s="20">
        <v>3.1</v>
      </c>
      <c r="BB691" s="22">
        <v>1</v>
      </c>
      <c r="BC691" s="20">
        <v>0</v>
      </c>
      <c r="BD691" s="20">
        <v>0.15</v>
      </c>
      <c r="BE691" s="20">
        <v>0.15</v>
      </c>
      <c r="BF691" s="20">
        <v>0.79</v>
      </c>
      <c r="BG691" s="22">
        <v>402</v>
      </c>
      <c r="BH691" s="22">
        <v>148</v>
      </c>
      <c r="BI691" s="22">
        <v>323</v>
      </c>
      <c r="BJ691" s="22">
        <v>113</v>
      </c>
      <c r="BK691" s="22">
        <v>523</v>
      </c>
      <c r="BL691" s="22">
        <v>208</v>
      </c>
      <c r="BM691" s="22">
        <v>402</v>
      </c>
      <c r="BN691" s="22">
        <v>142</v>
      </c>
      <c r="BO691" s="22">
        <v>3</v>
      </c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0.16</v>
      </c>
      <c r="BX691" s="22">
        <v>0.16</v>
      </c>
      <c r="BY691" s="22">
        <v>0.84</v>
      </c>
      <c r="BZ691" s="22">
        <v>1.06</v>
      </c>
      <c r="CA691" s="22">
        <v>607</v>
      </c>
      <c r="CB691" s="22">
        <v>157</v>
      </c>
      <c r="CC691" s="22">
        <v>238</v>
      </c>
      <c r="CD691" s="22">
        <v>79</v>
      </c>
      <c r="CE691" s="22">
        <v>299</v>
      </c>
      <c r="CF691" s="22">
        <v>98</v>
      </c>
      <c r="CG691" s="22">
        <v>269</v>
      </c>
      <c r="CH691" s="22">
        <v>104</v>
      </c>
      <c r="CI691" s="22">
        <v>1.06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0</v>
      </c>
      <c r="B692" s="22">
        <v>0</v>
      </c>
      <c r="C692" s="22">
        <v>220585</v>
      </c>
      <c r="D692" s="22">
        <v>0</v>
      </c>
      <c r="E692" s="22">
        <v>0</v>
      </c>
      <c r="F692" s="22">
        <v>0</v>
      </c>
      <c r="G692" s="22">
        <v>0</v>
      </c>
      <c r="H692" s="22">
        <v>0</v>
      </c>
      <c r="I692" s="22">
        <v>3</v>
      </c>
      <c r="J692" s="20">
        <v>0</v>
      </c>
      <c r="K692" s="20">
        <v>0</v>
      </c>
      <c r="L692" s="22">
        <v>0</v>
      </c>
      <c r="M692" s="20" t="s">
        <v>1655</v>
      </c>
      <c r="N692" s="20">
        <v>0</v>
      </c>
      <c r="O692" s="22">
        <v>531</v>
      </c>
      <c r="P692" s="23" t="b">
        <v>0</v>
      </c>
      <c r="Q692" s="20" t="s">
        <v>2882</v>
      </c>
      <c r="R692" s="20" t="s">
        <v>2924</v>
      </c>
      <c r="S692" s="22">
        <v>50</v>
      </c>
      <c r="T692" s="20" t="s">
        <v>1656</v>
      </c>
      <c r="U692" s="20">
        <v>0</v>
      </c>
      <c r="V692" s="20" t="s">
        <v>586</v>
      </c>
      <c r="W692" s="20">
        <v>0</v>
      </c>
      <c r="X692" s="23" t="b">
        <v>0</v>
      </c>
      <c r="Y692" s="20"/>
      <c r="Z692" s="20" t="s">
        <v>872</v>
      </c>
      <c r="AA692" s="22">
        <v>19</v>
      </c>
      <c r="AB692" s="22">
        <v>21</v>
      </c>
      <c r="AC692" s="22">
        <v>0</v>
      </c>
      <c r="AD692" s="22">
        <v>126</v>
      </c>
      <c r="AE692" s="22">
        <v>0</v>
      </c>
      <c r="AF692" s="22">
        <v>1944</v>
      </c>
      <c r="AG692" s="22">
        <v>12</v>
      </c>
      <c r="AH692" s="20">
        <v>0</v>
      </c>
      <c r="AI692" s="20">
        <v>0</v>
      </c>
      <c r="AJ692" s="20" t="s">
        <v>586</v>
      </c>
      <c r="AK692" s="22">
        <v>0</v>
      </c>
      <c r="AL692" s="22">
        <v>0</v>
      </c>
      <c r="AM692" s="22">
        <v>0</v>
      </c>
      <c r="AN692" s="22">
        <v>0</v>
      </c>
      <c r="AO692" s="22">
        <v>0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0</v>
      </c>
      <c r="AX692" s="20">
        <v>0</v>
      </c>
      <c r="AY692" s="20">
        <v>0</v>
      </c>
      <c r="AZ692" s="20">
        <v>0</v>
      </c>
      <c r="BA692" s="20">
        <v>0</v>
      </c>
      <c r="BB692" s="22">
        <v>0</v>
      </c>
      <c r="BC692" s="20">
        <v>0</v>
      </c>
      <c r="BD692" s="20">
        <v>0</v>
      </c>
      <c r="BE692" s="20">
        <v>0</v>
      </c>
      <c r="BF692" s="20">
        <v>0</v>
      </c>
      <c r="BG692" s="22">
        <v>719</v>
      </c>
      <c r="BH692" s="22">
        <v>309</v>
      </c>
      <c r="BI692" s="22">
        <v>717</v>
      </c>
      <c r="BJ692" s="22">
        <v>308</v>
      </c>
      <c r="BK692" s="22">
        <v>714</v>
      </c>
      <c r="BL692" s="22">
        <v>307</v>
      </c>
      <c r="BM692" s="22">
        <v>719</v>
      </c>
      <c r="BN692" s="22">
        <v>309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0</v>
      </c>
      <c r="BZ692" s="22">
        <v>0</v>
      </c>
      <c r="CA692" s="22">
        <v>198</v>
      </c>
      <c r="CB692" s="22">
        <v>122</v>
      </c>
      <c r="CC692" s="22">
        <v>689</v>
      </c>
      <c r="CD692" s="22">
        <v>294</v>
      </c>
      <c r="CE692" s="22">
        <v>719</v>
      </c>
      <c r="CF692" s="22">
        <v>309</v>
      </c>
      <c r="CG692" s="22">
        <v>661</v>
      </c>
      <c r="CH692" s="22">
        <v>267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100</v>
      </c>
      <c r="C693" s="22">
        <v>109533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2</v>
      </c>
      <c r="J693" s="20">
        <v>0.8</v>
      </c>
      <c r="K693" s="20">
        <v>0.3</v>
      </c>
      <c r="L693" s="22">
        <v>1</v>
      </c>
      <c r="M693" s="20" t="s">
        <v>174</v>
      </c>
      <c r="N693" s="20">
        <v>0.3</v>
      </c>
      <c r="O693" s="22">
        <v>532</v>
      </c>
      <c r="P693" s="23" t="b">
        <v>0</v>
      </c>
      <c r="Q693" s="20"/>
      <c r="R693" s="20" t="s">
        <v>3430</v>
      </c>
      <c r="S693" s="22">
        <v>45</v>
      </c>
      <c r="T693" s="20" t="s">
        <v>1659</v>
      </c>
      <c r="U693" s="20">
        <v>1.9</v>
      </c>
      <c r="V693" s="20" t="s">
        <v>1660</v>
      </c>
      <c r="W693" s="20">
        <v>0.7</v>
      </c>
      <c r="X693" s="23" t="b">
        <v>0</v>
      </c>
      <c r="Y693" s="20"/>
      <c r="Z693" s="20" t="s">
        <v>858</v>
      </c>
      <c r="AA693" s="22">
        <v>19</v>
      </c>
      <c r="AB693" s="22">
        <v>21</v>
      </c>
      <c r="AC693" s="22">
        <v>21</v>
      </c>
      <c r="AD693" s="22">
        <v>91904</v>
      </c>
      <c r="AE693" s="22">
        <v>5378</v>
      </c>
      <c r="AF693" s="22">
        <v>72073</v>
      </c>
      <c r="AG693" s="22">
        <v>1585</v>
      </c>
      <c r="AH693" s="20">
        <v>0.1</v>
      </c>
      <c r="AI693" s="20">
        <v>4.7</v>
      </c>
      <c r="AJ693" s="20" t="s">
        <v>174</v>
      </c>
      <c r="AK693" s="22">
        <v>990</v>
      </c>
      <c r="AL693" s="22">
        <v>0</v>
      </c>
      <c r="AM693" s="22">
        <v>2</v>
      </c>
      <c r="AN693" s="22">
        <v>1</v>
      </c>
      <c r="AO693" s="22">
        <v>21</v>
      </c>
      <c r="AP693" s="22">
        <v>0</v>
      </c>
      <c r="AQ693" s="22">
        <v>0</v>
      </c>
      <c r="AR693" s="22">
        <v>0</v>
      </c>
      <c r="AS693" s="22">
        <v>6</v>
      </c>
      <c r="AT693" s="22">
        <v>0</v>
      </c>
      <c r="AU693" s="22">
        <v>0</v>
      </c>
      <c r="AV693" s="22">
        <v>2</v>
      </c>
      <c r="AW693" s="22">
        <v>144</v>
      </c>
      <c r="AX693" s="20">
        <v>171.8</v>
      </c>
      <c r="AY693" s="20">
        <v>137.80000000000001</v>
      </c>
      <c r="AZ693" s="20">
        <v>47</v>
      </c>
      <c r="BA693" s="20">
        <v>35.700000000000003</v>
      </c>
      <c r="BB693" s="22">
        <v>11</v>
      </c>
      <c r="BC693" s="20">
        <v>0.28000000000000003</v>
      </c>
      <c r="BD693" s="20">
        <v>1.31</v>
      </c>
      <c r="BE693" s="20">
        <v>1.59</v>
      </c>
      <c r="BF693" s="20">
        <v>21.58</v>
      </c>
      <c r="BG693" s="22">
        <v>125</v>
      </c>
      <c r="BH693" s="22">
        <v>43</v>
      </c>
      <c r="BI693" s="22">
        <v>84</v>
      </c>
      <c r="BJ693" s="22">
        <v>18</v>
      </c>
      <c r="BK693" s="22">
        <v>203</v>
      </c>
      <c r="BL693" s="22">
        <v>49</v>
      </c>
      <c r="BM693" s="22">
        <v>118</v>
      </c>
      <c r="BN693" s="22">
        <v>30</v>
      </c>
      <c r="BO693" s="20"/>
      <c r="BP693" s="20"/>
      <c r="BQ693" s="20"/>
      <c r="BR693" s="20"/>
      <c r="BS693" s="20"/>
      <c r="BT693" s="20"/>
      <c r="BU693" s="22">
        <v>0.03</v>
      </c>
      <c r="BV693" s="22">
        <v>0</v>
      </c>
      <c r="BW693" s="22">
        <v>0.12</v>
      </c>
      <c r="BX693" s="22">
        <v>0.15</v>
      </c>
      <c r="BY693" s="22">
        <v>1.96</v>
      </c>
      <c r="BZ693" s="22">
        <v>1.91</v>
      </c>
      <c r="CA693" s="22">
        <v>362</v>
      </c>
      <c r="CB693" s="22">
        <v>59</v>
      </c>
      <c r="CC693" s="22">
        <v>326</v>
      </c>
      <c r="CD693" s="22">
        <v>111</v>
      </c>
      <c r="CE693" s="22">
        <v>252</v>
      </c>
      <c r="CF693" s="22">
        <v>83</v>
      </c>
      <c r="CG693" s="22">
        <v>205</v>
      </c>
      <c r="CH693" s="22">
        <v>79</v>
      </c>
      <c r="CI693" s="22">
        <v>1</v>
      </c>
      <c r="CJ693" s="22">
        <v>0.09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100</v>
      </c>
      <c r="B694" s="22">
        <v>100</v>
      </c>
      <c r="C694" s="22">
        <v>37096</v>
      </c>
      <c r="D694" s="22">
        <v>0</v>
      </c>
      <c r="E694" s="22">
        <v>0</v>
      </c>
      <c r="F694" s="22">
        <v>-3</v>
      </c>
      <c r="G694" s="22">
        <v>3</v>
      </c>
      <c r="H694" s="22">
        <v>0</v>
      </c>
      <c r="I694" s="22">
        <v>1</v>
      </c>
      <c r="J694" s="20">
        <v>0.5</v>
      </c>
      <c r="K694" s="20">
        <v>0</v>
      </c>
      <c r="L694" s="22">
        <v>0</v>
      </c>
      <c r="M694" s="20" t="s">
        <v>1629</v>
      </c>
      <c r="N694" s="20">
        <v>0</v>
      </c>
      <c r="O694" s="22">
        <v>533</v>
      </c>
      <c r="P694" s="23" t="b">
        <v>0</v>
      </c>
      <c r="Q694" s="20"/>
      <c r="R694" s="20" t="s">
        <v>3468</v>
      </c>
      <c r="S694" s="22">
        <v>42</v>
      </c>
      <c r="T694" s="20" t="s">
        <v>1630</v>
      </c>
      <c r="U694" s="20">
        <v>0</v>
      </c>
      <c r="V694" s="20" t="s">
        <v>447</v>
      </c>
      <c r="W694" s="20">
        <v>1.4</v>
      </c>
      <c r="X694" s="23" t="b">
        <v>0</v>
      </c>
      <c r="Y694" s="20"/>
      <c r="Z694" s="20" t="s">
        <v>858</v>
      </c>
      <c r="AA694" s="22">
        <v>19</v>
      </c>
      <c r="AB694" s="22">
        <v>21</v>
      </c>
      <c r="AC694" s="22">
        <v>0</v>
      </c>
      <c r="AD694" s="22">
        <v>25244</v>
      </c>
      <c r="AE694" s="22">
        <v>1119</v>
      </c>
      <c r="AF694" s="22">
        <v>184159</v>
      </c>
      <c r="AG694" s="22">
        <v>2669</v>
      </c>
      <c r="AH694" s="20">
        <v>0</v>
      </c>
      <c r="AI694" s="20">
        <v>0</v>
      </c>
      <c r="AJ694" s="20" t="s">
        <v>447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559</v>
      </c>
      <c r="BH694" s="22">
        <v>76</v>
      </c>
      <c r="BI694" s="22">
        <v>544</v>
      </c>
      <c r="BJ694" s="22">
        <v>61</v>
      </c>
      <c r="BK694" s="22">
        <v>522</v>
      </c>
      <c r="BL694" s="22">
        <v>54</v>
      </c>
      <c r="BM694" s="22">
        <v>565</v>
      </c>
      <c r="BN694" s="22">
        <v>76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606</v>
      </c>
      <c r="CB694" s="22">
        <v>33</v>
      </c>
      <c r="CC694" s="22">
        <v>476</v>
      </c>
      <c r="CD694" s="22">
        <v>75</v>
      </c>
      <c r="CE694" s="22">
        <v>571</v>
      </c>
      <c r="CF694" s="22">
        <v>76</v>
      </c>
      <c r="CG694" s="22">
        <v>152</v>
      </c>
      <c r="CH694" s="22">
        <v>20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0"/>
      <c r="B695" s="20"/>
      <c r="C695" s="22">
        <v>217593</v>
      </c>
      <c r="D695" s="22">
        <v>0</v>
      </c>
      <c r="E695" s="22">
        <v>0</v>
      </c>
      <c r="F695" s="22">
        <v>-3</v>
      </c>
      <c r="G695" s="22">
        <v>3</v>
      </c>
      <c r="H695" s="22">
        <v>0</v>
      </c>
      <c r="I695" s="22">
        <v>3</v>
      </c>
      <c r="J695" s="20">
        <v>0.8</v>
      </c>
      <c r="K695" s="20">
        <v>0.3</v>
      </c>
      <c r="L695" s="22">
        <v>0</v>
      </c>
      <c r="M695" s="20" t="s">
        <v>895</v>
      </c>
      <c r="N695" s="20">
        <v>0.3</v>
      </c>
      <c r="O695" s="22">
        <v>534</v>
      </c>
      <c r="P695" s="23" t="b">
        <v>0</v>
      </c>
      <c r="Q695" s="20"/>
      <c r="R695" s="20"/>
      <c r="S695" s="22">
        <v>47</v>
      </c>
      <c r="T695" s="20" t="s">
        <v>1648</v>
      </c>
      <c r="U695" s="20">
        <v>1.1000000000000001</v>
      </c>
      <c r="V695" s="20" t="s">
        <v>1649</v>
      </c>
      <c r="W695" s="20">
        <v>0.1</v>
      </c>
      <c r="X695" s="23" t="b">
        <v>0</v>
      </c>
      <c r="Y695" s="20"/>
      <c r="Z695" s="20" t="s">
        <v>858</v>
      </c>
      <c r="AA695" s="22">
        <v>19</v>
      </c>
      <c r="AB695" s="22">
        <v>21</v>
      </c>
      <c r="AC695" s="22">
        <v>9</v>
      </c>
      <c r="AD695" s="22">
        <v>2822</v>
      </c>
      <c r="AE695" s="22">
        <v>79</v>
      </c>
      <c r="AF695" s="22">
        <v>8280</v>
      </c>
      <c r="AG695" s="22">
        <v>200</v>
      </c>
      <c r="AH695" s="20">
        <v>0.1</v>
      </c>
      <c r="AI695" s="20">
        <v>1.9</v>
      </c>
      <c r="AJ695" s="20" t="s">
        <v>2322</v>
      </c>
      <c r="AK695" s="22">
        <v>168</v>
      </c>
      <c r="AL695" s="22">
        <v>0</v>
      </c>
      <c r="AM695" s="22">
        <v>0</v>
      </c>
      <c r="AN695" s="22">
        <v>0</v>
      </c>
      <c r="AO695" s="22">
        <v>4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34</v>
      </c>
      <c r="AX695" s="20">
        <v>26</v>
      </c>
      <c r="AY695" s="20">
        <v>39.200000000000003</v>
      </c>
      <c r="AZ695" s="20">
        <v>58</v>
      </c>
      <c r="BA695" s="20">
        <v>12.4</v>
      </c>
      <c r="BB695" s="22">
        <v>1</v>
      </c>
      <c r="BC695" s="20">
        <v>0.28999999999999998</v>
      </c>
      <c r="BD695" s="20">
        <v>0.14000000000000001</v>
      </c>
      <c r="BE695" s="20">
        <v>0.43</v>
      </c>
      <c r="BF695" s="20">
        <v>3.31</v>
      </c>
      <c r="BG695" s="22">
        <v>363</v>
      </c>
      <c r="BH695" s="22">
        <v>161</v>
      </c>
      <c r="BI695" s="22">
        <v>261</v>
      </c>
      <c r="BJ695" s="22">
        <v>143</v>
      </c>
      <c r="BK695" s="22">
        <v>187</v>
      </c>
      <c r="BL695" s="22">
        <v>107</v>
      </c>
      <c r="BM695" s="22">
        <v>308</v>
      </c>
      <c r="BN695" s="22">
        <v>138</v>
      </c>
      <c r="BO695" s="20"/>
      <c r="BP695" s="20"/>
      <c r="BQ695" s="20"/>
      <c r="BR695" s="20"/>
      <c r="BS695" s="20"/>
      <c r="BT695" s="20"/>
      <c r="BU695" s="22">
        <v>0.16</v>
      </c>
      <c r="BV695" s="22">
        <v>0</v>
      </c>
      <c r="BW695" s="22">
        <v>0.08</v>
      </c>
      <c r="BX695" s="22">
        <v>0.24</v>
      </c>
      <c r="BY695" s="22">
        <v>1.77</v>
      </c>
      <c r="BZ695" s="22">
        <v>2.14</v>
      </c>
      <c r="CA695" s="22">
        <v>322</v>
      </c>
      <c r="CB695" s="22">
        <v>210</v>
      </c>
      <c r="CC695" s="22">
        <v>334</v>
      </c>
      <c r="CD695" s="22">
        <v>159</v>
      </c>
      <c r="CE695" s="22">
        <v>357</v>
      </c>
      <c r="CF695" s="22">
        <v>169</v>
      </c>
      <c r="CG695" s="22">
        <v>497</v>
      </c>
      <c r="CH695" s="22">
        <v>170</v>
      </c>
      <c r="CI695" s="22">
        <v>0.54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0"/>
      <c r="B696" s="20"/>
      <c r="C696" s="22">
        <v>84939</v>
      </c>
      <c r="D696" s="22">
        <v>0</v>
      </c>
      <c r="E696" s="22">
        <v>0</v>
      </c>
      <c r="F696" s="22">
        <v>-4</v>
      </c>
      <c r="G696" s="22">
        <v>4</v>
      </c>
      <c r="H696" s="22">
        <v>0</v>
      </c>
      <c r="I696" s="22">
        <v>4</v>
      </c>
      <c r="J696" s="20">
        <v>0.8</v>
      </c>
      <c r="K696" s="20">
        <v>0.3</v>
      </c>
      <c r="L696" s="22">
        <v>0</v>
      </c>
      <c r="M696" s="20" t="s">
        <v>1088</v>
      </c>
      <c r="N696" s="20">
        <v>0.3</v>
      </c>
      <c r="O696" s="22">
        <v>535</v>
      </c>
      <c r="P696" s="23" t="b">
        <v>0</v>
      </c>
      <c r="Q696" s="20"/>
      <c r="R696" s="20"/>
      <c r="S696" s="22">
        <v>56</v>
      </c>
      <c r="T696" s="20" t="s">
        <v>1628</v>
      </c>
      <c r="U696" s="20">
        <v>0.9</v>
      </c>
      <c r="V696" s="20" t="s">
        <v>637</v>
      </c>
      <c r="W696" s="20">
        <v>0.7</v>
      </c>
      <c r="X696" s="23" t="b">
        <v>0</v>
      </c>
      <c r="Y696" s="20"/>
      <c r="Z696" s="20" t="s">
        <v>858</v>
      </c>
      <c r="AA696" s="22">
        <v>19</v>
      </c>
      <c r="AB696" s="22">
        <v>21</v>
      </c>
      <c r="AC696" s="22">
        <v>7</v>
      </c>
      <c r="AD696" s="22">
        <v>27914</v>
      </c>
      <c r="AE696" s="22">
        <v>2611</v>
      </c>
      <c r="AF696" s="22">
        <v>147855</v>
      </c>
      <c r="AG696" s="22">
        <v>2201</v>
      </c>
      <c r="AH696" s="20">
        <v>0.1</v>
      </c>
      <c r="AI696" s="20">
        <v>1.2</v>
      </c>
      <c r="AJ696" s="20" t="s">
        <v>637</v>
      </c>
      <c r="AK696" s="22">
        <v>68</v>
      </c>
      <c r="AL696" s="22">
        <v>0</v>
      </c>
      <c r="AM696" s="22">
        <v>0</v>
      </c>
      <c r="AN696" s="22">
        <v>0</v>
      </c>
      <c r="AO696" s="22">
        <v>4</v>
      </c>
      <c r="AP696" s="22">
        <v>0</v>
      </c>
      <c r="AQ696" s="22">
        <v>0</v>
      </c>
      <c r="AR696" s="22">
        <v>0</v>
      </c>
      <c r="AS696" s="22">
        <v>1</v>
      </c>
      <c r="AT696" s="22">
        <v>0</v>
      </c>
      <c r="AU696" s="22">
        <v>0</v>
      </c>
      <c r="AV696" s="22">
        <v>0</v>
      </c>
      <c r="AW696" s="22">
        <v>17</v>
      </c>
      <c r="AX696" s="20">
        <v>11.4</v>
      </c>
      <c r="AY696" s="20">
        <v>0.7</v>
      </c>
      <c r="AZ696" s="20">
        <v>15</v>
      </c>
      <c r="BA696" s="20">
        <v>2.7</v>
      </c>
      <c r="BB696" s="22">
        <v>0</v>
      </c>
      <c r="BC696" s="20">
        <v>0.12</v>
      </c>
      <c r="BD696" s="20">
        <v>0.01</v>
      </c>
      <c r="BE696" s="20">
        <v>0.13</v>
      </c>
      <c r="BF696" s="20">
        <v>2.67</v>
      </c>
      <c r="BG696" s="22">
        <v>398</v>
      </c>
      <c r="BH696" s="22">
        <v>46</v>
      </c>
      <c r="BI696" s="22">
        <v>414</v>
      </c>
      <c r="BJ696" s="22">
        <v>51</v>
      </c>
      <c r="BK696" s="22">
        <v>323</v>
      </c>
      <c r="BL696" s="22">
        <v>51</v>
      </c>
      <c r="BM696" s="22">
        <v>412</v>
      </c>
      <c r="BN696" s="22">
        <v>50</v>
      </c>
      <c r="BO696" s="20"/>
      <c r="BP696" s="20"/>
      <c r="BQ696" s="20"/>
      <c r="BR696" s="20"/>
      <c r="BS696" s="20"/>
      <c r="BT696" s="20"/>
      <c r="BU696" s="22">
        <v>0.16</v>
      </c>
      <c r="BV696" s="22">
        <v>0</v>
      </c>
      <c r="BW696" s="22">
        <v>0.01</v>
      </c>
      <c r="BX696" s="22">
        <v>0.17</v>
      </c>
      <c r="BY696" s="22">
        <v>3.53</v>
      </c>
      <c r="BZ696" s="22">
        <v>5.29</v>
      </c>
      <c r="CA696" s="22">
        <v>86</v>
      </c>
      <c r="CB696" s="22">
        <v>28</v>
      </c>
      <c r="CC696" s="22">
        <v>354</v>
      </c>
      <c r="CD696" s="22">
        <v>44</v>
      </c>
      <c r="CE696" s="22">
        <v>442</v>
      </c>
      <c r="CF696" s="22">
        <v>56</v>
      </c>
      <c r="CG696" s="22">
        <v>203</v>
      </c>
      <c r="CH696" s="22">
        <v>31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100</v>
      </c>
      <c r="B697" s="22">
        <v>100</v>
      </c>
      <c r="C697" s="22">
        <v>222018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2</v>
      </c>
      <c r="J697" s="20">
        <v>0.5</v>
      </c>
      <c r="K697" s="20">
        <v>0</v>
      </c>
      <c r="L697" s="22">
        <v>0</v>
      </c>
      <c r="M697" s="20" t="s">
        <v>999</v>
      </c>
      <c r="N697" s="20">
        <v>0</v>
      </c>
      <c r="O697" s="22">
        <v>536</v>
      </c>
      <c r="P697" s="23" t="b">
        <v>0</v>
      </c>
      <c r="Q697" s="20"/>
      <c r="R697" s="20" t="s">
        <v>3347</v>
      </c>
      <c r="S697" s="22">
        <v>44</v>
      </c>
      <c r="T697" s="20" t="s">
        <v>1650</v>
      </c>
      <c r="U697" s="20">
        <v>0</v>
      </c>
      <c r="V697" s="20" t="s">
        <v>459</v>
      </c>
      <c r="W697" s="20">
        <v>0.1</v>
      </c>
      <c r="X697" s="23" t="b">
        <v>0</v>
      </c>
      <c r="Y697" s="20"/>
      <c r="Z697" s="20" t="s">
        <v>858</v>
      </c>
      <c r="AA697" s="22">
        <v>19</v>
      </c>
      <c r="AB697" s="22">
        <v>21</v>
      </c>
      <c r="AC697" s="22">
        <v>0</v>
      </c>
      <c r="AD697" s="22">
        <v>1733</v>
      </c>
      <c r="AE697" s="22">
        <v>165</v>
      </c>
      <c r="AF697" s="22">
        <v>5193</v>
      </c>
      <c r="AG697" s="22">
        <v>112</v>
      </c>
      <c r="AH697" s="20">
        <v>0</v>
      </c>
      <c r="AI697" s="20">
        <v>0</v>
      </c>
      <c r="AJ697" s="20" t="s">
        <v>459</v>
      </c>
      <c r="AK697" s="22">
        <v>0</v>
      </c>
      <c r="AL697" s="22">
        <v>0</v>
      </c>
      <c r="AM697" s="22">
        <v>0</v>
      </c>
      <c r="AN697" s="22">
        <v>0</v>
      </c>
      <c r="AO697" s="22">
        <v>0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0</v>
      </c>
      <c r="AX697" s="20">
        <v>0</v>
      </c>
      <c r="AY697" s="20">
        <v>0</v>
      </c>
      <c r="AZ697" s="20">
        <v>0</v>
      </c>
      <c r="BA697" s="20">
        <v>0</v>
      </c>
      <c r="BB697" s="22">
        <v>0</v>
      </c>
      <c r="BC697" s="20">
        <v>0</v>
      </c>
      <c r="BD697" s="20">
        <v>0</v>
      </c>
      <c r="BE697" s="20">
        <v>0</v>
      </c>
      <c r="BF697" s="20">
        <v>0</v>
      </c>
      <c r="BG697" s="22">
        <v>590</v>
      </c>
      <c r="BH697" s="22">
        <v>229</v>
      </c>
      <c r="BI697" s="22">
        <v>581</v>
      </c>
      <c r="BJ697" s="22">
        <v>229</v>
      </c>
      <c r="BK697" s="22">
        <v>567</v>
      </c>
      <c r="BL697" s="22">
        <v>227</v>
      </c>
      <c r="BM697" s="22">
        <v>597</v>
      </c>
      <c r="BN697" s="22">
        <v>229</v>
      </c>
      <c r="BO697" s="20"/>
      <c r="BP697" s="20"/>
      <c r="BQ697" s="20"/>
      <c r="BR697" s="20"/>
      <c r="BS697" s="20"/>
      <c r="BT697" s="20"/>
      <c r="BU697" s="22">
        <v>0</v>
      </c>
      <c r="BV697" s="22">
        <v>0</v>
      </c>
      <c r="BW697" s="22">
        <v>0</v>
      </c>
      <c r="BX697" s="22">
        <v>0</v>
      </c>
      <c r="BY697" s="22">
        <v>0</v>
      </c>
      <c r="BZ697" s="22">
        <v>0</v>
      </c>
      <c r="CA697" s="22">
        <v>517</v>
      </c>
      <c r="CB697" s="22">
        <v>113</v>
      </c>
      <c r="CC697" s="22">
        <v>532</v>
      </c>
      <c r="CD697" s="22">
        <v>214</v>
      </c>
      <c r="CE697" s="22">
        <v>603</v>
      </c>
      <c r="CF697" s="22">
        <v>227</v>
      </c>
      <c r="CG697" s="22">
        <v>472</v>
      </c>
      <c r="CH697" s="22">
        <v>183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0"/>
      <c r="B698" s="20"/>
      <c r="C698" s="22">
        <v>201057</v>
      </c>
      <c r="D698" s="22">
        <v>0</v>
      </c>
      <c r="E698" s="22">
        <v>0</v>
      </c>
      <c r="F698" s="22">
        <v>-2</v>
      </c>
      <c r="G698" s="22">
        <v>2</v>
      </c>
      <c r="H698" s="22">
        <v>0</v>
      </c>
      <c r="I698" s="22">
        <v>2</v>
      </c>
      <c r="J698" s="20">
        <v>0.5</v>
      </c>
      <c r="K698" s="20">
        <v>0</v>
      </c>
      <c r="L698" s="22">
        <v>0</v>
      </c>
      <c r="M698" s="20" t="s">
        <v>1667</v>
      </c>
      <c r="N698" s="20">
        <v>0</v>
      </c>
      <c r="O698" s="22">
        <v>537</v>
      </c>
      <c r="P698" s="23" t="b">
        <v>0</v>
      </c>
      <c r="Q698" s="20"/>
      <c r="R698" s="20"/>
      <c r="S698" s="22">
        <v>43</v>
      </c>
      <c r="T698" s="20" t="s">
        <v>1668</v>
      </c>
      <c r="U698" s="20">
        <v>0.7</v>
      </c>
      <c r="V698" s="20" t="s">
        <v>563</v>
      </c>
      <c r="W698" s="20">
        <v>0.1</v>
      </c>
      <c r="X698" s="23" t="b">
        <v>0</v>
      </c>
      <c r="Y698" s="20"/>
      <c r="Z698" s="20" t="s">
        <v>858</v>
      </c>
      <c r="AA698" s="22">
        <v>19</v>
      </c>
      <c r="AB698" s="22">
        <v>21</v>
      </c>
      <c r="AC698" s="22">
        <v>2</v>
      </c>
      <c r="AD698" s="22">
        <v>3581</v>
      </c>
      <c r="AE698" s="22">
        <v>131</v>
      </c>
      <c r="AF698" s="22">
        <v>10175</v>
      </c>
      <c r="AG698" s="22">
        <v>226</v>
      </c>
      <c r="AH698" s="20">
        <v>0</v>
      </c>
      <c r="AI698" s="20">
        <v>0.5</v>
      </c>
      <c r="AJ698" s="20" t="s">
        <v>563</v>
      </c>
      <c r="AK698" s="22">
        <v>18</v>
      </c>
      <c r="AL698" s="22">
        <v>0</v>
      </c>
      <c r="AM698" s="22">
        <v>0</v>
      </c>
      <c r="AN698" s="22">
        <v>0</v>
      </c>
      <c r="AO698" s="22">
        <v>1</v>
      </c>
      <c r="AP698" s="22">
        <v>0</v>
      </c>
      <c r="AQ698" s="22">
        <v>0</v>
      </c>
      <c r="AR698" s="22">
        <v>0</v>
      </c>
      <c r="AS698" s="22">
        <v>1</v>
      </c>
      <c r="AT698" s="22">
        <v>0</v>
      </c>
      <c r="AU698" s="22">
        <v>0</v>
      </c>
      <c r="AV698" s="22">
        <v>0</v>
      </c>
      <c r="AW698" s="22">
        <v>6</v>
      </c>
      <c r="AX698" s="20">
        <v>8.4</v>
      </c>
      <c r="AY698" s="20">
        <v>0.7</v>
      </c>
      <c r="AZ698" s="20">
        <v>0</v>
      </c>
      <c r="BA698" s="20">
        <v>0.9</v>
      </c>
      <c r="BB698" s="22">
        <v>0</v>
      </c>
      <c r="BC698" s="20">
        <v>0</v>
      </c>
      <c r="BD698" s="20">
        <v>0</v>
      </c>
      <c r="BE698" s="20">
        <v>0</v>
      </c>
      <c r="BF698" s="20">
        <v>0.45</v>
      </c>
      <c r="BG698" s="22">
        <v>413</v>
      </c>
      <c r="BH698" s="22">
        <v>152</v>
      </c>
      <c r="BI698" s="22">
        <v>412</v>
      </c>
      <c r="BJ698" s="22">
        <v>152</v>
      </c>
      <c r="BK698" s="22">
        <v>537</v>
      </c>
      <c r="BL698" s="22">
        <v>216</v>
      </c>
      <c r="BM698" s="22">
        <v>435</v>
      </c>
      <c r="BN698" s="22">
        <v>155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2.25</v>
      </c>
      <c r="BZ698" s="22">
        <v>5</v>
      </c>
      <c r="CA698" s="22">
        <v>584</v>
      </c>
      <c r="CB698" s="22">
        <v>143</v>
      </c>
      <c r="CC698" s="22">
        <v>494</v>
      </c>
      <c r="CD698" s="22">
        <v>196</v>
      </c>
      <c r="CE698" s="22">
        <v>452</v>
      </c>
      <c r="CF698" s="22">
        <v>149</v>
      </c>
      <c r="CG698" s="22">
        <v>390</v>
      </c>
      <c r="CH698" s="22">
        <v>150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0"/>
      <c r="B699" s="20"/>
      <c r="C699" s="22">
        <v>487837</v>
      </c>
      <c r="D699" s="22">
        <v>0</v>
      </c>
      <c r="E699" s="22">
        <v>0</v>
      </c>
      <c r="F699" s="22">
        <v>-2</v>
      </c>
      <c r="G699" s="22">
        <v>2</v>
      </c>
      <c r="H699" s="22">
        <v>0</v>
      </c>
      <c r="I699" s="22">
        <v>4</v>
      </c>
      <c r="J699" s="20">
        <v>0.5</v>
      </c>
      <c r="K699" s="20">
        <v>0</v>
      </c>
      <c r="L699" s="22">
        <v>0</v>
      </c>
      <c r="M699" s="20" t="s">
        <v>1671</v>
      </c>
      <c r="N699" s="20">
        <v>0</v>
      </c>
      <c r="O699" s="22">
        <v>538</v>
      </c>
      <c r="P699" s="23" t="b">
        <v>0</v>
      </c>
      <c r="Q699" s="20"/>
      <c r="R699" s="20"/>
      <c r="S699" s="22">
        <v>43</v>
      </c>
      <c r="T699" s="20" t="s">
        <v>1672</v>
      </c>
      <c r="U699" s="20">
        <v>0</v>
      </c>
      <c r="V699" s="20" t="s">
        <v>1673</v>
      </c>
      <c r="W699" s="20">
        <v>6.8</v>
      </c>
      <c r="X699" s="23" t="b">
        <v>0</v>
      </c>
      <c r="Y699" s="20"/>
      <c r="Z699" s="20" t="s">
        <v>858</v>
      </c>
      <c r="AA699" s="22">
        <v>19</v>
      </c>
      <c r="AB699" s="22">
        <v>21</v>
      </c>
      <c r="AC699" s="22">
        <v>0</v>
      </c>
      <c r="AD699" s="22">
        <v>487589</v>
      </c>
      <c r="AE699" s="22">
        <v>17527</v>
      </c>
      <c r="AF699" s="22">
        <v>900130</v>
      </c>
      <c r="AG699" s="22">
        <v>21758</v>
      </c>
      <c r="AH699" s="20">
        <v>0</v>
      </c>
      <c r="AI699" s="20">
        <v>0</v>
      </c>
      <c r="AJ699" s="20" t="s">
        <v>1673</v>
      </c>
      <c r="AK699" s="22">
        <v>0</v>
      </c>
      <c r="AL699" s="22">
        <v>0</v>
      </c>
      <c r="AM699" s="22">
        <v>0</v>
      </c>
      <c r="AN699" s="22">
        <v>0</v>
      </c>
      <c r="AO699" s="22">
        <v>0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0</v>
      </c>
      <c r="AX699" s="20">
        <v>0</v>
      </c>
      <c r="AY699" s="20">
        <v>0</v>
      </c>
      <c r="AZ699" s="20">
        <v>0</v>
      </c>
      <c r="BA699" s="20">
        <v>0</v>
      </c>
      <c r="BB699" s="22">
        <v>0</v>
      </c>
      <c r="BC699" s="20">
        <v>0</v>
      </c>
      <c r="BD699" s="20">
        <v>0</v>
      </c>
      <c r="BE699" s="20">
        <v>0</v>
      </c>
      <c r="BF699" s="20">
        <v>0</v>
      </c>
      <c r="BG699" s="22">
        <v>570</v>
      </c>
      <c r="BH699" s="22">
        <v>54</v>
      </c>
      <c r="BI699" s="22">
        <v>559</v>
      </c>
      <c r="BJ699" s="22">
        <v>57</v>
      </c>
      <c r="BK699" s="22">
        <v>543</v>
      </c>
      <c r="BL699" s="22">
        <v>56</v>
      </c>
      <c r="BM699" s="22">
        <v>576</v>
      </c>
      <c r="BN699" s="22">
        <v>56</v>
      </c>
      <c r="BO699" s="20"/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0</v>
      </c>
      <c r="BX699" s="22">
        <v>0</v>
      </c>
      <c r="BY699" s="22">
        <v>0</v>
      </c>
      <c r="BZ699" s="22">
        <v>0</v>
      </c>
      <c r="CA699" s="22">
        <v>602</v>
      </c>
      <c r="CB699" s="22">
        <v>95</v>
      </c>
      <c r="CC699" s="22">
        <v>504</v>
      </c>
      <c r="CD699" s="22">
        <v>45</v>
      </c>
      <c r="CE699" s="22">
        <v>582</v>
      </c>
      <c r="CF699" s="22">
        <v>60</v>
      </c>
      <c r="CG699" s="22">
        <v>61</v>
      </c>
      <c r="CH699" s="22">
        <v>11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100</v>
      </c>
      <c r="C700" s="22">
        <v>224024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3</v>
      </c>
      <c r="J700" s="20">
        <v>3.8</v>
      </c>
      <c r="K700" s="20">
        <v>3.3</v>
      </c>
      <c r="L700" s="22">
        <v>9</v>
      </c>
      <c r="M700" s="20" t="s">
        <v>896</v>
      </c>
      <c r="N700" s="20">
        <v>3.3</v>
      </c>
      <c r="O700" s="22">
        <v>539</v>
      </c>
      <c r="P700" s="23" t="b">
        <v>0</v>
      </c>
      <c r="Q700" s="20"/>
      <c r="R700" s="20" t="s">
        <v>3469</v>
      </c>
      <c r="S700" s="22">
        <v>60</v>
      </c>
      <c r="T700" s="20" t="s">
        <v>1669</v>
      </c>
      <c r="U700" s="20">
        <v>3.2</v>
      </c>
      <c r="V700" s="20" t="s">
        <v>1670</v>
      </c>
      <c r="W700" s="20">
        <v>1.6</v>
      </c>
      <c r="X700" s="23" t="b">
        <v>0</v>
      </c>
      <c r="Y700" s="20"/>
      <c r="Z700" s="20" t="s">
        <v>858</v>
      </c>
      <c r="AA700" s="22">
        <v>19</v>
      </c>
      <c r="AB700" s="22">
        <v>21</v>
      </c>
      <c r="AC700" s="22">
        <v>35</v>
      </c>
      <c r="AD700" s="22">
        <v>164168</v>
      </c>
      <c r="AE700" s="22">
        <v>17504</v>
      </c>
      <c r="AF700" s="22">
        <v>191007</v>
      </c>
      <c r="AG700" s="22">
        <v>3017</v>
      </c>
      <c r="AH700" s="20">
        <v>0.6</v>
      </c>
      <c r="AI700" s="20">
        <v>5.8</v>
      </c>
      <c r="AJ700" s="20" t="s">
        <v>2323</v>
      </c>
      <c r="AK700" s="22">
        <v>975</v>
      </c>
      <c r="AL700" s="22">
        <v>2</v>
      </c>
      <c r="AM700" s="22">
        <v>1</v>
      </c>
      <c r="AN700" s="22">
        <v>2</v>
      </c>
      <c r="AO700" s="22">
        <v>17</v>
      </c>
      <c r="AP700" s="22">
        <v>0</v>
      </c>
      <c r="AQ700" s="22">
        <v>0</v>
      </c>
      <c r="AR700" s="22">
        <v>0</v>
      </c>
      <c r="AS700" s="22">
        <v>5</v>
      </c>
      <c r="AT700" s="22">
        <v>0</v>
      </c>
      <c r="AU700" s="22">
        <v>0</v>
      </c>
      <c r="AV700" s="22">
        <v>3</v>
      </c>
      <c r="AW700" s="22">
        <v>153</v>
      </c>
      <c r="AX700" s="20">
        <v>210.4</v>
      </c>
      <c r="AY700" s="20">
        <v>239.9</v>
      </c>
      <c r="AZ700" s="20">
        <v>118</v>
      </c>
      <c r="BA700" s="20">
        <v>56.9</v>
      </c>
      <c r="BB700" s="22">
        <v>11</v>
      </c>
      <c r="BC700" s="20">
        <v>2.44</v>
      </c>
      <c r="BD700" s="20">
        <v>1.71</v>
      </c>
      <c r="BE700" s="20">
        <v>4.1500000000000004</v>
      </c>
      <c r="BF700" s="20">
        <v>19.75</v>
      </c>
      <c r="BG700" s="22">
        <v>85</v>
      </c>
      <c r="BH700" s="22">
        <v>32</v>
      </c>
      <c r="BI700" s="22">
        <v>33</v>
      </c>
      <c r="BJ700" s="22">
        <v>26</v>
      </c>
      <c r="BK700" s="22">
        <v>104</v>
      </c>
      <c r="BL700" s="22">
        <v>64</v>
      </c>
      <c r="BM700" s="22">
        <v>50</v>
      </c>
      <c r="BN700" s="22">
        <v>35</v>
      </c>
      <c r="BO700" s="20"/>
      <c r="BP700" s="20"/>
      <c r="BQ700" s="20"/>
      <c r="BR700" s="20"/>
      <c r="BS700" s="22">
        <v>3</v>
      </c>
      <c r="BT700" s="20"/>
      <c r="BU700" s="22">
        <v>0.23</v>
      </c>
      <c r="BV700" s="22">
        <v>0</v>
      </c>
      <c r="BW700" s="22">
        <v>0.16</v>
      </c>
      <c r="BX700" s="22">
        <v>0.39</v>
      </c>
      <c r="BY700" s="22">
        <v>1.82</v>
      </c>
      <c r="BZ700" s="22">
        <v>1.57</v>
      </c>
      <c r="CA700" s="22">
        <v>66</v>
      </c>
      <c r="CB700" s="22">
        <v>41</v>
      </c>
      <c r="CC700" s="22">
        <v>81</v>
      </c>
      <c r="CD700" s="22">
        <v>44</v>
      </c>
      <c r="CE700" s="22">
        <v>120</v>
      </c>
      <c r="CF700" s="22">
        <v>52</v>
      </c>
      <c r="CG700" s="22">
        <v>140</v>
      </c>
      <c r="CH700" s="22">
        <v>43</v>
      </c>
      <c r="CI700" s="22">
        <v>1.02</v>
      </c>
      <c r="CJ700" s="22">
        <v>0.18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0</v>
      </c>
      <c r="B701" s="22">
        <v>0</v>
      </c>
      <c r="C701" s="22">
        <v>195899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4</v>
      </c>
      <c r="J701" s="20">
        <v>0</v>
      </c>
      <c r="K701" s="20">
        <v>0</v>
      </c>
      <c r="L701" s="22">
        <v>0</v>
      </c>
      <c r="M701" s="20" t="s">
        <v>1657</v>
      </c>
      <c r="N701" s="20">
        <v>0</v>
      </c>
      <c r="O701" s="22">
        <v>541</v>
      </c>
      <c r="P701" s="23" t="b">
        <v>0</v>
      </c>
      <c r="Q701" s="20" t="s">
        <v>2626</v>
      </c>
      <c r="R701" s="20" t="s">
        <v>2627</v>
      </c>
      <c r="S701" s="22">
        <v>60</v>
      </c>
      <c r="T701" s="20" t="s">
        <v>1658</v>
      </c>
      <c r="U701" s="20">
        <v>0</v>
      </c>
      <c r="V701" s="20" t="s">
        <v>536</v>
      </c>
      <c r="W701" s="20">
        <v>0</v>
      </c>
      <c r="X701" s="23" t="b">
        <v>0</v>
      </c>
      <c r="Y701" s="20"/>
      <c r="Z701" s="20" t="s">
        <v>872</v>
      </c>
      <c r="AA701" s="22">
        <v>19</v>
      </c>
      <c r="AB701" s="22">
        <v>21</v>
      </c>
      <c r="AC701" s="22">
        <v>0</v>
      </c>
      <c r="AD701" s="22">
        <v>0</v>
      </c>
      <c r="AE701" s="22">
        <v>0</v>
      </c>
      <c r="AF701" s="22">
        <v>4911</v>
      </c>
      <c r="AG701" s="22">
        <v>13</v>
      </c>
      <c r="AH701" s="20">
        <v>0</v>
      </c>
      <c r="AI701" s="20">
        <v>0</v>
      </c>
      <c r="AJ701" s="20" t="s">
        <v>536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737</v>
      </c>
      <c r="BH701" s="22">
        <v>91</v>
      </c>
      <c r="BI701" s="22">
        <v>737</v>
      </c>
      <c r="BJ701" s="22">
        <v>91</v>
      </c>
      <c r="BK701" s="22">
        <v>737</v>
      </c>
      <c r="BL701" s="22">
        <v>91</v>
      </c>
      <c r="BM701" s="22">
        <v>737</v>
      </c>
      <c r="BN701" s="22">
        <v>91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65</v>
      </c>
      <c r="CB701" s="22">
        <v>21</v>
      </c>
      <c r="CC701" s="22">
        <v>726</v>
      </c>
      <c r="CD701" s="22">
        <v>88</v>
      </c>
      <c r="CE701" s="22">
        <v>736</v>
      </c>
      <c r="CF701" s="22">
        <v>91</v>
      </c>
      <c r="CG701" s="22">
        <v>601</v>
      </c>
      <c r="CH701" s="22">
        <v>83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100</v>
      </c>
      <c r="B702" s="22">
        <v>100</v>
      </c>
      <c r="C702" s="22">
        <v>215439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3</v>
      </c>
      <c r="J702" s="20">
        <v>3.5</v>
      </c>
      <c r="K702" s="20">
        <v>3</v>
      </c>
      <c r="L702" s="22">
        <v>7</v>
      </c>
      <c r="M702" s="20" t="s">
        <v>2324</v>
      </c>
      <c r="N702" s="20">
        <v>3</v>
      </c>
      <c r="O702" s="22">
        <v>542</v>
      </c>
      <c r="P702" s="23" t="b">
        <v>0</v>
      </c>
      <c r="Q702" s="20"/>
      <c r="R702" s="20" t="s">
        <v>2925</v>
      </c>
      <c r="S702" s="22">
        <v>49</v>
      </c>
      <c r="T702" s="20" t="s">
        <v>1647</v>
      </c>
      <c r="U702" s="20">
        <v>3.6</v>
      </c>
      <c r="V702" s="20" t="s">
        <v>2325</v>
      </c>
      <c r="W702" s="20">
        <v>1.3</v>
      </c>
      <c r="X702" s="23" t="b">
        <v>0</v>
      </c>
      <c r="Y702" s="20"/>
      <c r="Z702" s="20" t="s">
        <v>858</v>
      </c>
      <c r="AA702" s="22">
        <v>19</v>
      </c>
      <c r="AB702" s="22">
        <v>21</v>
      </c>
      <c r="AC702" s="22">
        <v>40</v>
      </c>
      <c r="AD702" s="22">
        <v>177452</v>
      </c>
      <c r="AE702" s="22">
        <v>13418</v>
      </c>
      <c r="AF702" s="22">
        <v>158374</v>
      </c>
      <c r="AG702" s="22">
        <v>4417</v>
      </c>
      <c r="AH702" s="20">
        <v>0.6</v>
      </c>
      <c r="AI702" s="20">
        <v>8.1999999999999993</v>
      </c>
      <c r="AJ702" s="20" t="s">
        <v>2325</v>
      </c>
      <c r="AK702" s="22">
        <v>805</v>
      </c>
      <c r="AL702" s="22">
        <v>3</v>
      </c>
      <c r="AM702" s="22">
        <v>1</v>
      </c>
      <c r="AN702" s="22">
        <v>1</v>
      </c>
      <c r="AO702" s="22">
        <v>16</v>
      </c>
      <c r="AP702" s="22">
        <v>0</v>
      </c>
      <c r="AQ702" s="22">
        <v>0</v>
      </c>
      <c r="AR702" s="22">
        <v>0</v>
      </c>
      <c r="AS702" s="22">
        <v>2</v>
      </c>
      <c r="AT702" s="22">
        <v>0</v>
      </c>
      <c r="AU702" s="22">
        <v>0</v>
      </c>
      <c r="AV702" s="22">
        <v>3</v>
      </c>
      <c r="AW702" s="22">
        <v>137</v>
      </c>
      <c r="AX702" s="20">
        <v>250.4</v>
      </c>
      <c r="AY702" s="20">
        <v>81.7</v>
      </c>
      <c r="AZ702" s="20">
        <v>210</v>
      </c>
      <c r="BA702" s="20">
        <v>54.1</v>
      </c>
      <c r="BB702" s="22">
        <v>10</v>
      </c>
      <c r="BC702" s="20">
        <v>3.05</v>
      </c>
      <c r="BD702" s="20">
        <v>0.49</v>
      </c>
      <c r="BE702" s="20">
        <v>3.54</v>
      </c>
      <c r="BF702" s="20">
        <v>18.16</v>
      </c>
      <c r="BG702" s="22">
        <v>48</v>
      </c>
      <c r="BH702" s="22">
        <v>17</v>
      </c>
      <c r="BI702" s="22">
        <v>161</v>
      </c>
      <c r="BJ702" s="22">
        <v>104</v>
      </c>
      <c r="BK702" s="22">
        <v>39</v>
      </c>
      <c r="BL702" s="22">
        <v>23</v>
      </c>
      <c r="BM702" s="22">
        <v>57</v>
      </c>
      <c r="BN702" s="22">
        <v>40</v>
      </c>
      <c r="BO702" s="20"/>
      <c r="BP702" s="20"/>
      <c r="BQ702" s="20"/>
      <c r="BR702" s="20"/>
      <c r="BS702" s="20"/>
      <c r="BT702" s="20"/>
      <c r="BU702" s="22">
        <v>0.34</v>
      </c>
      <c r="BV702" s="22">
        <v>0</v>
      </c>
      <c r="BW702" s="22">
        <v>0.05</v>
      </c>
      <c r="BX702" s="22">
        <v>0.39</v>
      </c>
      <c r="BY702" s="22">
        <v>2.0299999999999998</v>
      </c>
      <c r="BZ702" s="22">
        <v>1.79</v>
      </c>
      <c r="CA702" s="22">
        <v>250</v>
      </c>
      <c r="CB702" s="22">
        <v>160</v>
      </c>
      <c r="CC702" s="22">
        <v>95</v>
      </c>
      <c r="CD702" s="22">
        <v>48</v>
      </c>
      <c r="CE702" s="22">
        <v>91</v>
      </c>
      <c r="CF702" s="22">
        <v>43</v>
      </c>
      <c r="CG702" s="22">
        <v>157</v>
      </c>
      <c r="CH702" s="22">
        <v>50</v>
      </c>
      <c r="CI702" s="22">
        <v>1.1200000000000001</v>
      </c>
      <c r="CJ702" s="22">
        <v>0.11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0</v>
      </c>
      <c r="B703" s="22">
        <v>0</v>
      </c>
      <c r="C703" s="22">
        <v>180151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3</v>
      </c>
      <c r="J703" s="20">
        <v>0</v>
      </c>
      <c r="K703" s="20">
        <v>0</v>
      </c>
      <c r="L703" s="22">
        <v>0</v>
      </c>
      <c r="M703" s="20" t="s">
        <v>1643</v>
      </c>
      <c r="N703" s="20">
        <v>0</v>
      </c>
      <c r="O703" s="22">
        <v>543</v>
      </c>
      <c r="P703" s="23" t="b">
        <v>0</v>
      </c>
      <c r="Q703" s="20" t="s">
        <v>2628</v>
      </c>
      <c r="R703" s="20" t="s">
        <v>2629</v>
      </c>
      <c r="S703" s="22">
        <v>45</v>
      </c>
      <c r="T703" s="20" t="s">
        <v>1644</v>
      </c>
      <c r="U703" s="20">
        <v>0</v>
      </c>
      <c r="V703" s="20" t="s">
        <v>2326</v>
      </c>
      <c r="W703" s="20">
        <v>0.1</v>
      </c>
      <c r="X703" s="23" t="b">
        <v>0</v>
      </c>
      <c r="Y703" s="20"/>
      <c r="Z703" s="20" t="s">
        <v>872</v>
      </c>
      <c r="AA703" s="22">
        <v>19</v>
      </c>
      <c r="AB703" s="22">
        <v>21</v>
      </c>
      <c r="AC703" s="22">
        <v>0</v>
      </c>
      <c r="AD703" s="22">
        <v>0</v>
      </c>
      <c r="AE703" s="22">
        <v>0</v>
      </c>
      <c r="AF703" s="22">
        <v>12982</v>
      </c>
      <c r="AG703" s="22">
        <v>102</v>
      </c>
      <c r="AH703" s="20">
        <v>0</v>
      </c>
      <c r="AI703" s="20">
        <v>0</v>
      </c>
      <c r="AJ703" s="20" t="s">
        <v>2326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620</v>
      </c>
      <c r="BH703" s="22">
        <v>244</v>
      </c>
      <c r="BI703" s="22">
        <v>616</v>
      </c>
      <c r="BJ703" s="22">
        <v>245</v>
      </c>
      <c r="BK703" s="22">
        <v>604</v>
      </c>
      <c r="BL703" s="22">
        <v>240</v>
      </c>
      <c r="BM703" s="22">
        <v>626</v>
      </c>
      <c r="BN703" s="22">
        <v>248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374</v>
      </c>
      <c r="CB703" s="22">
        <v>225</v>
      </c>
      <c r="CC703" s="22">
        <v>566</v>
      </c>
      <c r="CD703" s="22">
        <v>211</v>
      </c>
      <c r="CE703" s="22">
        <v>632</v>
      </c>
      <c r="CF703" s="22">
        <v>252</v>
      </c>
      <c r="CG703" s="22">
        <v>498</v>
      </c>
      <c r="CH703" s="22">
        <v>171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100</v>
      </c>
      <c r="B704" s="22">
        <v>50</v>
      </c>
      <c r="C704" s="22">
        <v>103192</v>
      </c>
      <c r="D704" s="22">
        <v>0</v>
      </c>
      <c r="E704" s="22">
        <v>0</v>
      </c>
      <c r="F704" s="22">
        <v>0</v>
      </c>
      <c r="G704" s="22">
        <v>0</v>
      </c>
      <c r="H704" s="22">
        <v>1</v>
      </c>
      <c r="I704" s="22">
        <v>2</v>
      </c>
      <c r="J704" s="20">
        <v>1.5</v>
      </c>
      <c r="K704" s="20">
        <v>0.5</v>
      </c>
      <c r="L704" s="22">
        <v>1</v>
      </c>
      <c r="M704" s="20" t="s">
        <v>1636</v>
      </c>
      <c r="N704" s="20">
        <v>1</v>
      </c>
      <c r="O704" s="22">
        <v>544</v>
      </c>
      <c r="P704" s="23" t="b">
        <v>0</v>
      </c>
      <c r="Q704" s="20"/>
      <c r="R704" s="20" t="s">
        <v>3535</v>
      </c>
      <c r="S704" s="22">
        <v>45</v>
      </c>
      <c r="T704" s="20" t="s">
        <v>1637</v>
      </c>
      <c r="U704" s="20">
        <v>2.6</v>
      </c>
      <c r="V704" s="20" t="s">
        <v>433</v>
      </c>
      <c r="W704" s="20">
        <v>1.9</v>
      </c>
      <c r="X704" s="23" t="b">
        <v>0</v>
      </c>
      <c r="Y704" s="20"/>
      <c r="Z704" s="20" t="s">
        <v>858</v>
      </c>
      <c r="AA704" s="22">
        <v>19</v>
      </c>
      <c r="AB704" s="22">
        <v>21</v>
      </c>
      <c r="AC704" s="22">
        <v>29</v>
      </c>
      <c r="AD704" s="22">
        <v>230543</v>
      </c>
      <c r="AE704" s="22">
        <v>9901</v>
      </c>
      <c r="AF704" s="22">
        <v>164801</v>
      </c>
      <c r="AG704" s="22">
        <v>6241</v>
      </c>
      <c r="AH704" s="20">
        <v>0.2</v>
      </c>
      <c r="AI704" s="20">
        <v>6.4</v>
      </c>
      <c r="AJ704" s="20" t="s">
        <v>433</v>
      </c>
      <c r="AK704" s="22">
        <v>990</v>
      </c>
      <c r="AL704" s="22">
        <v>1</v>
      </c>
      <c r="AM704" s="22">
        <v>0</v>
      </c>
      <c r="AN704" s="22">
        <v>1</v>
      </c>
      <c r="AO704" s="22">
        <v>19</v>
      </c>
      <c r="AP704" s="22">
        <v>0</v>
      </c>
      <c r="AQ704" s="22">
        <v>0</v>
      </c>
      <c r="AR704" s="22">
        <v>0</v>
      </c>
      <c r="AS704" s="22">
        <v>1</v>
      </c>
      <c r="AT704" s="22">
        <v>0</v>
      </c>
      <c r="AU704" s="22">
        <v>0</v>
      </c>
      <c r="AV704" s="22">
        <v>4</v>
      </c>
      <c r="AW704" s="22">
        <v>168</v>
      </c>
      <c r="AX704" s="20">
        <v>233.2</v>
      </c>
      <c r="AY704" s="20">
        <v>15.4</v>
      </c>
      <c r="AZ704" s="20">
        <v>73</v>
      </c>
      <c r="BA704" s="20">
        <v>32.1</v>
      </c>
      <c r="BB704" s="22">
        <v>11</v>
      </c>
      <c r="BC704" s="20">
        <v>0.56999999999999995</v>
      </c>
      <c r="BD704" s="20">
        <v>0.01</v>
      </c>
      <c r="BE704" s="20">
        <v>0.57999999999999996</v>
      </c>
      <c r="BF704" s="20">
        <v>21</v>
      </c>
      <c r="BG704" s="22">
        <v>64</v>
      </c>
      <c r="BH704" s="22">
        <v>19</v>
      </c>
      <c r="BI704" s="22">
        <v>340</v>
      </c>
      <c r="BJ704" s="22">
        <v>120</v>
      </c>
      <c r="BK704" s="22">
        <v>154</v>
      </c>
      <c r="BL704" s="22">
        <v>25</v>
      </c>
      <c r="BM704" s="22">
        <v>155</v>
      </c>
      <c r="BN704" s="22">
        <v>42</v>
      </c>
      <c r="BO704" s="20"/>
      <c r="BP704" s="20"/>
      <c r="BQ704" s="20"/>
      <c r="BR704" s="20"/>
      <c r="BS704" s="20"/>
      <c r="BT704" s="20"/>
      <c r="BU704" s="22">
        <v>0.05</v>
      </c>
      <c r="BV704" s="22">
        <v>0</v>
      </c>
      <c r="BW704" s="22">
        <v>0</v>
      </c>
      <c r="BX704" s="22">
        <v>0.05</v>
      </c>
      <c r="BY704" s="22">
        <v>1.91</v>
      </c>
      <c r="BZ704" s="22">
        <v>1.73</v>
      </c>
      <c r="CA704" s="22">
        <v>361</v>
      </c>
      <c r="CB704" s="22">
        <v>58</v>
      </c>
      <c r="CC704" s="22">
        <v>244</v>
      </c>
      <c r="CD704" s="22">
        <v>83</v>
      </c>
      <c r="CE704" s="22">
        <v>174</v>
      </c>
      <c r="CF704" s="22">
        <v>58</v>
      </c>
      <c r="CG704" s="22">
        <v>133</v>
      </c>
      <c r="CH704" s="22">
        <v>54</v>
      </c>
      <c r="CI704" s="22">
        <v>1</v>
      </c>
      <c r="CJ704" s="22">
        <v>0.09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2">
        <v>40669</v>
      </c>
      <c r="D705" s="22">
        <v>0</v>
      </c>
      <c r="E705" s="22">
        <v>0</v>
      </c>
      <c r="F705" s="22">
        <v>-1</v>
      </c>
      <c r="G705" s="22">
        <v>1</v>
      </c>
      <c r="H705" s="22">
        <v>0</v>
      </c>
      <c r="I705" s="22">
        <v>2</v>
      </c>
      <c r="J705" s="20">
        <v>0.8</v>
      </c>
      <c r="K705" s="20">
        <v>0.3</v>
      </c>
      <c r="L705" s="22">
        <v>1</v>
      </c>
      <c r="M705" s="20" t="s">
        <v>1631</v>
      </c>
      <c r="N705" s="20">
        <v>0.3</v>
      </c>
      <c r="O705" s="22">
        <v>577</v>
      </c>
      <c r="P705" s="23" t="b">
        <v>0</v>
      </c>
      <c r="Q705" s="20"/>
      <c r="R705" s="20"/>
      <c r="S705" s="22">
        <v>44</v>
      </c>
      <c r="T705" s="20" t="s">
        <v>1632</v>
      </c>
      <c r="U705" s="20">
        <v>1.3</v>
      </c>
      <c r="V705" s="20" t="s">
        <v>455</v>
      </c>
      <c r="W705" s="20">
        <v>0.1</v>
      </c>
      <c r="X705" s="23" t="b">
        <v>0</v>
      </c>
      <c r="Y705" s="20"/>
      <c r="Z705" s="20" t="s">
        <v>858</v>
      </c>
      <c r="AA705" s="22">
        <v>19</v>
      </c>
      <c r="AB705" s="22">
        <v>21</v>
      </c>
      <c r="AC705" s="22">
        <v>4</v>
      </c>
      <c r="AD705" s="22">
        <v>3415</v>
      </c>
      <c r="AE705" s="22">
        <v>152</v>
      </c>
      <c r="AF705" s="22">
        <v>7300</v>
      </c>
      <c r="AG705" s="22">
        <v>163</v>
      </c>
      <c r="AH705" s="20">
        <v>0.1</v>
      </c>
      <c r="AI705" s="20">
        <v>0.9</v>
      </c>
      <c r="AJ705" s="20" t="s">
        <v>455</v>
      </c>
      <c r="AK705" s="22">
        <v>112</v>
      </c>
      <c r="AL705" s="22">
        <v>0</v>
      </c>
      <c r="AM705" s="22">
        <v>0</v>
      </c>
      <c r="AN705" s="22">
        <v>0</v>
      </c>
      <c r="AO705" s="22">
        <v>1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17</v>
      </c>
      <c r="AX705" s="20">
        <v>30.8</v>
      </c>
      <c r="AY705" s="20">
        <v>0.1</v>
      </c>
      <c r="AZ705" s="20">
        <v>0</v>
      </c>
      <c r="BA705" s="20">
        <v>3.1</v>
      </c>
      <c r="BB705" s="22">
        <v>1</v>
      </c>
      <c r="BC705" s="20">
        <v>0</v>
      </c>
      <c r="BD705" s="20">
        <v>0</v>
      </c>
      <c r="BE705" s="20">
        <v>0</v>
      </c>
      <c r="BF705" s="20">
        <v>1.75</v>
      </c>
      <c r="BG705" s="22">
        <v>346</v>
      </c>
      <c r="BH705" s="22">
        <v>133</v>
      </c>
      <c r="BI705" s="22">
        <v>429</v>
      </c>
      <c r="BJ705" s="22">
        <v>155</v>
      </c>
      <c r="BK705" s="22">
        <v>546</v>
      </c>
      <c r="BL705" s="22">
        <v>219</v>
      </c>
      <c r="BM705" s="22">
        <v>403</v>
      </c>
      <c r="BN705" s="22">
        <v>143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1.41</v>
      </c>
      <c r="BZ705" s="22">
        <v>0.8</v>
      </c>
      <c r="CA705" s="22">
        <v>472</v>
      </c>
      <c r="CB705" s="22">
        <v>88</v>
      </c>
      <c r="CC705" s="22">
        <v>321</v>
      </c>
      <c r="CD705" s="22">
        <v>108</v>
      </c>
      <c r="CE705" s="22">
        <v>323</v>
      </c>
      <c r="CF705" s="22">
        <v>107</v>
      </c>
      <c r="CG705" s="22">
        <v>409</v>
      </c>
      <c r="CH705" s="22">
        <v>160</v>
      </c>
      <c r="CI705" s="22">
        <v>0.8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100</v>
      </c>
      <c r="B706" s="22">
        <v>100</v>
      </c>
      <c r="C706" s="22">
        <v>213999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3</v>
      </c>
      <c r="J706" s="20">
        <v>1.5</v>
      </c>
      <c r="K706" s="20">
        <v>1</v>
      </c>
      <c r="L706" s="22">
        <v>2</v>
      </c>
      <c r="M706" s="20" t="s">
        <v>2630</v>
      </c>
      <c r="N706" s="20">
        <v>1</v>
      </c>
      <c r="O706" s="22">
        <v>642</v>
      </c>
      <c r="P706" s="23" t="b">
        <v>0</v>
      </c>
      <c r="Q706" s="20"/>
      <c r="R706" s="20" t="s">
        <v>3470</v>
      </c>
      <c r="S706" s="22">
        <v>50</v>
      </c>
      <c r="T706" s="20" t="s">
        <v>2631</v>
      </c>
      <c r="U706" s="20">
        <v>1.8</v>
      </c>
      <c r="V706" s="20" t="s">
        <v>2632</v>
      </c>
      <c r="W706" s="20">
        <v>0.1</v>
      </c>
      <c r="X706" s="23" t="b">
        <v>0</v>
      </c>
      <c r="Y706" s="20"/>
      <c r="Z706" s="20" t="s">
        <v>858</v>
      </c>
      <c r="AA706" s="22">
        <v>19</v>
      </c>
      <c r="AB706" s="22">
        <v>21</v>
      </c>
      <c r="AC706" s="22">
        <v>18</v>
      </c>
      <c r="AD706" s="22">
        <v>14200</v>
      </c>
      <c r="AE706" s="22">
        <v>663</v>
      </c>
      <c r="AF706" s="22">
        <v>15935</v>
      </c>
      <c r="AG706" s="22">
        <v>477</v>
      </c>
      <c r="AH706" s="20">
        <v>0.2</v>
      </c>
      <c r="AI706" s="20">
        <v>3.6</v>
      </c>
      <c r="AJ706" s="20" t="s">
        <v>411</v>
      </c>
      <c r="AK706" s="22">
        <v>758</v>
      </c>
      <c r="AL706" s="22">
        <v>0</v>
      </c>
      <c r="AM706" s="22">
        <v>1</v>
      </c>
      <c r="AN706" s="22">
        <v>1</v>
      </c>
      <c r="AO706" s="22">
        <v>15</v>
      </c>
      <c r="AP706" s="22">
        <v>0</v>
      </c>
      <c r="AQ706" s="22">
        <v>0</v>
      </c>
      <c r="AR706" s="22">
        <v>0</v>
      </c>
      <c r="AS706" s="22">
        <v>5</v>
      </c>
      <c r="AT706" s="22">
        <v>0</v>
      </c>
      <c r="AU706" s="22">
        <v>0</v>
      </c>
      <c r="AV706" s="22">
        <v>0</v>
      </c>
      <c r="AW706" s="22">
        <v>102</v>
      </c>
      <c r="AX706" s="20">
        <v>142.19999999999999</v>
      </c>
      <c r="AY706" s="20">
        <v>35.6</v>
      </c>
      <c r="AZ706" s="20">
        <v>35</v>
      </c>
      <c r="BA706" s="20">
        <v>21.2</v>
      </c>
      <c r="BB706" s="22">
        <v>9</v>
      </c>
      <c r="BC706" s="20">
        <v>0.43</v>
      </c>
      <c r="BD706" s="20">
        <v>0.12</v>
      </c>
      <c r="BE706" s="20">
        <v>0.55000000000000004</v>
      </c>
      <c r="BF706" s="20">
        <v>15.72</v>
      </c>
      <c r="BG706" s="22">
        <v>159</v>
      </c>
      <c r="BH706" s="22">
        <v>62</v>
      </c>
      <c r="BI706" s="22">
        <v>274</v>
      </c>
      <c r="BJ706" s="22">
        <v>147</v>
      </c>
      <c r="BK706" s="22">
        <v>242</v>
      </c>
      <c r="BL706" s="22">
        <v>129</v>
      </c>
      <c r="BM706" s="22">
        <v>233</v>
      </c>
      <c r="BN706" s="22">
        <v>112</v>
      </c>
      <c r="BO706" s="20"/>
      <c r="BP706" s="20"/>
      <c r="BQ706" s="20"/>
      <c r="BR706" s="20"/>
      <c r="BS706" s="20"/>
      <c r="BT706" s="20"/>
      <c r="BU706" s="22">
        <v>0.05</v>
      </c>
      <c r="BV706" s="22">
        <v>0</v>
      </c>
      <c r="BW706" s="22">
        <v>0.01</v>
      </c>
      <c r="BX706" s="22">
        <v>0.06</v>
      </c>
      <c r="BY706" s="22">
        <v>1.87</v>
      </c>
      <c r="BZ706" s="22">
        <v>1.78</v>
      </c>
      <c r="CA706" s="22">
        <v>195</v>
      </c>
      <c r="CB706" s="22">
        <v>121</v>
      </c>
      <c r="CC706" s="22">
        <v>256</v>
      </c>
      <c r="CD706" s="22">
        <v>120</v>
      </c>
      <c r="CE706" s="22">
        <v>275</v>
      </c>
      <c r="CF706" s="22">
        <v>122</v>
      </c>
      <c r="CG706" s="22">
        <v>354</v>
      </c>
      <c r="CH706" s="22">
        <v>110</v>
      </c>
      <c r="CI706" s="22">
        <v>1.07</v>
      </c>
      <c r="CJ706" s="22">
        <v>0.12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447879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1</v>
      </c>
      <c r="J707" s="20">
        <v>0.5</v>
      </c>
      <c r="K707" s="20">
        <v>0</v>
      </c>
      <c r="L707" s="22">
        <v>0</v>
      </c>
      <c r="M707" s="20" t="s">
        <v>2633</v>
      </c>
      <c r="N707" s="20">
        <v>0</v>
      </c>
      <c r="O707" s="22">
        <v>647</v>
      </c>
      <c r="P707" s="23" t="b">
        <v>0</v>
      </c>
      <c r="Q707" s="20"/>
      <c r="R707" s="20"/>
      <c r="S707" s="22">
        <v>40</v>
      </c>
      <c r="T707" s="20" t="s">
        <v>2634</v>
      </c>
      <c r="U707" s="20">
        <v>0</v>
      </c>
      <c r="V707" s="20" t="s">
        <v>2635</v>
      </c>
      <c r="W707" s="20">
        <v>0.1</v>
      </c>
      <c r="X707" s="23" t="b">
        <v>0</v>
      </c>
      <c r="Y707" s="20"/>
      <c r="Z707" s="20" t="s">
        <v>858</v>
      </c>
      <c r="AA707" s="22">
        <v>19</v>
      </c>
      <c r="AB707" s="22">
        <v>21</v>
      </c>
      <c r="AC707" s="22">
        <v>0</v>
      </c>
      <c r="AD707" s="22">
        <v>4444</v>
      </c>
      <c r="AE707" s="22">
        <v>174</v>
      </c>
      <c r="AF707" s="22">
        <v>2882</v>
      </c>
      <c r="AG707" s="22">
        <v>128</v>
      </c>
      <c r="AH707" s="20">
        <v>0</v>
      </c>
      <c r="AI707" s="20">
        <v>0</v>
      </c>
      <c r="AJ707" s="20" t="s">
        <v>2635</v>
      </c>
      <c r="AK707" s="22">
        <v>0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0</v>
      </c>
      <c r="AX707" s="20">
        <v>0</v>
      </c>
      <c r="AY707" s="20">
        <v>0</v>
      </c>
      <c r="AZ707" s="20">
        <v>0</v>
      </c>
      <c r="BA707" s="20">
        <v>0</v>
      </c>
      <c r="BB707" s="22">
        <v>0</v>
      </c>
      <c r="BC707" s="20">
        <v>0</v>
      </c>
      <c r="BD707" s="20">
        <v>0</v>
      </c>
      <c r="BE707" s="20">
        <v>0</v>
      </c>
      <c r="BF707" s="20">
        <v>0</v>
      </c>
      <c r="BG707" s="22">
        <v>524</v>
      </c>
      <c r="BH707" s="22">
        <v>64</v>
      </c>
      <c r="BI707" s="22">
        <v>509</v>
      </c>
      <c r="BJ707" s="22">
        <v>48</v>
      </c>
      <c r="BK707" s="22">
        <v>486</v>
      </c>
      <c r="BL707" s="22">
        <v>41</v>
      </c>
      <c r="BM707" s="22">
        <v>531</v>
      </c>
      <c r="BN707" s="22">
        <v>64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0</v>
      </c>
      <c r="BZ707" s="22">
        <v>0</v>
      </c>
      <c r="CA707" s="22">
        <v>670</v>
      </c>
      <c r="CB707" s="22">
        <v>55</v>
      </c>
      <c r="CC707" s="22">
        <v>439</v>
      </c>
      <c r="CD707" s="22">
        <v>63</v>
      </c>
      <c r="CE707" s="22">
        <v>536</v>
      </c>
      <c r="CF707" s="22">
        <v>64</v>
      </c>
      <c r="CG707" s="22">
        <v>495</v>
      </c>
      <c r="CH707" s="22">
        <v>67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0"/>
      <c r="B708" s="20"/>
      <c r="C708" s="22">
        <v>101178</v>
      </c>
      <c r="D708" s="22">
        <v>0</v>
      </c>
      <c r="E708" s="22">
        <v>0</v>
      </c>
      <c r="F708" s="22">
        <v>1</v>
      </c>
      <c r="G708" s="22">
        <v>-1</v>
      </c>
      <c r="H708" s="22">
        <v>1</v>
      </c>
      <c r="I708" s="22">
        <v>3</v>
      </c>
      <c r="J708" s="20">
        <v>5.5</v>
      </c>
      <c r="K708" s="20">
        <v>5</v>
      </c>
      <c r="L708" s="22">
        <v>11</v>
      </c>
      <c r="M708" s="20" t="s">
        <v>479</v>
      </c>
      <c r="N708" s="20">
        <v>5</v>
      </c>
      <c r="O708" s="22">
        <v>664</v>
      </c>
      <c r="P708" s="23" t="b">
        <v>0</v>
      </c>
      <c r="Q708" s="20"/>
      <c r="R708" s="20"/>
      <c r="S708" s="22">
        <v>61</v>
      </c>
      <c r="T708" s="20" t="s">
        <v>2636</v>
      </c>
      <c r="U708" s="20">
        <v>4.9000000000000004</v>
      </c>
      <c r="V708" s="20" t="s">
        <v>2637</v>
      </c>
      <c r="W708" s="20">
        <v>10.199999999999999</v>
      </c>
      <c r="X708" s="23" t="b">
        <v>0</v>
      </c>
      <c r="Y708" s="20"/>
      <c r="Z708" s="20" t="s">
        <v>858</v>
      </c>
      <c r="AA708" s="22">
        <v>19</v>
      </c>
      <c r="AB708" s="22">
        <v>21</v>
      </c>
      <c r="AC708" s="22">
        <v>54</v>
      </c>
      <c r="AD708" s="22">
        <v>1930618</v>
      </c>
      <c r="AE708" s="22">
        <v>123924</v>
      </c>
      <c r="AF708" s="22">
        <v>1027962</v>
      </c>
      <c r="AG708" s="22">
        <v>20847</v>
      </c>
      <c r="AH708" s="20">
        <v>0.8</v>
      </c>
      <c r="AI708" s="20">
        <v>8.9</v>
      </c>
      <c r="AJ708" s="20" t="s">
        <v>2637</v>
      </c>
      <c r="AK708" s="22">
        <v>962</v>
      </c>
      <c r="AL708" s="22">
        <v>2</v>
      </c>
      <c r="AM708" s="22">
        <v>5</v>
      </c>
      <c r="AN708" s="22">
        <v>1</v>
      </c>
      <c r="AO708" s="22">
        <v>21</v>
      </c>
      <c r="AP708" s="22">
        <v>0</v>
      </c>
      <c r="AQ708" s="22">
        <v>0</v>
      </c>
      <c r="AR708" s="22">
        <v>0</v>
      </c>
      <c r="AS708" s="22">
        <v>1</v>
      </c>
      <c r="AT708" s="22">
        <v>0</v>
      </c>
      <c r="AU708" s="22">
        <v>0</v>
      </c>
      <c r="AV708" s="22">
        <v>7</v>
      </c>
      <c r="AW708" s="22">
        <v>273</v>
      </c>
      <c r="AX708" s="20">
        <v>325.2</v>
      </c>
      <c r="AY708" s="20">
        <v>406.6</v>
      </c>
      <c r="AZ708" s="20">
        <v>128</v>
      </c>
      <c r="BA708" s="20">
        <v>86</v>
      </c>
      <c r="BB708" s="22">
        <v>11</v>
      </c>
      <c r="BC708" s="20">
        <v>1.98</v>
      </c>
      <c r="BD708" s="20">
        <v>3.25</v>
      </c>
      <c r="BE708" s="20">
        <v>5.23</v>
      </c>
      <c r="BF708" s="20">
        <v>20.82</v>
      </c>
      <c r="BG708" s="22">
        <v>21</v>
      </c>
      <c r="BH708" s="22">
        <v>9</v>
      </c>
      <c r="BI708" s="22">
        <v>6</v>
      </c>
      <c r="BJ708" s="22">
        <v>5</v>
      </c>
      <c r="BK708" s="22">
        <v>95</v>
      </c>
      <c r="BL708" s="22">
        <v>59</v>
      </c>
      <c r="BM708" s="22">
        <v>16</v>
      </c>
      <c r="BN708" s="22">
        <v>12</v>
      </c>
      <c r="BO708" s="22">
        <v>1</v>
      </c>
      <c r="BP708" s="20"/>
      <c r="BQ708" s="22">
        <v>1</v>
      </c>
      <c r="BR708" s="20"/>
      <c r="BS708" s="20"/>
      <c r="BT708" s="20"/>
      <c r="BU708" s="22">
        <v>0.19</v>
      </c>
      <c r="BV708" s="22">
        <v>0</v>
      </c>
      <c r="BW708" s="22">
        <v>0.3</v>
      </c>
      <c r="BX708" s="22">
        <v>0.49</v>
      </c>
      <c r="BY708" s="22">
        <v>1.95</v>
      </c>
      <c r="BZ708" s="22">
        <v>1.96</v>
      </c>
      <c r="CA708" s="22">
        <v>60</v>
      </c>
      <c r="CB708" s="22">
        <v>37</v>
      </c>
      <c r="CC708" s="22">
        <v>33</v>
      </c>
      <c r="CD708" s="22">
        <v>15</v>
      </c>
      <c r="CE708" s="22">
        <v>24</v>
      </c>
      <c r="CF708" s="22">
        <v>15</v>
      </c>
      <c r="CG708" s="22">
        <v>38</v>
      </c>
      <c r="CH708" s="22">
        <v>14</v>
      </c>
      <c r="CI708" s="22">
        <v>1.03</v>
      </c>
      <c r="CJ708" s="22">
        <v>0.09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100</v>
      </c>
      <c r="B709" s="22">
        <v>100</v>
      </c>
      <c r="C709" s="22">
        <v>233963</v>
      </c>
      <c r="D709" s="22">
        <v>0</v>
      </c>
      <c r="E709" s="22">
        <v>0</v>
      </c>
      <c r="F709" s="22">
        <v>0</v>
      </c>
      <c r="G709" s="22">
        <v>0</v>
      </c>
      <c r="H709" s="22">
        <v>0</v>
      </c>
      <c r="I709" s="22">
        <v>2</v>
      </c>
      <c r="J709" s="20">
        <v>-0.2</v>
      </c>
      <c r="K709" s="20">
        <v>-0.7</v>
      </c>
      <c r="L709" s="22">
        <v>0</v>
      </c>
      <c r="M709" s="20" t="s">
        <v>1362</v>
      </c>
      <c r="N709" s="20">
        <v>-0.7</v>
      </c>
      <c r="O709" s="22">
        <v>676</v>
      </c>
      <c r="P709" s="23" t="b">
        <v>0</v>
      </c>
      <c r="Q709" s="20"/>
      <c r="R709" s="20" t="s">
        <v>2926</v>
      </c>
      <c r="S709" s="22">
        <v>45</v>
      </c>
      <c r="T709" s="20" t="s">
        <v>2927</v>
      </c>
      <c r="U709" s="20">
        <v>-0.5</v>
      </c>
      <c r="V709" s="20" t="s">
        <v>2928</v>
      </c>
      <c r="W709" s="20">
        <v>0</v>
      </c>
      <c r="X709" s="23" t="b">
        <v>0</v>
      </c>
      <c r="Y709" s="20"/>
      <c r="Z709" s="20" t="s">
        <v>858</v>
      </c>
      <c r="AA709" s="22">
        <v>19</v>
      </c>
      <c r="AB709" s="22">
        <v>21</v>
      </c>
      <c r="AC709" s="22">
        <v>-1</v>
      </c>
      <c r="AD709" s="22">
        <v>2325</v>
      </c>
      <c r="AE709" s="22">
        <v>216</v>
      </c>
      <c r="AF709" s="22">
        <v>1380</v>
      </c>
      <c r="AG709" s="22">
        <v>146</v>
      </c>
      <c r="AH709" s="20">
        <v>-0.2</v>
      </c>
      <c r="AI709" s="20">
        <v>-0.2</v>
      </c>
      <c r="AJ709" s="20" t="s">
        <v>2928</v>
      </c>
      <c r="AK709" s="22">
        <v>91</v>
      </c>
      <c r="AL709" s="22">
        <v>0</v>
      </c>
      <c r="AM709" s="22">
        <v>0</v>
      </c>
      <c r="AN709" s="22">
        <v>0</v>
      </c>
      <c r="AO709" s="22">
        <v>3</v>
      </c>
      <c r="AP709" s="22">
        <v>1</v>
      </c>
      <c r="AQ709" s="22">
        <v>0</v>
      </c>
      <c r="AR709" s="22">
        <v>0</v>
      </c>
      <c r="AS709" s="22">
        <v>1</v>
      </c>
      <c r="AT709" s="22">
        <v>0</v>
      </c>
      <c r="AU709" s="22">
        <v>0</v>
      </c>
      <c r="AV709" s="22">
        <v>0</v>
      </c>
      <c r="AW709" s="22">
        <v>1</v>
      </c>
      <c r="AX709" s="20">
        <v>8</v>
      </c>
      <c r="AY709" s="20">
        <v>0.5</v>
      </c>
      <c r="AZ709" s="20">
        <v>6</v>
      </c>
      <c r="BA709" s="20">
        <v>1.4</v>
      </c>
      <c r="BB709" s="22">
        <v>1</v>
      </c>
      <c r="BC709" s="20">
        <v>0.03</v>
      </c>
      <c r="BD709" s="20">
        <v>0</v>
      </c>
      <c r="BE709" s="20">
        <v>0.03</v>
      </c>
      <c r="BF709" s="20">
        <v>1.45</v>
      </c>
      <c r="BG709" s="22">
        <v>416</v>
      </c>
      <c r="BH709" s="22">
        <v>153</v>
      </c>
      <c r="BI709" s="22">
        <v>419</v>
      </c>
      <c r="BJ709" s="22">
        <v>153</v>
      </c>
      <c r="BK709" s="22">
        <v>371</v>
      </c>
      <c r="BL709" s="22">
        <v>131</v>
      </c>
      <c r="BM709" s="22">
        <v>430</v>
      </c>
      <c r="BN709" s="22">
        <v>153</v>
      </c>
      <c r="BO709" s="20"/>
      <c r="BP709" s="20"/>
      <c r="BQ709" s="20"/>
      <c r="BR709" s="20"/>
      <c r="BS709" s="20"/>
      <c r="BT709" s="20"/>
      <c r="BU709" s="22">
        <v>0.03</v>
      </c>
      <c r="BV709" s="22">
        <v>0</v>
      </c>
      <c r="BW709" s="22">
        <v>0</v>
      </c>
      <c r="BX709" s="22">
        <v>0.03</v>
      </c>
      <c r="BY709" s="22">
        <v>1.43</v>
      </c>
      <c r="BZ709" s="22">
        <v>2.97</v>
      </c>
      <c r="CA709" s="22">
        <v>394</v>
      </c>
      <c r="CB709" s="22">
        <v>79</v>
      </c>
      <c r="CC709" s="22">
        <v>742</v>
      </c>
      <c r="CD709" s="22">
        <v>240</v>
      </c>
      <c r="CE709" s="22">
        <v>743</v>
      </c>
      <c r="CF709" s="22">
        <v>241</v>
      </c>
      <c r="CG709" s="22">
        <v>564</v>
      </c>
      <c r="CH709" s="22">
        <v>204</v>
      </c>
      <c r="CI709" s="22">
        <v>0.99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0"/>
      <c r="B710" s="20"/>
      <c r="C710" s="22">
        <v>460842</v>
      </c>
      <c r="D710" s="22">
        <v>0</v>
      </c>
      <c r="E710" s="22">
        <v>0</v>
      </c>
      <c r="F710" s="22">
        <v>0</v>
      </c>
      <c r="G710" s="22">
        <v>0</v>
      </c>
      <c r="H710" s="22">
        <v>1</v>
      </c>
      <c r="I710" s="22">
        <v>3</v>
      </c>
      <c r="J710" s="20">
        <v>4.8</v>
      </c>
      <c r="K710" s="20">
        <v>4.3</v>
      </c>
      <c r="L710" s="22">
        <v>1</v>
      </c>
      <c r="M710" s="20" t="s">
        <v>3082</v>
      </c>
      <c r="N710" s="20">
        <v>4.3</v>
      </c>
      <c r="O710" s="22">
        <v>689</v>
      </c>
      <c r="P710" s="23" t="b">
        <v>0</v>
      </c>
      <c r="Q710" s="20"/>
      <c r="R710" s="20"/>
      <c r="S710" s="22">
        <v>65</v>
      </c>
      <c r="T710" s="20" t="s">
        <v>3083</v>
      </c>
      <c r="U710" s="20">
        <v>2.8</v>
      </c>
      <c r="V710" s="20" t="s">
        <v>3084</v>
      </c>
      <c r="W710" s="20">
        <v>1.7</v>
      </c>
      <c r="X710" s="23" t="b">
        <v>0</v>
      </c>
      <c r="Y710" s="20"/>
      <c r="Z710" s="20" t="s">
        <v>858</v>
      </c>
      <c r="AA710" s="22">
        <v>19</v>
      </c>
      <c r="AB710" s="22">
        <v>21</v>
      </c>
      <c r="AC710" s="22">
        <v>25</v>
      </c>
      <c r="AD710" s="22">
        <v>207115</v>
      </c>
      <c r="AE710" s="22">
        <v>41266</v>
      </c>
      <c r="AF710" s="22">
        <v>54480</v>
      </c>
      <c r="AG710" s="22">
        <v>9750</v>
      </c>
      <c r="AH710" s="20">
        <v>0.7</v>
      </c>
      <c r="AI710" s="20">
        <v>3.8</v>
      </c>
      <c r="AJ710" s="20" t="s">
        <v>3084</v>
      </c>
      <c r="AK710" s="22">
        <v>365</v>
      </c>
      <c r="AL710" s="22">
        <v>2</v>
      </c>
      <c r="AM710" s="22">
        <v>1</v>
      </c>
      <c r="AN710" s="22">
        <v>0</v>
      </c>
      <c r="AO710" s="22">
        <v>12</v>
      </c>
      <c r="AP710" s="22">
        <v>0</v>
      </c>
      <c r="AQ710" s="22">
        <v>0</v>
      </c>
      <c r="AR710" s="22">
        <v>0</v>
      </c>
      <c r="AS710" s="22">
        <v>2</v>
      </c>
      <c r="AT710" s="22">
        <v>0</v>
      </c>
      <c r="AU710" s="22">
        <v>0</v>
      </c>
      <c r="AV710" s="22">
        <v>2</v>
      </c>
      <c r="AW710" s="22">
        <v>92</v>
      </c>
      <c r="AX710" s="20">
        <v>108.4</v>
      </c>
      <c r="AY710" s="20">
        <v>73.3</v>
      </c>
      <c r="AZ710" s="20">
        <v>87</v>
      </c>
      <c r="BA710" s="20">
        <v>26.8</v>
      </c>
      <c r="BB710" s="22">
        <v>3</v>
      </c>
      <c r="BC710" s="20">
        <v>0.76</v>
      </c>
      <c r="BD710" s="20">
        <v>0.4</v>
      </c>
      <c r="BE710" s="20">
        <v>1.1599999999999999</v>
      </c>
      <c r="BF710" s="20">
        <v>6.22</v>
      </c>
      <c r="BG710" s="22">
        <v>211</v>
      </c>
      <c r="BH710" s="22">
        <v>83</v>
      </c>
      <c r="BI710" s="22">
        <v>170</v>
      </c>
      <c r="BJ710" s="22">
        <v>107</v>
      </c>
      <c r="BK710" s="22">
        <v>132</v>
      </c>
      <c r="BL710" s="22">
        <v>81</v>
      </c>
      <c r="BM710" s="22">
        <v>195</v>
      </c>
      <c r="BN710" s="22">
        <v>96</v>
      </c>
      <c r="BO710" s="20"/>
      <c r="BP710" s="20"/>
      <c r="BQ710" s="20"/>
      <c r="BR710" s="20"/>
      <c r="BS710" s="20"/>
      <c r="BT710" s="20"/>
      <c r="BU710" s="22">
        <v>0.19</v>
      </c>
      <c r="BV710" s="22">
        <v>0</v>
      </c>
      <c r="BW710" s="22">
        <v>0.1</v>
      </c>
      <c r="BX710" s="22">
        <v>0.28999999999999998</v>
      </c>
      <c r="BY710" s="22">
        <v>1.53</v>
      </c>
      <c r="BZ710" s="22">
        <v>2.96</v>
      </c>
      <c r="CA710" s="22">
        <v>48</v>
      </c>
      <c r="CB710" s="22">
        <v>29</v>
      </c>
      <c r="CC710" s="22">
        <v>51</v>
      </c>
      <c r="CD710" s="22">
        <v>27</v>
      </c>
      <c r="CE710" s="22">
        <v>163</v>
      </c>
      <c r="CF710" s="22">
        <v>74</v>
      </c>
      <c r="CG710" s="22">
        <v>136</v>
      </c>
      <c r="CH710" s="22">
        <v>40</v>
      </c>
      <c r="CI710" s="22">
        <v>0.74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100</v>
      </c>
      <c r="B711" s="22">
        <v>100</v>
      </c>
      <c r="C711" s="22">
        <v>220394</v>
      </c>
      <c r="D711" s="22">
        <v>0</v>
      </c>
      <c r="E711" s="22">
        <v>0</v>
      </c>
      <c r="F711" s="22">
        <v>-1</v>
      </c>
      <c r="G711" s="22">
        <v>1</v>
      </c>
      <c r="H711" s="22">
        <v>0</v>
      </c>
      <c r="I711" s="22">
        <v>3</v>
      </c>
      <c r="J711" s="20">
        <v>1.3</v>
      </c>
      <c r="K711" s="20">
        <v>1.3</v>
      </c>
      <c r="L711" s="22">
        <v>1</v>
      </c>
      <c r="M711" s="20" t="s">
        <v>2195</v>
      </c>
      <c r="N711" s="20">
        <v>1.3</v>
      </c>
      <c r="O711" s="22">
        <v>351</v>
      </c>
      <c r="P711" s="23" t="b">
        <v>0</v>
      </c>
      <c r="Q711" s="20"/>
      <c r="R711" s="20" t="s">
        <v>3275</v>
      </c>
      <c r="S711" s="22">
        <v>44</v>
      </c>
      <c r="T711" s="20" t="s">
        <v>2196</v>
      </c>
      <c r="U711" s="20">
        <v>1.2</v>
      </c>
      <c r="V711" s="20" t="s">
        <v>1808</v>
      </c>
      <c r="W711" s="20">
        <v>0.1</v>
      </c>
      <c r="X711" s="23" t="b">
        <v>0</v>
      </c>
      <c r="Y711" s="20"/>
      <c r="Z711" s="20" t="s">
        <v>858</v>
      </c>
      <c r="AA711" s="22">
        <v>20</v>
      </c>
      <c r="AB711" s="22">
        <v>39</v>
      </c>
      <c r="AC711" s="22">
        <v>7</v>
      </c>
      <c r="AD711" s="22">
        <v>6929</v>
      </c>
      <c r="AE711" s="22">
        <v>753</v>
      </c>
      <c r="AF711" s="22">
        <v>4615</v>
      </c>
      <c r="AG711" s="22">
        <v>358</v>
      </c>
      <c r="AH711" s="20">
        <v>0.3</v>
      </c>
      <c r="AI711" s="20">
        <v>1.6</v>
      </c>
      <c r="AJ711" s="20" t="s">
        <v>1808</v>
      </c>
      <c r="AK711" s="22">
        <v>167</v>
      </c>
      <c r="AL711" s="22">
        <v>0</v>
      </c>
      <c r="AM711" s="22">
        <v>0</v>
      </c>
      <c r="AN711" s="22">
        <v>1</v>
      </c>
      <c r="AO711" s="22">
        <v>2</v>
      </c>
      <c r="AP711" s="22">
        <v>0</v>
      </c>
      <c r="AQ711" s="22">
        <v>0</v>
      </c>
      <c r="AR711" s="22">
        <v>0</v>
      </c>
      <c r="AS711" s="22">
        <v>1</v>
      </c>
      <c r="AT711" s="22">
        <v>0</v>
      </c>
      <c r="AU711" s="22">
        <v>0</v>
      </c>
      <c r="AV711" s="22">
        <v>0</v>
      </c>
      <c r="AW711" s="22">
        <v>36</v>
      </c>
      <c r="AX711" s="20">
        <v>42.6</v>
      </c>
      <c r="AY711" s="20">
        <v>26.8</v>
      </c>
      <c r="AZ711" s="20">
        <v>7</v>
      </c>
      <c r="BA711" s="20">
        <v>7.6</v>
      </c>
      <c r="BB711" s="22">
        <v>1</v>
      </c>
      <c r="BC711" s="20">
        <v>0.06</v>
      </c>
      <c r="BD711" s="20">
        <v>7.0000000000000007E-2</v>
      </c>
      <c r="BE711" s="20">
        <v>0.13</v>
      </c>
      <c r="BF711" s="20">
        <v>1.6</v>
      </c>
      <c r="BG711" s="22">
        <v>323</v>
      </c>
      <c r="BH711" s="22">
        <v>139</v>
      </c>
      <c r="BI711" s="22">
        <v>302</v>
      </c>
      <c r="BJ711" s="22">
        <v>159</v>
      </c>
      <c r="BK711" s="22">
        <v>366</v>
      </c>
      <c r="BL711" s="22">
        <v>186</v>
      </c>
      <c r="BM711" s="22">
        <v>355</v>
      </c>
      <c r="BN711" s="22">
        <v>160</v>
      </c>
      <c r="BO711" s="22">
        <v>2</v>
      </c>
      <c r="BP711" s="20"/>
      <c r="BQ711" s="22">
        <v>4</v>
      </c>
      <c r="BR711" s="20"/>
      <c r="BS711" s="20"/>
      <c r="BT711" s="20"/>
      <c r="BU711" s="22">
        <v>0.03</v>
      </c>
      <c r="BV711" s="22">
        <v>0</v>
      </c>
      <c r="BW711" s="22">
        <v>0.04</v>
      </c>
      <c r="BX711" s="22">
        <v>7.0000000000000007E-2</v>
      </c>
      <c r="BY711" s="22">
        <v>0.86</v>
      </c>
      <c r="BZ711" s="22">
        <v>1.08</v>
      </c>
      <c r="CA711" s="22">
        <v>515</v>
      </c>
      <c r="CB711" s="22">
        <v>286</v>
      </c>
      <c r="CC711" s="22">
        <v>212</v>
      </c>
      <c r="CD711" s="22">
        <v>99</v>
      </c>
      <c r="CE711" s="22">
        <v>345</v>
      </c>
      <c r="CF711" s="22">
        <v>162</v>
      </c>
      <c r="CG711" s="22">
        <v>489</v>
      </c>
      <c r="CH711" s="22">
        <v>166</v>
      </c>
      <c r="CI711" s="22">
        <v>0.54</v>
      </c>
      <c r="CJ711" s="22">
        <v>0.54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100</v>
      </c>
      <c r="B712" s="22">
        <v>100</v>
      </c>
      <c r="C712" s="22">
        <v>448514</v>
      </c>
      <c r="D712" s="22">
        <v>0</v>
      </c>
      <c r="E712" s="22">
        <v>0</v>
      </c>
      <c r="F712" s="22">
        <v>0</v>
      </c>
      <c r="G712" s="22">
        <v>0</v>
      </c>
      <c r="H712" s="22">
        <v>0</v>
      </c>
      <c r="I712" s="22">
        <v>2</v>
      </c>
      <c r="J712" s="20">
        <v>0.7</v>
      </c>
      <c r="K712" s="20">
        <v>0.7</v>
      </c>
      <c r="L712" s="22">
        <v>1</v>
      </c>
      <c r="M712" s="20" t="s">
        <v>1696</v>
      </c>
      <c r="N712" s="20">
        <v>0.7</v>
      </c>
      <c r="O712" s="22">
        <v>545</v>
      </c>
      <c r="P712" s="23" t="b">
        <v>0</v>
      </c>
      <c r="Q712" s="20"/>
      <c r="R712" s="20" t="s">
        <v>3379</v>
      </c>
      <c r="S712" s="22">
        <v>45</v>
      </c>
      <c r="T712" s="20" t="s">
        <v>1697</v>
      </c>
      <c r="U712" s="20">
        <v>1</v>
      </c>
      <c r="V712" s="20" t="s">
        <v>493</v>
      </c>
      <c r="W712" s="20">
        <v>0.5</v>
      </c>
      <c r="X712" s="23" t="b">
        <v>0</v>
      </c>
      <c r="Y712" s="20"/>
      <c r="Z712" s="20" t="s">
        <v>858</v>
      </c>
      <c r="AA712" s="22">
        <v>20</v>
      </c>
      <c r="AB712" s="22">
        <v>39</v>
      </c>
      <c r="AC712" s="22">
        <v>12</v>
      </c>
      <c r="AD712" s="22">
        <v>46133</v>
      </c>
      <c r="AE712" s="22">
        <v>8960</v>
      </c>
      <c r="AF712" s="22">
        <v>37964</v>
      </c>
      <c r="AG712" s="22">
        <v>1483</v>
      </c>
      <c r="AH712" s="20">
        <v>0.2</v>
      </c>
      <c r="AI712" s="20">
        <v>2.7</v>
      </c>
      <c r="AJ712" s="20" t="s">
        <v>493</v>
      </c>
      <c r="AK712" s="22">
        <v>871</v>
      </c>
      <c r="AL712" s="22">
        <v>0</v>
      </c>
      <c r="AM712" s="22">
        <v>0</v>
      </c>
      <c r="AN712" s="22">
        <v>0</v>
      </c>
      <c r="AO712" s="22">
        <v>15</v>
      </c>
      <c r="AP712" s="22">
        <v>0</v>
      </c>
      <c r="AQ712" s="22">
        <v>0</v>
      </c>
      <c r="AR712" s="22">
        <v>0</v>
      </c>
      <c r="AS712" s="22">
        <v>4</v>
      </c>
      <c r="AT712" s="22">
        <v>0</v>
      </c>
      <c r="AU712" s="22">
        <v>0</v>
      </c>
      <c r="AV712" s="22">
        <v>0</v>
      </c>
      <c r="AW712" s="22">
        <v>96</v>
      </c>
      <c r="AX712" s="20">
        <v>158</v>
      </c>
      <c r="AY712" s="20">
        <v>140.1</v>
      </c>
      <c r="AZ712" s="20">
        <v>51</v>
      </c>
      <c r="BA712" s="20">
        <v>34.9</v>
      </c>
      <c r="BB712" s="22">
        <v>11</v>
      </c>
      <c r="BC712" s="20">
        <v>1.1299999999999999</v>
      </c>
      <c r="BD712" s="20">
        <v>0.82</v>
      </c>
      <c r="BE712" s="20">
        <v>1.95</v>
      </c>
      <c r="BF712" s="20">
        <v>13.71</v>
      </c>
      <c r="BG712" s="22">
        <v>136</v>
      </c>
      <c r="BH712" s="22">
        <v>48</v>
      </c>
      <c r="BI712" s="22">
        <v>81</v>
      </c>
      <c r="BJ712" s="22">
        <v>17</v>
      </c>
      <c r="BK712" s="22">
        <v>194</v>
      </c>
      <c r="BL712" s="22">
        <v>43</v>
      </c>
      <c r="BM712" s="22">
        <v>126</v>
      </c>
      <c r="BN712" s="22">
        <v>33</v>
      </c>
      <c r="BO712" s="22">
        <v>4</v>
      </c>
      <c r="BP712" s="20"/>
      <c r="BQ712" s="20"/>
      <c r="BR712" s="20"/>
      <c r="BS712" s="20"/>
      <c r="BT712" s="20"/>
      <c r="BU712" s="22">
        <v>0.12</v>
      </c>
      <c r="BV712" s="22">
        <v>0</v>
      </c>
      <c r="BW712" s="22">
        <v>0.08</v>
      </c>
      <c r="BX712" s="22">
        <v>0.2</v>
      </c>
      <c r="BY712" s="22">
        <v>1.42</v>
      </c>
      <c r="BZ712" s="22">
        <v>1.55</v>
      </c>
      <c r="CA712" s="22">
        <v>409</v>
      </c>
      <c r="CB712" s="22">
        <v>82</v>
      </c>
      <c r="CC712" s="22">
        <v>285</v>
      </c>
      <c r="CD712" s="22">
        <v>98</v>
      </c>
      <c r="CE712" s="22">
        <v>387</v>
      </c>
      <c r="CF712" s="22">
        <v>135</v>
      </c>
      <c r="CG712" s="22">
        <v>236</v>
      </c>
      <c r="CH712" s="22">
        <v>90</v>
      </c>
      <c r="CI712" s="22">
        <v>1.1399999999999999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0"/>
      <c r="B713" s="20"/>
      <c r="C713" s="22">
        <v>79602</v>
      </c>
      <c r="D713" s="22">
        <v>0</v>
      </c>
      <c r="E713" s="22">
        <v>0</v>
      </c>
      <c r="F713" s="22">
        <v>-1</v>
      </c>
      <c r="G713" s="22">
        <v>1</v>
      </c>
      <c r="H713" s="22">
        <v>0</v>
      </c>
      <c r="I713" s="22">
        <v>1</v>
      </c>
      <c r="J713" s="20">
        <v>0</v>
      </c>
      <c r="K713" s="20">
        <v>0</v>
      </c>
      <c r="L713" s="22">
        <v>0</v>
      </c>
      <c r="M713" s="20" t="s">
        <v>1026</v>
      </c>
      <c r="N713" s="20">
        <v>0</v>
      </c>
      <c r="O713" s="22">
        <v>546</v>
      </c>
      <c r="P713" s="23" t="b">
        <v>0</v>
      </c>
      <c r="Q713" s="20"/>
      <c r="R713" s="20"/>
      <c r="S713" s="22">
        <v>39</v>
      </c>
      <c r="T713" s="20" t="s">
        <v>1768</v>
      </c>
      <c r="U713" s="20">
        <v>0</v>
      </c>
      <c r="V713" s="20" t="s">
        <v>1769</v>
      </c>
      <c r="W713" s="20">
        <v>0.6</v>
      </c>
      <c r="X713" s="23" t="b">
        <v>0</v>
      </c>
      <c r="Y713" s="20"/>
      <c r="Z713" s="20" t="s">
        <v>858</v>
      </c>
      <c r="AA713" s="22">
        <v>20</v>
      </c>
      <c r="AB713" s="22">
        <v>39</v>
      </c>
      <c r="AC713" s="22">
        <v>0</v>
      </c>
      <c r="AD713" s="22">
        <v>28517</v>
      </c>
      <c r="AE713" s="22">
        <v>4443</v>
      </c>
      <c r="AF713" s="22">
        <v>20909</v>
      </c>
      <c r="AG713" s="22">
        <v>1481</v>
      </c>
      <c r="AH713" s="20">
        <v>0</v>
      </c>
      <c r="AI713" s="20">
        <v>0</v>
      </c>
      <c r="AJ713" s="20" t="s">
        <v>1769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458</v>
      </c>
      <c r="BH713" s="22">
        <v>32</v>
      </c>
      <c r="BI713" s="22">
        <v>439</v>
      </c>
      <c r="BJ713" s="22">
        <v>13</v>
      </c>
      <c r="BK713" s="22">
        <v>414</v>
      </c>
      <c r="BL713" s="22">
        <v>6</v>
      </c>
      <c r="BM713" s="22">
        <v>464</v>
      </c>
      <c r="BN713" s="22">
        <v>32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714</v>
      </c>
      <c r="CB713" s="22">
        <v>71</v>
      </c>
      <c r="CC713" s="22">
        <v>362</v>
      </c>
      <c r="CD713" s="22">
        <v>29</v>
      </c>
      <c r="CE713" s="22">
        <v>469</v>
      </c>
      <c r="CF713" s="22">
        <v>32</v>
      </c>
      <c r="CG713" s="22">
        <v>223</v>
      </c>
      <c r="CH713" s="22">
        <v>30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2">
        <v>0</v>
      </c>
      <c r="B714" s="22">
        <v>0</v>
      </c>
      <c r="C714" s="22">
        <v>431960</v>
      </c>
      <c r="D714" s="22">
        <v>0</v>
      </c>
      <c r="E714" s="22">
        <v>0</v>
      </c>
      <c r="F714" s="22">
        <v>0</v>
      </c>
      <c r="G714" s="22">
        <v>0</v>
      </c>
      <c r="H714" s="22">
        <v>0</v>
      </c>
      <c r="I714" s="22">
        <v>2</v>
      </c>
      <c r="J714" s="20">
        <v>0</v>
      </c>
      <c r="K714" s="20">
        <v>0</v>
      </c>
      <c r="L714" s="22">
        <v>0</v>
      </c>
      <c r="M714" s="20" t="s">
        <v>2327</v>
      </c>
      <c r="N714" s="20">
        <v>0</v>
      </c>
      <c r="O714" s="22">
        <v>547</v>
      </c>
      <c r="P714" s="23" t="b">
        <v>0</v>
      </c>
      <c r="Q714" s="20" t="s">
        <v>3085</v>
      </c>
      <c r="R714" s="20" t="s">
        <v>3086</v>
      </c>
      <c r="S714" s="22">
        <v>40</v>
      </c>
      <c r="T714" s="20" t="s">
        <v>2328</v>
      </c>
      <c r="U714" s="20">
        <v>0</v>
      </c>
      <c r="V714" s="20" t="s">
        <v>2329</v>
      </c>
      <c r="W714" s="20">
        <v>0.5</v>
      </c>
      <c r="X714" s="23" t="b">
        <v>0</v>
      </c>
      <c r="Y714" s="20"/>
      <c r="Z714" s="20" t="s">
        <v>872</v>
      </c>
      <c r="AA714" s="22">
        <v>20</v>
      </c>
      <c r="AB714" s="22">
        <v>39</v>
      </c>
      <c r="AC714" s="22">
        <v>0</v>
      </c>
      <c r="AD714" s="22">
        <v>11202</v>
      </c>
      <c r="AE714" s="22">
        <v>0</v>
      </c>
      <c r="AF714" s="22">
        <v>50530</v>
      </c>
      <c r="AG714" s="22">
        <v>899</v>
      </c>
      <c r="AH714" s="20">
        <v>0</v>
      </c>
      <c r="AI714" s="20">
        <v>0</v>
      </c>
      <c r="AJ714" s="20" t="s">
        <v>2329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519</v>
      </c>
      <c r="BH714" s="22">
        <v>190</v>
      </c>
      <c r="BI714" s="22">
        <v>504</v>
      </c>
      <c r="BJ714" s="22">
        <v>188</v>
      </c>
      <c r="BK714" s="22">
        <v>480</v>
      </c>
      <c r="BL714" s="22">
        <v>179</v>
      </c>
      <c r="BM714" s="22">
        <v>526</v>
      </c>
      <c r="BN714" s="22">
        <v>190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663</v>
      </c>
      <c r="CB714" s="22">
        <v>192</v>
      </c>
      <c r="CC714" s="22">
        <v>433</v>
      </c>
      <c r="CD714" s="22">
        <v>152</v>
      </c>
      <c r="CE714" s="22">
        <v>530</v>
      </c>
      <c r="CF714" s="22">
        <v>186</v>
      </c>
      <c r="CG714" s="22">
        <v>240</v>
      </c>
      <c r="CH714" s="22">
        <v>94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100</v>
      </c>
      <c r="B715" s="22">
        <v>100</v>
      </c>
      <c r="C715" s="22">
        <v>490721</v>
      </c>
      <c r="D715" s="22">
        <v>0</v>
      </c>
      <c r="E715" s="22">
        <v>0</v>
      </c>
      <c r="F715" s="22">
        <v>-1</v>
      </c>
      <c r="G715" s="22">
        <v>1</v>
      </c>
      <c r="H715" s="22">
        <v>0</v>
      </c>
      <c r="I715" s="22">
        <v>2</v>
      </c>
      <c r="J715" s="20">
        <v>0</v>
      </c>
      <c r="K715" s="20">
        <v>0</v>
      </c>
      <c r="L715" s="22">
        <v>0</v>
      </c>
      <c r="M715" s="20" t="s">
        <v>1589</v>
      </c>
      <c r="N715" s="20">
        <v>0</v>
      </c>
      <c r="O715" s="22">
        <v>548</v>
      </c>
      <c r="P715" s="23" t="b">
        <v>0</v>
      </c>
      <c r="Q715" s="20"/>
      <c r="R715" s="20" t="s">
        <v>3380</v>
      </c>
      <c r="S715" s="22">
        <v>44</v>
      </c>
      <c r="T715" s="20" t="s">
        <v>1709</v>
      </c>
      <c r="U715" s="20">
        <v>1.3</v>
      </c>
      <c r="V715" s="20" t="s">
        <v>1710</v>
      </c>
      <c r="W715" s="20">
        <v>0.1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8</v>
      </c>
      <c r="AD715" s="22">
        <v>4858</v>
      </c>
      <c r="AE715" s="22">
        <v>108</v>
      </c>
      <c r="AF715" s="22">
        <v>11423</v>
      </c>
      <c r="AG715" s="22">
        <v>118</v>
      </c>
      <c r="AH715" s="20">
        <v>0</v>
      </c>
      <c r="AI715" s="20">
        <v>1.8</v>
      </c>
      <c r="AJ715" s="20" t="s">
        <v>3087</v>
      </c>
      <c r="AK715" s="22">
        <v>140</v>
      </c>
      <c r="AL715" s="22">
        <v>0</v>
      </c>
      <c r="AM715" s="22">
        <v>0</v>
      </c>
      <c r="AN715" s="22">
        <v>1</v>
      </c>
      <c r="AO715" s="22">
        <v>3</v>
      </c>
      <c r="AP715" s="22">
        <v>1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38</v>
      </c>
      <c r="AX715" s="20">
        <v>30.8</v>
      </c>
      <c r="AY715" s="20">
        <v>37.5</v>
      </c>
      <c r="AZ715" s="20">
        <v>16</v>
      </c>
      <c r="BA715" s="20">
        <v>8.4</v>
      </c>
      <c r="BB715" s="22">
        <v>1</v>
      </c>
      <c r="BC715" s="20">
        <v>0.22</v>
      </c>
      <c r="BD715" s="20">
        <v>0.17</v>
      </c>
      <c r="BE715" s="20">
        <v>0.39</v>
      </c>
      <c r="BF715" s="20">
        <v>2.95</v>
      </c>
      <c r="BG715" s="22">
        <v>347</v>
      </c>
      <c r="BH715" s="22">
        <v>134</v>
      </c>
      <c r="BI715" s="22">
        <v>266</v>
      </c>
      <c r="BJ715" s="22">
        <v>81</v>
      </c>
      <c r="BK715" s="22">
        <v>316</v>
      </c>
      <c r="BL715" s="22">
        <v>107</v>
      </c>
      <c r="BM715" s="22">
        <v>344</v>
      </c>
      <c r="BN715" s="22">
        <v>122</v>
      </c>
      <c r="BO715" s="20"/>
      <c r="BP715" s="20"/>
      <c r="BQ715" s="20"/>
      <c r="BR715" s="20"/>
      <c r="BS715" s="20"/>
      <c r="BT715" s="20"/>
      <c r="BU715" s="22">
        <v>0.14000000000000001</v>
      </c>
      <c r="BV715" s="22">
        <v>0</v>
      </c>
      <c r="BW715" s="22">
        <v>0.11</v>
      </c>
      <c r="BX715" s="22">
        <v>0.25</v>
      </c>
      <c r="BY715" s="22">
        <v>1.9</v>
      </c>
      <c r="BZ715" s="22">
        <v>1.93</v>
      </c>
      <c r="CA715" s="22">
        <v>552</v>
      </c>
      <c r="CB715" s="22">
        <v>124</v>
      </c>
      <c r="CC715" s="22">
        <v>553</v>
      </c>
      <c r="CD715" s="22">
        <v>217</v>
      </c>
      <c r="CE715" s="22">
        <v>326</v>
      </c>
      <c r="CF715" s="22">
        <v>110</v>
      </c>
      <c r="CG715" s="22">
        <v>408</v>
      </c>
      <c r="CH715" s="22">
        <v>159</v>
      </c>
      <c r="CI715" s="22">
        <v>0.64</v>
      </c>
      <c r="CJ715" s="22">
        <v>0.64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0</v>
      </c>
      <c r="B716" s="22">
        <v>0</v>
      </c>
      <c r="C716" s="22">
        <v>510363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3</v>
      </c>
      <c r="J716" s="20">
        <v>0</v>
      </c>
      <c r="K716" s="20">
        <v>0</v>
      </c>
      <c r="L716" s="22">
        <v>0</v>
      </c>
      <c r="M716" s="20" t="s">
        <v>1702</v>
      </c>
      <c r="N716" s="20">
        <v>0</v>
      </c>
      <c r="O716" s="22">
        <v>549</v>
      </c>
      <c r="P716" s="23" t="b">
        <v>0</v>
      </c>
      <c r="Q716" s="20" t="s">
        <v>2393</v>
      </c>
      <c r="R716" s="20" t="s">
        <v>2330</v>
      </c>
      <c r="S716" s="22">
        <v>45</v>
      </c>
      <c r="T716" s="20" t="s">
        <v>1703</v>
      </c>
      <c r="U716" s="20">
        <v>0</v>
      </c>
      <c r="V716" s="20" t="s">
        <v>1704</v>
      </c>
      <c r="W716" s="20">
        <v>0</v>
      </c>
      <c r="X716" s="23" t="b">
        <v>0</v>
      </c>
      <c r="Y716" s="20"/>
      <c r="Z716" s="20" t="s">
        <v>872</v>
      </c>
      <c r="AA716" s="22">
        <v>20</v>
      </c>
      <c r="AB716" s="22">
        <v>39</v>
      </c>
      <c r="AC716" s="22">
        <v>0</v>
      </c>
      <c r="AD716" s="22">
        <v>0</v>
      </c>
      <c r="AE716" s="22">
        <v>0</v>
      </c>
      <c r="AF716" s="22">
        <v>702</v>
      </c>
      <c r="AG716" s="22">
        <v>6</v>
      </c>
      <c r="AH716" s="20">
        <v>0</v>
      </c>
      <c r="AI716" s="20">
        <v>0</v>
      </c>
      <c r="AJ716" s="20" t="s">
        <v>674</v>
      </c>
      <c r="AK716" s="22">
        <v>0</v>
      </c>
      <c r="AL716" s="22">
        <v>0</v>
      </c>
      <c r="AM716" s="22">
        <v>0</v>
      </c>
      <c r="AN716" s="22">
        <v>0</v>
      </c>
      <c r="AO716" s="22">
        <v>0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0</v>
      </c>
      <c r="AX716" s="20">
        <v>0</v>
      </c>
      <c r="AY716" s="20">
        <v>0</v>
      </c>
      <c r="AZ716" s="20">
        <v>0</v>
      </c>
      <c r="BA716" s="20">
        <v>0</v>
      </c>
      <c r="BB716" s="22">
        <v>0</v>
      </c>
      <c r="BC716" s="20">
        <v>0</v>
      </c>
      <c r="BD716" s="20">
        <v>0</v>
      </c>
      <c r="BE716" s="20">
        <v>0</v>
      </c>
      <c r="BF716" s="20">
        <v>0</v>
      </c>
      <c r="BG716" s="22">
        <v>664</v>
      </c>
      <c r="BH716" s="22">
        <v>270</v>
      </c>
      <c r="BI716" s="22">
        <v>659</v>
      </c>
      <c r="BJ716" s="22">
        <v>271</v>
      </c>
      <c r="BK716" s="22">
        <v>650</v>
      </c>
      <c r="BL716" s="22">
        <v>266</v>
      </c>
      <c r="BM716" s="22">
        <v>670</v>
      </c>
      <c r="BN716" s="22">
        <v>274</v>
      </c>
      <c r="BO716" s="20"/>
      <c r="BP716" s="20"/>
      <c r="BQ716" s="20"/>
      <c r="BR716" s="20"/>
      <c r="BS716" s="20"/>
      <c r="BT716" s="20"/>
      <c r="BU716" s="22">
        <v>0</v>
      </c>
      <c r="BV716" s="22">
        <v>0</v>
      </c>
      <c r="BW716" s="22">
        <v>0</v>
      </c>
      <c r="BX716" s="22">
        <v>0</v>
      </c>
      <c r="BY716" s="22">
        <v>0</v>
      </c>
      <c r="BZ716" s="22">
        <v>0</v>
      </c>
      <c r="CA716" s="22">
        <v>440</v>
      </c>
      <c r="CB716" s="22">
        <v>256</v>
      </c>
      <c r="CC716" s="22">
        <v>613</v>
      </c>
      <c r="CD716" s="22">
        <v>240</v>
      </c>
      <c r="CE716" s="22">
        <v>673</v>
      </c>
      <c r="CF716" s="22">
        <v>277</v>
      </c>
      <c r="CG716" s="22">
        <v>704</v>
      </c>
      <c r="CH716" s="22">
        <v>291</v>
      </c>
      <c r="CI716" s="22">
        <v>0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0</v>
      </c>
      <c r="B717" s="22">
        <v>0</v>
      </c>
      <c r="C717" s="22">
        <v>245923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3</v>
      </c>
      <c r="J717" s="20">
        <v>0</v>
      </c>
      <c r="K717" s="20">
        <v>0</v>
      </c>
      <c r="L717" s="22">
        <v>0</v>
      </c>
      <c r="M717" s="20" t="s">
        <v>1235</v>
      </c>
      <c r="N717" s="20">
        <v>0</v>
      </c>
      <c r="O717" s="22">
        <v>550</v>
      </c>
      <c r="P717" s="23" t="b">
        <v>0</v>
      </c>
      <c r="Q717" s="20" t="s">
        <v>2638</v>
      </c>
      <c r="R717" s="20" t="s">
        <v>2639</v>
      </c>
      <c r="S717" s="22">
        <v>45</v>
      </c>
      <c r="T717" s="20" t="s">
        <v>1692</v>
      </c>
      <c r="U717" s="20">
        <v>0</v>
      </c>
      <c r="V717" s="20" t="s">
        <v>673</v>
      </c>
      <c r="W717" s="20">
        <v>0</v>
      </c>
      <c r="X717" s="23" t="b">
        <v>0</v>
      </c>
      <c r="Y717" s="20"/>
      <c r="Z717" s="20" t="s">
        <v>872</v>
      </c>
      <c r="AA717" s="22">
        <v>20</v>
      </c>
      <c r="AB717" s="22">
        <v>39</v>
      </c>
      <c r="AC717" s="22">
        <v>0</v>
      </c>
      <c r="AD717" s="22">
        <v>0</v>
      </c>
      <c r="AE717" s="22">
        <v>0</v>
      </c>
      <c r="AF717" s="22">
        <v>1793</v>
      </c>
      <c r="AG717" s="22">
        <v>10</v>
      </c>
      <c r="AH717" s="20">
        <v>0</v>
      </c>
      <c r="AI717" s="20">
        <v>0</v>
      </c>
      <c r="AJ717" s="20" t="s">
        <v>673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632</v>
      </c>
      <c r="BH717" s="22">
        <v>249</v>
      </c>
      <c r="BI717" s="22">
        <v>628</v>
      </c>
      <c r="BJ717" s="22">
        <v>250</v>
      </c>
      <c r="BK717" s="22">
        <v>617</v>
      </c>
      <c r="BL717" s="22">
        <v>245</v>
      </c>
      <c r="BM717" s="22">
        <v>638</v>
      </c>
      <c r="BN717" s="22">
        <v>253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399</v>
      </c>
      <c r="CB717" s="22">
        <v>231</v>
      </c>
      <c r="CC717" s="22">
        <v>578</v>
      </c>
      <c r="CD717" s="22">
        <v>216</v>
      </c>
      <c r="CE717" s="22">
        <v>644</v>
      </c>
      <c r="CF717" s="22">
        <v>257</v>
      </c>
      <c r="CG717" s="22">
        <v>660</v>
      </c>
      <c r="CH717" s="22">
        <v>266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0</v>
      </c>
      <c r="B718" s="20"/>
      <c r="C718" s="22">
        <v>60232</v>
      </c>
      <c r="D718" s="22">
        <v>0</v>
      </c>
      <c r="E718" s="22">
        <v>0</v>
      </c>
      <c r="F718" s="22">
        <v>0</v>
      </c>
      <c r="G718" s="22">
        <v>0</v>
      </c>
      <c r="H718" s="22">
        <v>0</v>
      </c>
      <c r="I718" s="22">
        <v>2</v>
      </c>
      <c r="J718" s="20">
        <v>0</v>
      </c>
      <c r="K718" s="20">
        <v>0.7</v>
      </c>
      <c r="L718" s="22">
        <v>1</v>
      </c>
      <c r="M718" s="20" t="s">
        <v>1674</v>
      </c>
      <c r="N718" s="20">
        <v>0.7</v>
      </c>
      <c r="O718" s="22">
        <v>551</v>
      </c>
      <c r="P718" s="23" t="b">
        <v>0</v>
      </c>
      <c r="Q718" s="20" t="s">
        <v>3700</v>
      </c>
      <c r="R718" s="20" t="s">
        <v>3701</v>
      </c>
      <c r="S718" s="22">
        <v>45</v>
      </c>
      <c r="T718" s="20" t="s">
        <v>1675</v>
      </c>
      <c r="U718" s="20">
        <v>1.4</v>
      </c>
      <c r="V718" s="20" t="s">
        <v>580</v>
      </c>
      <c r="W718" s="20">
        <v>0.3</v>
      </c>
      <c r="X718" s="23" t="b">
        <v>0</v>
      </c>
      <c r="Y718" s="20"/>
      <c r="Z718" s="20" t="s">
        <v>1804</v>
      </c>
      <c r="AA718" s="22">
        <v>20</v>
      </c>
      <c r="AB718" s="22">
        <v>39</v>
      </c>
      <c r="AC718" s="22">
        <v>17</v>
      </c>
      <c r="AD718" s="22">
        <v>41214</v>
      </c>
      <c r="AE718" s="22">
        <v>400</v>
      </c>
      <c r="AF718" s="22">
        <v>35973</v>
      </c>
      <c r="AG718" s="22">
        <v>4362</v>
      </c>
      <c r="AH718" s="20">
        <v>0.2</v>
      </c>
      <c r="AI718" s="20">
        <v>3.8</v>
      </c>
      <c r="AJ718" s="20" t="s">
        <v>580</v>
      </c>
      <c r="AK718" s="22">
        <v>1060</v>
      </c>
      <c r="AL718" s="22">
        <v>0</v>
      </c>
      <c r="AM718" s="22">
        <v>0</v>
      </c>
      <c r="AN718" s="22">
        <v>1</v>
      </c>
      <c r="AO718" s="22">
        <v>20</v>
      </c>
      <c r="AP718" s="22">
        <v>0</v>
      </c>
      <c r="AQ718" s="22">
        <v>0</v>
      </c>
      <c r="AR718" s="22">
        <v>0</v>
      </c>
      <c r="AS718" s="22">
        <v>5</v>
      </c>
      <c r="AT718" s="22">
        <v>0</v>
      </c>
      <c r="AU718" s="22">
        <v>0</v>
      </c>
      <c r="AV718" s="22">
        <v>0</v>
      </c>
      <c r="AW718" s="22">
        <v>165</v>
      </c>
      <c r="AX718" s="20">
        <v>269</v>
      </c>
      <c r="AY718" s="20">
        <v>50.9</v>
      </c>
      <c r="AZ718" s="20">
        <v>124</v>
      </c>
      <c r="BA718" s="20">
        <v>44.5</v>
      </c>
      <c r="BB718" s="22">
        <v>12</v>
      </c>
      <c r="BC718" s="20">
        <v>0.68</v>
      </c>
      <c r="BD718" s="20">
        <v>0.34</v>
      </c>
      <c r="BE718" s="20">
        <v>1.02</v>
      </c>
      <c r="BF718" s="20">
        <v>18.77</v>
      </c>
      <c r="BG718" s="22">
        <v>39</v>
      </c>
      <c r="BH718" s="22">
        <v>11</v>
      </c>
      <c r="BI718" s="22">
        <v>224</v>
      </c>
      <c r="BJ718" s="22">
        <v>62</v>
      </c>
      <c r="BK718" s="22">
        <v>98</v>
      </c>
      <c r="BL718" s="22">
        <v>8</v>
      </c>
      <c r="BM718" s="22">
        <v>87</v>
      </c>
      <c r="BN718" s="22">
        <v>17</v>
      </c>
      <c r="BO718" s="20"/>
      <c r="BP718" s="20"/>
      <c r="BQ718" s="20"/>
      <c r="BR718" s="20"/>
      <c r="BS718" s="20"/>
      <c r="BT718" s="20"/>
      <c r="BU718" s="22">
        <v>0.06</v>
      </c>
      <c r="BV718" s="22">
        <v>0</v>
      </c>
      <c r="BW718" s="22">
        <v>0.03</v>
      </c>
      <c r="BX718" s="22">
        <v>0.09</v>
      </c>
      <c r="BY718" s="22">
        <v>1.59</v>
      </c>
      <c r="BZ718" s="22">
        <v>1.7</v>
      </c>
      <c r="CA718" s="22">
        <v>355</v>
      </c>
      <c r="CB718" s="22">
        <v>54</v>
      </c>
      <c r="CC718" s="22">
        <v>282</v>
      </c>
      <c r="CD718" s="22">
        <v>96</v>
      </c>
      <c r="CE718" s="22">
        <v>315</v>
      </c>
      <c r="CF718" s="22">
        <v>104</v>
      </c>
      <c r="CG718" s="22">
        <v>274</v>
      </c>
      <c r="CH718" s="22">
        <v>108</v>
      </c>
      <c r="CI718" s="22">
        <v>1.02</v>
      </c>
      <c r="CJ718" s="22">
        <v>0.08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449988</v>
      </c>
      <c r="D719" s="22">
        <v>0</v>
      </c>
      <c r="E719" s="22">
        <v>0</v>
      </c>
      <c r="F719" s="22">
        <v>-2</v>
      </c>
      <c r="G719" s="22">
        <v>2</v>
      </c>
      <c r="H719" s="22">
        <v>0</v>
      </c>
      <c r="I719" s="22">
        <v>4</v>
      </c>
      <c r="J719" s="20">
        <v>0</v>
      </c>
      <c r="K719" s="20">
        <v>0</v>
      </c>
      <c r="L719" s="22">
        <v>0</v>
      </c>
      <c r="M719" s="20" t="s">
        <v>902</v>
      </c>
      <c r="N719" s="20">
        <v>0</v>
      </c>
      <c r="O719" s="22">
        <v>552</v>
      </c>
      <c r="P719" s="23" t="b">
        <v>0</v>
      </c>
      <c r="Q719" s="20"/>
      <c r="R719" s="20"/>
      <c r="S719" s="22">
        <v>53</v>
      </c>
      <c r="T719" s="20" t="s">
        <v>1698</v>
      </c>
      <c r="U719" s="20">
        <v>1</v>
      </c>
      <c r="V719" s="20" t="s">
        <v>1699</v>
      </c>
      <c r="W719" s="20">
        <v>0.2</v>
      </c>
      <c r="X719" s="23" t="b">
        <v>0</v>
      </c>
      <c r="Y719" s="20"/>
      <c r="Z719" s="20" t="s">
        <v>858</v>
      </c>
      <c r="AA719" s="22">
        <v>20</v>
      </c>
      <c r="AB719" s="22">
        <v>39</v>
      </c>
      <c r="AC719" s="22">
        <v>8</v>
      </c>
      <c r="AD719" s="22">
        <v>14089</v>
      </c>
      <c r="AE719" s="22">
        <v>710</v>
      </c>
      <c r="AF719" s="22">
        <v>25751</v>
      </c>
      <c r="AG719" s="22">
        <v>778</v>
      </c>
      <c r="AH719" s="20">
        <v>0</v>
      </c>
      <c r="AI719" s="20">
        <v>1.5</v>
      </c>
      <c r="AJ719" s="20" t="s">
        <v>2331</v>
      </c>
      <c r="AK719" s="22">
        <v>259</v>
      </c>
      <c r="AL719" s="22">
        <v>0</v>
      </c>
      <c r="AM719" s="22">
        <v>0</v>
      </c>
      <c r="AN719" s="22">
        <v>1</v>
      </c>
      <c r="AO719" s="22">
        <v>8</v>
      </c>
      <c r="AP719" s="22">
        <v>0</v>
      </c>
      <c r="AQ719" s="22">
        <v>0</v>
      </c>
      <c r="AR719" s="22">
        <v>0</v>
      </c>
      <c r="AS719" s="22">
        <v>2</v>
      </c>
      <c r="AT719" s="22">
        <v>0</v>
      </c>
      <c r="AU719" s="22">
        <v>0</v>
      </c>
      <c r="AV719" s="22">
        <v>0</v>
      </c>
      <c r="AW719" s="22">
        <v>7</v>
      </c>
      <c r="AX719" s="20">
        <v>25.2</v>
      </c>
      <c r="AY719" s="20">
        <v>51.6</v>
      </c>
      <c r="AZ719" s="20">
        <v>93</v>
      </c>
      <c r="BA719" s="20">
        <v>16.899999999999999</v>
      </c>
      <c r="BB719" s="22">
        <v>3</v>
      </c>
      <c r="BC719" s="20">
        <v>1.1200000000000001</v>
      </c>
      <c r="BD719" s="20">
        <v>0.09</v>
      </c>
      <c r="BE719" s="20">
        <v>1.21</v>
      </c>
      <c r="BF719" s="20">
        <v>7.2</v>
      </c>
      <c r="BG719" s="22">
        <v>364</v>
      </c>
      <c r="BH719" s="22">
        <v>40</v>
      </c>
      <c r="BI719" s="22">
        <v>222</v>
      </c>
      <c r="BJ719" s="22">
        <v>36</v>
      </c>
      <c r="BK719" s="22">
        <v>123</v>
      </c>
      <c r="BL719" s="22">
        <v>34</v>
      </c>
      <c r="BM719" s="22">
        <v>274</v>
      </c>
      <c r="BN719" s="22">
        <v>38</v>
      </c>
      <c r="BO719" s="20"/>
      <c r="BP719" s="20"/>
      <c r="BQ719" s="20"/>
      <c r="BR719" s="20"/>
      <c r="BS719" s="20"/>
      <c r="BT719" s="20"/>
      <c r="BU719" s="22">
        <v>0.39</v>
      </c>
      <c r="BV719" s="22">
        <v>0</v>
      </c>
      <c r="BW719" s="22">
        <v>0.03</v>
      </c>
      <c r="BX719" s="22">
        <v>0.42</v>
      </c>
      <c r="BY719" s="22">
        <v>2.5</v>
      </c>
      <c r="BZ719" s="22">
        <v>2.78</v>
      </c>
      <c r="CA719" s="22">
        <v>146</v>
      </c>
      <c r="CB719" s="22">
        <v>38</v>
      </c>
      <c r="CC719" s="22">
        <v>707</v>
      </c>
      <c r="CD719" s="22">
        <v>81</v>
      </c>
      <c r="CE719" s="22">
        <v>430</v>
      </c>
      <c r="CF719" s="22">
        <v>54</v>
      </c>
      <c r="CG719" s="22">
        <v>307</v>
      </c>
      <c r="CH719" s="22">
        <v>48</v>
      </c>
      <c r="CI719" s="22">
        <v>1.04</v>
      </c>
      <c r="CJ719" s="22">
        <v>0.35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0</v>
      </c>
      <c r="B720" s="22">
        <v>0</v>
      </c>
      <c r="C720" s="22">
        <v>181284</v>
      </c>
      <c r="D720" s="22">
        <v>0</v>
      </c>
      <c r="E720" s="22">
        <v>0</v>
      </c>
      <c r="F720" s="22">
        <v>-1</v>
      </c>
      <c r="G720" s="22">
        <v>1</v>
      </c>
      <c r="H720" s="22">
        <v>0</v>
      </c>
      <c r="I720" s="22">
        <v>3</v>
      </c>
      <c r="J720" s="20">
        <v>0</v>
      </c>
      <c r="K720" s="20">
        <v>0</v>
      </c>
      <c r="L720" s="22">
        <v>0</v>
      </c>
      <c r="M720" s="20" t="s">
        <v>1713</v>
      </c>
      <c r="N720" s="20">
        <v>0</v>
      </c>
      <c r="O720" s="22">
        <v>554</v>
      </c>
      <c r="P720" s="23" t="b">
        <v>0</v>
      </c>
      <c r="Q720" s="20" t="s">
        <v>3088</v>
      </c>
      <c r="R720" s="20" t="s">
        <v>3089</v>
      </c>
      <c r="S720" s="22">
        <v>54</v>
      </c>
      <c r="T720" s="20" t="s">
        <v>1714</v>
      </c>
      <c r="U720" s="20">
        <v>0</v>
      </c>
      <c r="V720" s="20" t="s">
        <v>1715</v>
      </c>
      <c r="W720" s="20">
        <v>0</v>
      </c>
      <c r="X720" s="23" t="b">
        <v>0</v>
      </c>
      <c r="Y720" s="20"/>
      <c r="Z720" s="20" t="s">
        <v>872</v>
      </c>
      <c r="AA720" s="22">
        <v>20</v>
      </c>
      <c r="AB720" s="22">
        <v>39</v>
      </c>
      <c r="AC720" s="22">
        <v>0</v>
      </c>
      <c r="AD720" s="22">
        <v>1001</v>
      </c>
      <c r="AE720" s="22">
        <v>0</v>
      </c>
      <c r="AF720" s="22">
        <v>7541</v>
      </c>
      <c r="AG720" s="22">
        <v>35</v>
      </c>
      <c r="AH720" s="20">
        <v>0</v>
      </c>
      <c r="AI720" s="20">
        <v>0</v>
      </c>
      <c r="AJ720" s="20" t="s">
        <v>594</v>
      </c>
      <c r="AK720" s="22">
        <v>0</v>
      </c>
      <c r="AL720" s="22">
        <v>0</v>
      </c>
      <c r="AM720" s="22">
        <v>0</v>
      </c>
      <c r="AN720" s="22">
        <v>0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0</v>
      </c>
      <c r="AX720" s="20">
        <v>0</v>
      </c>
      <c r="AY720" s="20">
        <v>0</v>
      </c>
      <c r="AZ720" s="20">
        <v>0</v>
      </c>
      <c r="BA720" s="20">
        <v>0</v>
      </c>
      <c r="BB720" s="22">
        <v>0</v>
      </c>
      <c r="BC720" s="20">
        <v>0</v>
      </c>
      <c r="BD720" s="20">
        <v>0</v>
      </c>
      <c r="BE720" s="20">
        <v>0</v>
      </c>
      <c r="BF720" s="20">
        <v>0</v>
      </c>
      <c r="BG720" s="22">
        <v>727</v>
      </c>
      <c r="BH720" s="22">
        <v>316</v>
      </c>
      <c r="BI720" s="22">
        <v>727</v>
      </c>
      <c r="BJ720" s="22">
        <v>316</v>
      </c>
      <c r="BK720" s="22">
        <v>725</v>
      </c>
      <c r="BL720" s="22">
        <v>316</v>
      </c>
      <c r="BM720" s="22">
        <v>727</v>
      </c>
      <c r="BN720" s="22">
        <v>316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</v>
      </c>
      <c r="BX720" s="22">
        <v>0</v>
      </c>
      <c r="BY720" s="22">
        <v>0</v>
      </c>
      <c r="BZ720" s="22">
        <v>0</v>
      </c>
      <c r="CA720" s="22">
        <v>118</v>
      </c>
      <c r="CB720" s="22">
        <v>73</v>
      </c>
      <c r="CC720" s="22">
        <v>713</v>
      </c>
      <c r="CD720" s="22">
        <v>309</v>
      </c>
      <c r="CE720" s="22">
        <v>727</v>
      </c>
      <c r="CF720" s="22">
        <v>316</v>
      </c>
      <c r="CG720" s="22">
        <v>542</v>
      </c>
      <c r="CH720" s="22">
        <v>194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0</v>
      </c>
      <c r="B721" s="22">
        <v>0</v>
      </c>
      <c r="C721" s="22">
        <v>240299</v>
      </c>
      <c r="D721" s="22">
        <v>0</v>
      </c>
      <c r="E721" s="22">
        <v>0</v>
      </c>
      <c r="F721" s="22">
        <v>-1</v>
      </c>
      <c r="G721" s="22">
        <v>1</v>
      </c>
      <c r="H721" s="22">
        <v>0</v>
      </c>
      <c r="I721" s="22">
        <v>3</v>
      </c>
      <c r="J721" s="20">
        <v>0</v>
      </c>
      <c r="K721" s="20">
        <v>0</v>
      </c>
      <c r="L721" s="22">
        <v>0</v>
      </c>
      <c r="M721" s="20" t="s">
        <v>1016</v>
      </c>
      <c r="N721" s="20">
        <v>0</v>
      </c>
      <c r="O721" s="22">
        <v>555</v>
      </c>
      <c r="P721" s="23" t="b">
        <v>0</v>
      </c>
      <c r="Q721" s="20" t="s">
        <v>3471</v>
      </c>
      <c r="R721" s="20" t="s">
        <v>3472</v>
      </c>
      <c r="S721" s="22">
        <v>44</v>
      </c>
      <c r="T721" s="20" t="s">
        <v>1711</v>
      </c>
      <c r="U721" s="20">
        <v>0</v>
      </c>
      <c r="V721" s="20" t="s">
        <v>634</v>
      </c>
      <c r="W721" s="20">
        <v>0.1</v>
      </c>
      <c r="X721" s="23" t="b">
        <v>0</v>
      </c>
      <c r="Y721" s="20"/>
      <c r="Z721" s="20" t="s">
        <v>899</v>
      </c>
      <c r="AA721" s="22">
        <v>20</v>
      </c>
      <c r="AB721" s="22">
        <v>39</v>
      </c>
      <c r="AC721" s="22">
        <v>0</v>
      </c>
      <c r="AD721" s="22">
        <v>3811</v>
      </c>
      <c r="AE721" s="22">
        <v>37</v>
      </c>
      <c r="AF721" s="22">
        <v>8496</v>
      </c>
      <c r="AG721" s="22">
        <v>254</v>
      </c>
      <c r="AH721" s="20">
        <v>0</v>
      </c>
      <c r="AI721" s="20">
        <v>0</v>
      </c>
      <c r="AJ721" s="20" t="s">
        <v>634</v>
      </c>
      <c r="AK721" s="22">
        <v>0</v>
      </c>
      <c r="AL721" s="22">
        <v>0</v>
      </c>
      <c r="AM721" s="22">
        <v>0</v>
      </c>
      <c r="AN721" s="22">
        <v>0</v>
      </c>
      <c r="AO721" s="22">
        <v>0</v>
      </c>
      <c r="AP721" s="22">
        <v>0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0</v>
      </c>
      <c r="AW721" s="22">
        <v>0</v>
      </c>
      <c r="AX721" s="20">
        <v>0</v>
      </c>
      <c r="AY721" s="20">
        <v>0</v>
      </c>
      <c r="AZ721" s="20">
        <v>0</v>
      </c>
      <c r="BA721" s="20">
        <v>0</v>
      </c>
      <c r="BB721" s="22">
        <v>0</v>
      </c>
      <c r="BC721" s="20">
        <v>0</v>
      </c>
      <c r="BD721" s="20">
        <v>0</v>
      </c>
      <c r="BE721" s="20">
        <v>0</v>
      </c>
      <c r="BF721" s="20">
        <v>0</v>
      </c>
      <c r="BG721" s="22">
        <v>595</v>
      </c>
      <c r="BH721" s="22">
        <v>227</v>
      </c>
      <c r="BI721" s="22">
        <v>586</v>
      </c>
      <c r="BJ721" s="22">
        <v>228</v>
      </c>
      <c r="BK721" s="22">
        <v>572</v>
      </c>
      <c r="BL721" s="22">
        <v>222</v>
      </c>
      <c r="BM721" s="22">
        <v>602</v>
      </c>
      <c r="BN721" s="22">
        <v>232</v>
      </c>
      <c r="BO721" s="20"/>
      <c r="BP721" s="20"/>
      <c r="BQ721" s="20"/>
      <c r="BR721" s="20"/>
      <c r="BS721" s="20"/>
      <c r="BT721" s="20"/>
      <c r="BU721" s="22">
        <v>0</v>
      </c>
      <c r="BV721" s="22">
        <v>0</v>
      </c>
      <c r="BW721" s="22">
        <v>0</v>
      </c>
      <c r="BX721" s="22">
        <v>0</v>
      </c>
      <c r="BY721" s="22">
        <v>0</v>
      </c>
      <c r="BZ721" s="22">
        <v>0</v>
      </c>
      <c r="CA721" s="22">
        <v>525</v>
      </c>
      <c r="CB721" s="22">
        <v>291</v>
      </c>
      <c r="CC721" s="22">
        <v>537</v>
      </c>
      <c r="CD721" s="22">
        <v>193</v>
      </c>
      <c r="CE721" s="22">
        <v>608</v>
      </c>
      <c r="CF721" s="22">
        <v>236</v>
      </c>
      <c r="CG721" s="22">
        <v>485</v>
      </c>
      <c r="CH721" s="22">
        <v>163</v>
      </c>
      <c r="CI721" s="22">
        <v>0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2">
        <v>0</v>
      </c>
      <c r="C722" s="22">
        <v>441271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2</v>
      </c>
      <c r="J722" s="20">
        <v>0</v>
      </c>
      <c r="K722" s="20">
        <v>0</v>
      </c>
      <c r="L722" s="22">
        <v>0</v>
      </c>
      <c r="M722" s="20" t="s">
        <v>2334</v>
      </c>
      <c r="N722" s="20">
        <v>0</v>
      </c>
      <c r="O722" s="22">
        <v>556</v>
      </c>
      <c r="P722" s="23" t="b">
        <v>0</v>
      </c>
      <c r="Q722" s="20" t="s">
        <v>2393</v>
      </c>
      <c r="R722" s="20" t="s">
        <v>2335</v>
      </c>
      <c r="S722" s="22">
        <v>40</v>
      </c>
      <c r="T722" s="20" t="s">
        <v>2336</v>
      </c>
      <c r="U722" s="20">
        <v>0</v>
      </c>
      <c r="V722" s="20" t="s">
        <v>2337</v>
      </c>
      <c r="W722" s="20">
        <v>0</v>
      </c>
      <c r="X722" s="23" t="b">
        <v>0</v>
      </c>
      <c r="Y722" s="20"/>
      <c r="Z722" s="20" t="s">
        <v>872</v>
      </c>
      <c r="AA722" s="22">
        <v>20</v>
      </c>
      <c r="AB722" s="22">
        <v>39</v>
      </c>
      <c r="AC722" s="22">
        <v>0</v>
      </c>
      <c r="AD722" s="22">
        <v>0</v>
      </c>
      <c r="AE722" s="22">
        <v>0</v>
      </c>
      <c r="AF722" s="22">
        <v>4553</v>
      </c>
      <c r="AG722" s="22">
        <v>84</v>
      </c>
      <c r="AH722" s="20">
        <v>0</v>
      </c>
      <c r="AI722" s="20">
        <v>0</v>
      </c>
      <c r="AJ722" s="20" t="s">
        <v>2337</v>
      </c>
      <c r="AK722" s="22">
        <v>0</v>
      </c>
      <c r="AL722" s="22">
        <v>0</v>
      </c>
      <c r="AM722" s="22">
        <v>0</v>
      </c>
      <c r="AN722" s="22">
        <v>0</v>
      </c>
      <c r="AO722" s="22">
        <v>0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0</v>
      </c>
      <c r="AX722" s="20">
        <v>0</v>
      </c>
      <c r="AY722" s="20">
        <v>0</v>
      </c>
      <c r="AZ722" s="20">
        <v>0</v>
      </c>
      <c r="BA722" s="20">
        <v>0</v>
      </c>
      <c r="BB722" s="22">
        <v>0</v>
      </c>
      <c r="BC722" s="20">
        <v>0</v>
      </c>
      <c r="BD722" s="20">
        <v>0</v>
      </c>
      <c r="BE722" s="20">
        <v>0</v>
      </c>
      <c r="BF722" s="20">
        <v>0</v>
      </c>
      <c r="BG722" s="22">
        <v>521</v>
      </c>
      <c r="BH722" s="22">
        <v>192</v>
      </c>
      <c r="BI722" s="22">
        <v>506</v>
      </c>
      <c r="BJ722" s="22">
        <v>190</v>
      </c>
      <c r="BK722" s="22">
        <v>482</v>
      </c>
      <c r="BL722" s="22">
        <v>181</v>
      </c>
      <c r="BM722" s="22">
        <v>528</v>
      </c>
      <c r="BN722" s="22">
        <v>192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0</v>
      </c>
      <c r="BZ722" s="22">
        <v>0</v>
      </c>
      <c r="CA722" s="22">
        <v>666</v>
      </c>
      <c r="CB722" s="22">
        <v>195</v>
      </c>
      <c r="CC722" s="22">
        <v>436</v>
      </c>
      <c r="CD722" s="22">
        <v>155</v>
      </c>
      <c r="CE722" s="22">
        <v>533</v>
      </c>
      <c r="CF722" s="22">
        <v>189</v>
      </c>
      <c r="CG722" s="22">
        <v>507</v>
      </c>
      <c r="CH722" s="22">
        <v>194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100</v>
      </c>
      <c r="C723" s="22">
        <v>184754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3</v>
      </c>
      <c r="J723" s="20">
        <v>4.7</v>
      </c>
      <c r="K723" s="20">
        <v>4.7</v>
      </c>
      <c r="L723" s="22">
        <v>2</v>
      </c>
      <c r="M723" s="20" t="s">
        <v>597</v>
      </c>
      <c r="N723" s="20">
        <v>4.7</v>
      </c>
      <c r="O723" s="22">
        <v>557</v>
      </c>
      <c r="P723" s="23" t="b">
        <v>0</v>
      </c>
      <c r="Q723" s="20"/>
      <c r="R723" s="20" t="s">
        <v>2929</v>
      </c>
      <c r="S723" s="22">
        <v>55</v>
      </c>
      <c r="T723" s="20" t="s">
        <v>1683</v>
      </c>
      <c r="U723" s="20">
        <v>4.7</v>
      </c>
      <c r="V723" s="20" t="s">
        <v>1684</v>
      </c>
      <c r="W723" s="20">
        <v>5.4</v>
      </c>
      <c r="X723" s="23" t="b">
        <v>0</v>
      </c>
      <c r="Y723" s="20"/>
      <c r="Z723" s="20" t="s">
        <v>858</v>
      </c>
      <c r="AA723" s="22">
        <v>20</v>
      </c>
      <c r="AB723" s="22">
        <v>39</v>
      </c>
      <c r="AC723" s="22">
        <v>56</v>
      </c>
      <c r="AD723" s="22">
        <v>679610</v>
      </c>
      <c r="AE723" s="22">
        <v>51649</v>
      </c>
      <c r="AF723" s="22">
        <v>163018</v>
      </c>
      <c r="AG723" s="22">
        <v>25589</v>
      </c>
      <c r="AH723" s="20">
        <v>0.9</v>
      </c>
      <c r="AI723" s="20">
        <v>10.199999999999999</v>
      </c>
      <c r="AJ723" s="20" t="s">
        <v>2338</v>
      </c>
      <c r="AK723" s="22">
        <v>771</v>
      </c>
      <c r="AL723" s="22">
        <v>6</v>
      </c>
      <c r="AM723" s="22">
        <v>2</v>
      </c>
      <c r="AN723" s="22">
        <v>0</v>
      </c>
      <c r="AO723" s="22">
        <v>12</v>
      </c>
      <c r="AP723" s="22">
        <v>0</v>
      </c>
      <c r="AQ723" s="22">
        <v>0</v>
      </c>
      <c r="AR723" s="22">
        <v>0</v>
      </c>
      <c r="AS723" s="22">
        <v>3</v>
      </c>
      <c r="AT723" s="22">
        <v>0</v>
      </c>
      <c r="AU723" s="22">
        <v>0</v>
      </c>
      <c r="AV723" s="22">
        <v>5</v>
      </c>
      <c r="AW723" s="22">
        <v>175</v>
      </c>
      <c r="AX723" s="20">
        <v>276.2</v>
      </c>
      <c r="AY723" s="20">
        <v>150</v>
      </c>
      <c r="AZ723" s="20">
        <v>225</v>
      </c>
      <c r="BA723" s="20">
        <v>65.2</v>
      </c>
      <c r="BB723" s="22">
        <v>9</v>
      </c>
      <c r="BC723" s="20">
        <v>2.68</v>
      </c>
      <c r="BD723" s="20">
        <v>1.75</v>
      </c>
      <c r="BE723" s="20">
        <v>4.43</v>
      </c>
      <c r="BF723" s="20">
        <v>11.17</v>
      </c>
      <c r="BG723" s="22">
        <v>33</v>
      </c>
      <c r="BH723" s="22">
        <v>11</v>
      </c>
      <c r="BI723" s="22">
        <v>71</v>
      </c>
      <c r="BJ723" s="22">
        <v>52</v>
      </c>
      <c r="BK723" s="22">
        <v>36</v>
      </c>
      <c r="BL723" s="22">
        <v>21</v>
      </c>
      <c r="BM723" s="22">
        <v>38</v>
      </c>
      <c r="BN723" s="22">
        <v>27</v>
      </c>
      <c r="BO723" s="20"/>
      <c r="BP723" s="20"/>
      <c r="BQ723" s="20"/>
      <c r="BR723" s="20"/>
      <c r="BS723" s="22">
        <v>3</v>
      </c>
      <c r="BT723" s="20"/>
      <c r="BU723" s="22">
        <v>0.31</v>
      </c>
      <c r="BV723" s="22">
        <v>0</v>
      </c>
      <c r="BW723" s="22">
        <v>0.2</v>
      </c>
      <c r="BX723" s="22">
        <v>0.51</v>
      </c>
      <c r="BY723" s="22">
        <v>1.3</v>
      </c>
      <c r="BZ723" s="22">
        <v>1.4</v>
      </c>
      <c r="CA723" s="22">
        <v>100</v>
      </c>
      <c r="CB723" s="22">
        <v>61</v>
      </c>
      <c r="CC723" s="22">
        <v>40</v>
      </c>
      <c r="CD723" s="22">
        <v>19</v>
      </c>
      <c r="CE723" s="22">
        <v>34</v>
      </c>
      <c r="CF723" s="22">
        <v>21</v>
      </c>
      <c r="CG723" s="22">
        <v>77</v>
      </c>
      <c r="CH723" s="22">
        <v>24</v>
      </c>
      <c r="CI723" s="22">
        <v>1.05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2">
        <v>448089</v>
      </c>
      <c r="D724" s="22">
        <v>0</v>
      </c>
      <c r="E724" s="22">
        <v>0</v>
      </c>
      <c r="F724" s="22">
        <v>-1</v>
      </c>
      <c r="G724" s="22">
        <v>1</v>
      </c>
      <c r="H724" s="22">
        <v>0</v>
      </c>
      <c r="I724" s="22">
        <v>3</v>
      </c>
      <c r="J724" s="20">
        <v>0.7</v>
      </c>
      <c r="K724" s="20">
        <v>0.7</v>
      </c>
      <c r="L724" s="22">
        <v>1</v>
      </c>
      <c r="M724" s="20" t="s">
        <v>1770</v>
      </c>
      <c r="N724" s="20">
        <v>0.7</v>
      </c>
      <c r="O724" s="22">
        <v>559</v>
      </c>
      <c r="P724" s="23" t="b">
        <v>0</v>
      </c>
      <c r="Q724" s="20"/>
      <c r="R724" s="20"/>
      <c r="S724" s="22">
        <v>49</v>
      </c>
      <c r="T724" s="20" t="s">
        <v>1771</v>
      </c>
      <c r="U724" s="20">
        <v>1.7</v>
      </c>
      <c r="V724" s="20" t="s">
        <v>1772</v>
      </c>
      <c r="W724" s="20">
        <v>0.1</v>
      </c>
      <c r="X724" s="23" t="b">
        <v>0</v>
      </c>
      <c r="Y724" s="20"/>
      <c r="Z724" s="20" t="s">
        <v>858</v>
      </c>
      <c r="AA724" s="22">
        <v>20</v>
      </c>
      <c r="AB724" s="22">
        <v>39</v>
      </c>
      <c r="AC724" s="22">
        <v>19</v>
      </c>
      <c r="AD724" s="22">
        <v>5047</v>
      </c>
      <c r="AE724" s="22">
        <v>129</v>
      </c>
      <c r="AF724" s="22">
        <v>6603</v>
      </c>
      <c r="AG724" s="22">
        <v>184</v>
      </c>
      <c r="AH724" s="20">
        <v>0.1</v>
      </c>
      <c r="AI724" s="20">
        <v>3.9</v>
      </c>
      <c r="AJ724" s="20" t="s">
        <v>1773</v>
      </c>
      <c r="AK724" s="22">
        <v>759</v>
      </c>
      <c r="AL724" s="22">
        <v>0</v>
      </c>
      <c r="AM724" s="22">
        <v>1</v>
      </c>
      <c r="AN724" s="22">
        <v>1</v>
      </c>
      <c r="AO724" s="22">
        <v>15</v>
      </c>
      <c r="AP724" s="22">
        <v>0</v>
      </c>
      <c r="AQ724" s="22">
        <v>0</v>
      </c>
      <c r="AR724" s="22">
        <v>0</v>
      </c>
      <c r="AS724" s="22">
        <v>4</v>
      </c>
      <c r="AT724" s="22">
        <v>0</v>
      </c>
      <c r="AU724" s="22">
        <v>0</v>
      </c>
      <c r="AV724" s="22">
        <v>0</v>
      </c>
      <c r="AW724" s="22">
        <v>101</v>
      </c>
      <c r="AX724" s="20">
        <v>79</v>
      </c>
      <c r="AY724" s="20">
        <v>86.9</v>
      </c>
      <c r="AZ724" s="20">
        <v>30</v>
      </c>
      <c r="BA724" s="20">
        <v>19.5</v>
      </c>
      <c r="BB724" s="22">
        <v>10</v>
      </c>
      <c r="BC724" s="20">
        <v>0.27</v>
      </c>
      <c r="BD724" s="20">
        <v>0.23</v>
      </c>
      <c r="BE724" s="20">
        <v>0.5</v>
      </c>
      <c r="BF724" s="20">
        <v>13.79</v>
      </c>
      <c r="BG724" s="22">
        <v>257</v>
      </c>
      <c r="BH724" s="22">
        <v>104</v>
      </c>
      <c r="BI724" s="22">
        <v>151</v>
      </c>
      <c r="BJ724" s="22">
        <v>100</v>
      </c>
      <c r="BK724" s="22">
        <v>257</v>
      </c>
      <c r="BL724" s="22">
        <v>134</v>
      </c>
      <c r="BM724" s="22">
        <v>254</v>
      </c>
      <c r="BN724" s="22">
        <v>119</v>
      </c>
      <c r="BO724" s="20"/>
      <c r="BP724" s="20"/>
      <c r="BQ724" s="20"/>
      <c r="BR724" s="20"/>
      <c r="BS724" s="20"/>
      <c r="BT724" s="20"/>
      <c r="BU724" s="22">
        <v>0.03</v>
      </c>
      <c r="BV724" s="22">
        <v>0</v>
      </c>
      <c r="BW724" s="22">
        <v>0.03</v>
      </c>
      <c r="BX724" s="22">
        <v>0.06</v>
      </c>
      <c r="BY724" s="22">
        <v>1.64</v>
      </c>
      <c r="BZ724" s="22">
        <v>1.78</v>
      </c>
      <c r="CA724" s="22">
        <v>267</v>
      </c>
      <c r="CB724" s="22">
        <v>170</v>
      </c>
      <c r="CC724" s="22">
        <v>304</v>
      </c>
      <c r="CD724" s="22">
        <v>146</v>
      </c>
      <c r="CE724" s="22">
        <v>284</v>
      </c>
      <c r="CF724" s="22">
        <v>129</v>
      </c>
      <c r="CG724" s="22">
        <v>476</v>
      </c>
      <c r="CH724" s="22">
        <v>158</v>
      </c>
      <c r="CI724" s="22">
        <v>1.19</v>
      </c>
      <c r="CJ724" s="22">
        <v>0.12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2">
        <v>114128</v>
      </c>
      <c r="D725" s="22">
        <v>0</v>
      </c>
      <c r="E725" s="22">
        <v>0</v>
      </c>
      <c r="F725" s="22">
        <v>-2</v>
      </c>
      <c r="G725" s="22">
        <v>2</v>
      </c>
      <c r="H725" s="22">
        <v>0</v>
      </c>
      <c r="I725" s="22">
        <v>2</v>
      </c>
      <c r="J725" s="20">
        <v>0</v>
      </c>
      <c r="K725" s="20">
        <v>0</v>
      </c>
      <c r="L725" s="22">
        <v>0</v>
      </c>
      <c r="M725" s="20" t="s">
        <v>1539</v>
      </c>
      <c r="N725" s="20">
        <v>0</v>
      </c>
      <c r="O725" s="22">
        <v>560</v>
      </c>
      <c r="P725" s="23" t="b">
        <v>0</v>
      </c>
      <c r="Q725" s="20"/>
      <c r="R725" s="20"/>
      <c r="S725" s="22">
        <v>43</v>
      </c>
      <c r="T725" s="20" t="s">
        <v>1678</v>
      </c>
      <c r="U725" s="20">
        <v>1</v>
      </c>
      <c r="V725" s="20" t="s">
        <v>1679</v>
      </c>
      <c r="W725" s="20">
        <v>0.1</v>
      </c>
      <c r="X725" s="23" t="b">
        <v>0</v>
      </c>
      <c r="Y725" s="20"/>
      <c r="Z725" s="20" t="s">
        <v>858</v>
      </c>
      <c r="AA725" s="22">
        <v>20</v>
      </c>
      <c r="AB725" s="22">
        <v>39</v>
      </c>
      <c r="AC725" s="22">
        <v>1</v>
      </c>
      <c r="AD725" s="22">
        <v>1257</v>
      </c>
      <c r="AE725" s="22">
        <v>62</v>
      </c>
      <c r="AF725" s="22">
        <v>4204</v>
      </c>
      <c r="AG725" s="22">
        <v>121</v>
      </c>
      <c r="AH725" s="20">
        <v>0</v>
      </c>
      <c r="AI725" s="20">
        <v>0.2</v>
      </c>
      <c r="AJ725" s="20" t="s">
        <v>2339</v>
      </c>
      <c r="AK725" s="22">
        <v>4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3</v>
      </c>
      <c r="AX725" s="20">
        <v>5</v>
      </c>
      <c r="AY725" s="20">
        <v>0</v>
      </c>
      <c r="AZ725" s="20">
        <v>0</v>
      </c>
      <c r="BA725" s="20">
        <v>0.5</v>
      </c>
      <c r="BB725" s="22">
        <v>0</v>
      </c>
      <c r="BC725" s="20">
        <v>0</v>
      </c>
      <c r="BD725" s="20">
        <v>0</v>
      </c>
      <c r="BE725" s="20">
        <v>0</v>
      </c>
      <c r="BF725" s="20">
        <v>7.0000000000000007E-2</v>
      </c>
      <c r="BG725" s="22">
        <v>425</v>
      </c>
      <c r="BH725" s="22">
        <v>155</v>
      </c>
      <c r="BI725" s="22">
        <v>549</v>
      </c>
      <c r="BJ725" s="22">
        <v>216</v>
      </c>
      <c r="BK725" s="22">
        <v>530</v>
      </c>
      <c r="BL725" s="22">
        <v>211</v>
      </c>
      <c r="BM725" s="22">
        <v>441</v>
      </c>
      <c r="BN725" s="22">
        <v>157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1.58</v>
      </c>
      <c r="BZ725" s="22">
        <v>0</v>
      </c>
      <c r="CA725" s="22">
        <v>574</v>
      </c>
      <c r="CB725" s="22">
        <v>135</v>
      </c>
      <c r="CC725" s="22">
        <v>485</v>
      </c>
      <c r="CD725" s="22">
        <v>189</v>
      </c>
      <c r="CE725" s="22">
        <v>368</v>
      </c>
      <c r="CF725" s="22">
        <v>127</v>
      </c>
      <c r="CG725" s="22">
        <v>496</v>
      </c>
      <c r="CH725" s="22">
        <v>190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0"/>
      <c r="B726" s="20"/>
      <c r="C726" s="22">
        <v>428610</v>
      </c>
      <c r="D726" s="22">
        <v>0</v>
      </c>
      <c r="E726" s="22">
        <v>0</v>
      </c>
      <c r="F726" s="22">
        <v>-1</v>
      </c>
      <c r="G726" s="22">
        <v>1</v>
      </c>
      <c r="H726" s="22">
        <v>0</v>
      </c>
      <c r="I726" s="22">
        <v>3</v>
      </c>
      <c r="J726" s="20">
        <v>0</v>
      </c>
      <c r="K726" s="20">
        <v>0</v>
      </c>
      <c r="L726" s="22">
        <v>0</v>
      </c>
      <c r="M726" s="20" t="s">
        <v>1428</v>
      </c>
      <c r="N726" s="20">
        <v>0</v>
      </c>
      <c r="O726" s="22">
        <v>561</v>
      </c>
      <c r="P726" s="23" t="b">
        <v>0</v>
      </c>
      <c r="Q726" s="20"/>
      <c r="R726" s="20"/>
      <c r="S726" s="22">
        <v>44</v>
      </c>
      <c r="T726" s="20" t="s">
        <v>2340</v>
      </c>
      <c r="U726" s="20">
        <v>0</v>
      </c>
      <c r="V726" s="20" t="s">
        <v>2341</v>
      </c>
      <c r="W726" s="20">
        <v>0.2</v>
      </c>
      <c r="X726" s="23" t="b">
        <v>0</v>
      </c>
      <c r="Y726" s="20"/>
      <c r="Z726" s="20" t="s">
        <v>858</v>
      </c>
      <c r="AA726" s="22">
        <v>20</v>
      </c>
      <c r="AB726" s="22">
        <v>39</v>
      </c>
      <c r="AC726" s="22">
        <v>0</v>
      </c>
      <c r="AD726" s="22">
        <v>9690</v>
      </c>
      <c r="AE726" s="22">
        <v>348</v>
      </c>
      <c r="AF726" s="22">
        <v>16386</v>
      </c>
      <c r="AG726" s="22">
        <v>480</v>
      </c>
      <c r="AH726" s="20">
        <v>0</v>
      </c>
      <c r="AI726" s="20">
        <v>0</v>
      </c>
      <c r="AJ726" s="20" t="s">
        <v>2342</v>
      </c>
      <c r="AK726" s="22">
        <v>0</v>
      </c>
      <c r="AL726" s="22">
        <v>0</v>
      </c>
      <c r="AM726" s="22">
        <v>0</v>
      </c>
      <c r="AN726" s="22">
        <v>0</v>
      </c>
      <c r="AO726" s="22">
        <v>0</v>
      </c>
      <c r="AP726" s="22">
        <v>0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0</v>
      </c>
      <c r="AW726" s="22">
        <v>0</v>
      </c>
      <c r="AX726" s="20">
        <v>0</v>
      </c>
      <c r="AY726" s="20">
        <v>0</v>
      </c>
      <c r="AZ726" s="20">
        <v>0</v>
      </c>
      <c r="BA726" s="20">
        <v>0</v>
      </c>
      <c r="BB726" s="22">
        <v>0</v>
      </c>
      <c r="BC726" s="20">
        <v>0</v>
      </c>
      <c r="BD726" s="20">
        <v>0</v>
      </c>
      <c r="BE726" s="20">
        <v>0</v>
      </c>
      <c r="BF726" s="20">
        <v>0</v>
      </c>
      <c r="BG726" s="22">
        <v>601</v>
      </c>
      <c r="BH726" s="22">
        <v>232</v>
      </c>
      <c r="BI726" s="22">
        <v>592</v>
      </c>
      <c r="BJ726" s="22">
        <v>233</v>
      </c>
      <c r="BK726" s="22">
        <v>578</v>
      </c>
      <c r="BL726" s="22">
        <v>227</v>
      </c>
      <c r="BM726" s="22">
        <v>608</v>
      </c>
      <c r="BN726" s="22">
        <v>237</v>
      </c>
      <c r="BO726" s="20"/>
      <c r="BP726" s="20"/>
      <c r="BQ726" s="20"/>
      <c r="BR726" s="20"/>
      <c r="BS726" s="20"/>
      <c r="BT726" s="20"/>
      <c r="BU726" s="22">
        <v>0</v>
      </c>
      <c r="BV726" s="22">
        <v>0</v>
      </c>
      <c r="BW726" s="22">
        <v>0</v>
      </c>
      <c r="BX726" s="22">
        <v>0</v>
      </c>
      <c r="BY726" s="22">
        <v>0</v>
      </c>
      <c r="BZ726" s="22">
        <v>0</v>
      </c>
      <c r="CA726" s="22">
        <v>535</v>
      </c>
      <c r="CB726" s="22">
        <v>296</v>
      </c>
      <c r="CC726" s="22">
        <v>543</v>
      </c>
      <c r="CD726" s="22">
        <v>198</v>
      </c>
      <c r="CE726" s="22">
        <v>614</v>
      </c>
      <c r="CF726" s="22">
        <v>241</v>
      </c>
      <c r="CG726" s="22">
        <v>343</v>
      </c>
      <c r="CH726" s="22">
        <v>104</v>
      </c>
      <c r="CI726" s="22">
        <v>0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0"/>
      <c r="B727" s="20"/>
      <c r="C727" s="22">
        <v>429414</v>
      </c>
      <c r="D727" s="22">
        <v>0</v>
      </c>
      <c r="E727" s="22">
        <v>0</v>
      </c>
      <c r="F727" s="22">
        <v>-1</v>
      </c>
      <c r="G727" s="22">
        <v>1</v>
      </c>
      <c r="H727" s="22">
        <v>0</v>
      </c>
      <c r="I727" s="22">
        <v>4</v>
      </c>
      <c r="J727" s="20">
        <v>1.3</v>
      </c>
      <c r="K727" s="20">
        <v>1.3</v>
      </c>
      <c r="L727" s="22">
        <v>1</v>
      </c>
      <c r="M727" s="20" t="s">
        <v>1718</v>
      </c>
      <c r="N727" s="20">
        <v>1.3</v>
      </c>
      <c r="O727" s="22">
        <v>562</v>
      </c>
      <c r="P727" s="23" t="b">
        <v>0</v>
      </c>
      <c r="Q727" s="20"/>
      <c r="R727" s="20"/>
      <c r="S727" s="22">
        <v>49</v>
      </c>
      <c r="T727" s="20" t="s">
        <v>1719</v>
      </c>
      <c r="U727" s="20">
        <v>2.6</v>
      </c>
      <c r="V727" s="20" t="s">
        <v>1720</v>
      </c>
      <c r="W727" s="20">
        <v>0.2</v>
      </c>
      <c r="X727" s="23" t="b">
        <v>0</v>
      </c>
      <c r="Y727" s="20"/>
      <c r="Z727" s="20" t="s">
        <v>858</v>
      </c>
      <c r="AA727" s="22">
        <v>20</v>
      </c>
      <c r="AB727" s="22">
        <v>39</v>
      </c>
      <c r="AC727" s="22">
        <v>21</v>
      </c>
      <c r="AD727" s="22">
        <v>23078</v>
      </c>
      <c r="AE727" s="22">
        <v>1188</v>
      </c>
      <c r="AF727" s="22">
        <v>21004</v>
      </c>
      <c r="AG727" s="22">
        <v>1451</v>
      </c>
      <c r="AH727" s="20">
        <v>0.3</v>
      </c>
      <c r="AI727" s="20">
        <v>4.3</v>
      </c>
      <c r="AJ727" s="20" t="s">
        <v>1721</v>
      </c>
      <c r="AK727" s="22">
        <v>128</v>
      </c>
      <c r="AL727" s="22">
        <v>2</v>
      </c>
      <c r="AM727" s="22">
        <v>0</v>
      </c>
      <c r="AN727" s="22">
        <v>1</v>
      </c>
      <c r="AO727" s="22">
        <v>1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4</v>
      </c>
      <c r="AW727" s="22">
        <v>80</v>
      </c>
      <c r="AX727" s="20">
        <v>90</v>
      </c>
      <c r="AY727" s="20">
        <v>38.1</v>
      </c>
      <c r="AZ727" s="20">
        <v>62</v>
      </c>
      <c r="BA727" s="20">
        <v>18.899999999999999</v>
      </c>
      <c r="BB727" s="22">
        <v>1</v>
      </c>
      <c r="BC727" s="20">
        <v>0.99</v>
      </c>
      <c r="BD727" s="20">
        <v>0.25</v>
      </c>
      <c r="BE727" s="20">
        <v>1.24</v>
      </c>
      <c r="BF727" s="20">
        <v>1.51</v>
      </c>
      <c r="BG727" s="22">
        <v>241</v>
      </c>
      <c r="BH727" s="22">
        <v>28</v>
      </c>
      <c r="BI727" s="22">
        <v>264</v>
      </c>
      <c r="BJ727" s="22">
        <v>40</v>
      </c>
      <c r="BK727" s="22">
        <v>173</v>
      </c>
      <c r="BL727" s="22">
        <v>39</v>
      </c>
      <c r="BM727" s="22">
        <v>258</v>
      </c>
      <c r="BN727" s="22">
        <v>35</v>
      </c>
      <c r="BO727" s="20"/>
      <c r="BP727" s="20"/>
      <c r="BQ727" s="20"/>
      <c r="BR727" s="20"/>
      <c r="BS727" s="20"/>
      <c r="BT727" s="20"/>
      <c r="BU727" s="22">
        <v>0.7</v>
      </c>
      <c r="BV727" s="22">
        <v>0</v>
      </c>
      <c r="BW727" s="22">
        <v>0.18</v>
      </c>
      <c r="BX727" s="22">
        <v>0.88</v>
      </c>
      <c r="BY727" s="22">
        <v>1.06</v>
      </c>
      <c r="BZ727" s="22">
        <v>0.7</v>
      </c>
      <c r="CA727" s="22">
        <v>262</v>
      </c>
      <c r="CB727" s="22">
        <v>56</v>
      </c>
      <c r="CC727" s="22">
        <v>225</v>
      </c>
      <c r="CD727" s="22">
        <v>25</v>
      </c>
      <c r="CE727" s="22">
        <v>176</v>
      </c>
      <c r="CF727" s="22">
        <v>23</v>
      </c>
      <c r="CG727" s="22">
        <v>314</v>
      </c>
      <c r="CH727" s="22">
        <v>50</v>
      </c>
      <c r="CI727" s="22">
        <v>0.7</v>
      </c>
      <c r="CJ727" s="22">
        <v>0.7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2">
        <v>214048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2</v>
      </c>
      <c r="J728" s="20">
        <v>1.3</v>
      </c>
      <c r="K728" s="20">
        <v>1.3</v>
      </c>
      <c r="L728" s="22">
        <v>2</v>
      </c>
      <c r="M728" s="20" t="s">
        <v>1690</v>
      </c>
      <c r="N728" s="20">
        <v>1.3</v>
      </c>
      <c r="O728" s="22">
        <v>563</v>
      </c>
      <c r="P728" s="23" t="b">
        <v>0</v>
      </c>
      <c r="Q728" s="20"/>
      <c r="R728" s="20"/>
      <c r="S728" s="22">
        <v>45</v>
      </c>
      <c r="T728" s="20" t="s">
        <v>1691</v>
      </c>
      <c r="U728" s="20">
        <v>1.8</v>
      </c>
      <c r="V728" s="20" t="s">
        <v>497</v>
      </c>
      <c r="W728" s="20">
        <v>0.7</v>
      </c>
      <c r="X728" s="23" t="b">
        <v>0</v>
      </c>
      <c r="Y728" s="20"/>
      <c r="Z728" s="20" t="s">
        <v>858</v>
      </c>
      <c r="AA728" s="22">
        <v>20</v>
      </c>
      <c r="AB728" s="22">
        <v>39</v>
      </c>
      <c r="AC728" s="22">
        <v>22</v>
      </c>
      <c r="AD728" s="22">
        <v>59733</v>
      </c>
      <c r="AE728" s="22">
        <v>3024</v>
      </c>
      <c r="AF728" s="22">
        <v>69160</v>
      </c>
      <c r="AG728" s="22">
        <v>2470</v>
      </c>
      <c r="AH728" s="20">
        <v>0.3</v>
      </c>
      <c r="AI728" s="20">
        <v>4.9000000000000004</v>
      </c>
      <c r="AJ728" s="20" t="s">
        <v>497</v>
      </c>
      <c r="AK728" s="22">
        <v>1080</v>
      </c>
      <c r="AL728" s="22">
        <v>0</v>
      </c>
      <c r="AM728" s="22">
        <v>0</v>
      </c>
      <c r="AN728" s="22">
        <v>1</v>
      </c>
      <c r="AO728" s="22">
        <v>20</v>
      </c>
      <c r="AP728" s="22">
        <v>0</v>
      </c>
      <c r="AQ728" s="22">
        <v>0</v>
      </c>
      <c r="AR728" s="22">
        <v>0</v>
      </c>
      <c r="AS728" s="22">
        <v>2</v>
      </c>
      <c r="AT728" s="22">
        <v>0</v>
      </c>
      <c r="AU728" s="22">
        <v>0</v>
      </c>
      <c r="AV728" s="22">
        <v>2</v>
      </c>
      <c r="AW728" s="22">
        <v>181</v>
      </c>
      <c r="AX728" s="20">
        <v>249.6</v>
      </c>
      <c r="AY728" s="20">
        <v>82.5</v>
      </c>
      <c r="AZ728" s="20">
        <v>60</v>
      </c>
      <c r="BA728" s="20">
        <v>39.299999999999997</v>
      </c>
      <c r="BB728" s="22">
        <v>12</v>
      </c>
      <c r="BC728" s="20">
        <v>0.45</v>
      </c>
      <c r="BD728" s="20">
        <v>0.3</v>
      </c>
      <c r="BE728" s="20">
        <v>0.75</v>
      </c>
      <c r="BF728" s="20">
        <v>18.84</v>
      </c>
      <c r="BG728" s="22">
        <v>50</v>
      </c>
      <c r="BH728" s="22">
        <v>15</v>
      </c>
      <c r="BI728" s="22">
        <v>158</v>
      </c>
      <c r="BJ728" s="22">
        <v>38</v>
      </c>
      <c r="BK728" s="22">
        <v>180</v>
      </c>
      <c r="BL728" s="22">
        <v>38</v>
      </c>
      <c r="BM728" s="22">
        <v>105</v>
      </c>
      <c r="BN728" s="22">
        <v>25</v>
      </c>
      <c r="BO728" s="20"/>
      <c r="BP728" s="20"/>
      <c r="BQ728" s="20"/>
      <c r="BR728" s="20"/>
      <c r="BS728" s="20"/>
      <c r="BT728" s="20"/>
      <c r="BU728" s="22">
        <v>0.04</v>
      </c>
      <c r="BV728" s="22">
        <v>0</v>
      </c>
      <c r="BW728" s="22">
        <v>0.02</v>
      </c>
      <c r="BX728" s="22">
        <v>0.06</v>
      </c>
      <c r="BY728" s="22">
        <v>1.57</v>
      </c>
      <c r="BZ728" s="22">
        <v>1.67</v>
      </c>
      <c r="CA728" s="22">
        <v>383</v>
      </c>
      <c r="CB728" s="22">
        <v>72</v>
      </c>
      <c r="CC728" s="22">
        <v>219</v>
      </c>
      <c r="CD728" s="22">
        <v>75</v>
      </c>
      <c r="CE728" s="22">
        <v>269</v>
      </c>
      <c r="CF728" s="22">
        <v>89</v>
      </c>
      <c r="CG728" s="22">
        <v>204</v>
      </c>
      <c r="CH728" s="22">
        <v>78</v>
      </c>
      <c r="CI728" s="22">
        <v>1</v>
      </c>
      <c r="CJ728" s="22">
        <v>0.08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2">
        <v>138001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1</v>
      </c>
      <c r="J729" s="20">
        <v>0</v>
      </c>
      <c r="K729" s="20">
        <v>0</v>
      </c>
      <c r="L729" s="22">
        <v>0</v>
      </c>
      <c r="M729" s="20" t="s">
        <v>1260</v>
      </c>
      <c r="N729" s="20">
        <v>0</v>
      </c>
      <c r="O729" s="22">
        <v>564</v>
      </c>
      <c r="P729" s="23" t="b">
        <v>0</v>
      </c>
      <c r="Q729" s="20"/>
      <c r="R729" s="20"/>
      <c r="S729" s="22">
        <v>40</v>
      </c>
      <c r="T729" s="20" t="s">
        <v>2343</v>
      </c>
      <c r="U729" s="20">
        <v>0</v>
      </c>
      <c r="V729" s="20" t="s">
        <v>2344</v>
      </c>
      <c r="W729" s="20">
        <v>0.7</v>
      </c>
      <c r="X729" s="23" t="b">
        <v>0</v>
      </c>
      <c r="Y729" s="20"/>
      <c r="Z729" s="20" t="s">
        <v>858</v>
      </c>
      <c r="AA729" s="22">
        <v>20</v>
      </c>
      <c r="AB729" s="22">
        <v>39</v>
      </c>
      <c r="AC729" s="22">
        <v>0</v>
      </c>
      <c r="AD729" s="22">
        <v>13101</v>
      </c>
      <c r="AE729" s="22">
        <v>199</v>
      </c>
      <c r="AF729" s="22">
        <v>26161</v>
      </c>
      <c r="AG729" s="22">
        <v>731</v>
      </c>
      <c r="AH729" s="20">
        <v>0</v>
      </c>
      <c r="AI729" s="20">
        <v>0</v>
      </c>
      <c r="AJ729" s="20" t="s">
        <v>2344</v>
      </c>
      <c r="AK729" s="22">
        <v>0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0">
        <v>0</v>
      </c>
      <c r="AY729" s="20">
        <v>0</v>
      </c>
      <c r="AZ729" s="20">
        <v>0</v>
      </c>
      <c r="BA729" s="20">
        <v>0</v>
      </c>
      <c r="BB729" s="22">
        <v>0</v>
      </c>
      <c r="BC729" s="20">
        <v>0</v>
      </c>
      <c r="BD729" s="20">
        <v>0</v>
      </c>
      <c r="BE729" s="20">
        <v>0</v>
      </c>
      <c r="BF729" s="20">
        <v>0</v>
      </c>
      <c r="BG729" s="22">
        <v>495</v>
      </c>
      <c r="BH729" s="22">
        <v>55</v>
      </c>
      <c r="BI729" s="22">
        <v>480</v>
      </c>
      <c r="BJ729" s="22">
        <v>39</v>
      </c>
      <c r="BK729" s="22">
        <v>456</v>
      </c>
      <c r="BL729" s="22">
        <v>32</v>
      </c>
      <c r="BM729" s="22">
        <v>502</v>
      </c>
      <c r="BN729" s="22">
        <v>55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0</v>
      </c>
      <c r="BZ729" s="22">
        <v>0</v>
      </c>
      <c r="CA729" s="22">
        <v>633</v>
      </c>
      <c r="CB729" s="22">
        <v>46</v>
      </c>
      <c r="CC729" s="22">
        <v>405</v>
      </c>
      <c r="CD729" s="22">
        <v>54</v>
      </c>
      <c r="CE729" s="22">
        <v>506</v>
      </c>
      <c r="CF729" s="22">
        <v>55</v>
      </c>
      <c r="CG729" s="22">
        <v>202</v>
      </c>
      <c r="CH729" s="22">
        <v>27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75</v>
      </c>
      <c r="B730" s="22">
        <v>100</v>
      </c>
      <c r="C730" s="22">
        <v>151086</v>
      </c>
      <c r="D730" s="22">
        <v>0</v>
      </c>
      <c r="E730" s="22">
        <v>0</v>
      </c>
      <c r="F730" s="22">
        <v>-1</v>
      </c>
      <c r="G730" s="22">
        <v>1</v>
      </c>
      <c r="H730" s="22">
        <v>0</v>
      </c>
      <c r="I730" s="22">
        <v>3</v>
      </c>
      <c r="J730" s="20">
        <v>5.2</v>
      </c>
      <c r="K730" s="20">
        <v>7</v>
      </c>
      <c r="L730" s="22">
        <v>10</v>
      </c>
      <c r="M730" s="20" t="s">
        <v>1726</v>
      </c>
      <c r="N730" s="20">
        <v>7</v>
      </c>
      <c r="O730" s="22">
        <v>565</v>
      </c>
      <c r="P730" s="23" t="b">
        <v>0</v>
      </c>
      <c r="Q730" s="20" t="s">
        <v>3515</v>
      </c>
      <c r="R730" s="20" t="s">
        <v>3702</v>
      </c>
      <c r="S730" s="22">
        <v>49</v>
      </c>
      <c r="T730" s="20" t="s">
        <v>1727</v>
      </c>
      <c r="U730" s="20">
        <v>2.8</v>
      </c>
      <c r="V730" s="20" t="s">
        <v>1728</v>
      </c>
      <c r="W730" s="20">
        <v>0.2</v>
      </c>
      <c r="X730" s="23" t="b">
        <v>0</v>
      </c>
      <c r="Y730" s="20"/>
      <c r="Z730" s="20" t="s">
        <v>937</v>
      </c>
      <c r="AA730" s="22">
        <v>20</v>
      </c>
      <c r="AB730" s="22">
        <v>39</v>
      </c>
      <c r="AC730" s="22">
        <v>31</v>
      </c>
      <c r="AD730" s="22">
        <v>16362</v>
      </c>
      <c r="AE730" s="22">
        <v>9353</v>
      </c>
      <c r="AF730" s="22">
        <v>7028</v>
      </c>
      <c r="AG730" s="22">
        <v>1157</v>
      </c>
      <c r="AH730" s="20">
        <v>1.4</v>
      </c>
      <c r="AI730" s="20">
        <v>6.3</v>
      </c>
      <c r="AJ730" s="20" t="s">
        <v>1728</v>
      </c>
      <c r="AK730" s="22">
        <v>972</v>
      </c>
      <c r="AL730" s="22">
        <v>2</v>
      </c>
      <c r="AM730" s="22">
        <v>0</v>
      </c>
      <c r="AN730" s="22">
        <v>1</v>
      </c>
      <c r="AO730" s="22">
        <v>17</v>
      </c>
      <c r="AP730" s="22">
        <v>0</v>
      </c>
      <c r="AQ730" s="22">
        <v>0</v>
      </c>
      <c r="AR730" s="22">
        <v>0</v>
      </c>
      <c r="AS730" s="22">
        <v>4</v>
      </c>
      <c r="AT730" s="22">
        <v>1</v>
      </c>
      <c r="AU730" s="22">
        <v>0</v>
      </c>
      <c r="AV730" s="22">
        <v>5</v>
      </c>
      <c r="AW730" s="22">
        <v>172</v>
      </c>
      <c r="AX730" s="20">
        <v>200.8</v>
      </c>
      <c r="AY730" s="20">
        <v>60.6</v>
      </c>
      <c r="AZ730" s="20">
        <v>193</v>
      </c>
      <c r="BA730" s="20">
        <v>45.6</v>
      </c>
      <c r="BB730" s="22">
        <v>11</v>
      </c>
      <c r="BC730" s="20">
        <v>2.14</v>
      </c>
      <c r="BD730" s="20">
        <v>0.15</v>
      </c>
      <c r="BE730" s="20">
        <v>2.29</v>
      </c>
      <c r="BF730" s="20">
        <v>18.03</v>
      </c>
      <c r="BG730" s="22">
        <v>97</v>
      </c>
      <c r="BH730" s="22">
        <v>36</v>
      </c>
      <c r="BI730" s="22">
        <v>202</v>
      </c>
      <c r="BJ730" s="22">
        <v>118</v>
      </c>
      <c r="BK730" s="22">
        <v>47</v>
      </c>
      <c r="BL730" s="22">
        <v>29</v>
      </c>
      <c r="BM730" s="22">
        <v>82</v>
      </c>
      <c r="BN730" s="22">
        <v>53</v>
      </c>
      <c r="BO730" s="20"/>
      <c r="BP730" s="20"/>
      <c r="BQ730" s="20"/>
      <c r="BR730" s="20"/>
      <c r="BS730" s="20"/>
      <c r="BT730" s="20"/>
      <c r="BU730" s="22">
        <v>0.2</v>
      </c>
      <c r="BV730" s="22">
        <v>0</v>
      </c>
      <c r="BW730" s="22">
        <v>0.01</v>
      </c>
      <c r="BX730" s="22">
        <v>0.21</v>
      </c>
      <c r="BY730" s="22">
        <v>1.67</v>
      </c>
      <c r="BZ730" s="22">
        <v>1.57</v>
      </c>
      <c r="CA730" s="22">
        <v>234</v>
      </c>
      <c r="CB730" s="22">
        <v>148</v>
      </c>
      <c r="CC730" s="22">
        <v>8</v>
      </c>
      <c r="CD730" s="22">
        <v>4</v>
      </c>
      <c r="CE730" s="22">
        <v>155</v>
      </c>
      <c r="CF730" s="22">
        <v>66</v>
      </c>
      <c r="CG730" s="22">
        <v>349</v>
      </c>
      <c r="CH730" s="22">
        <v>107</v>
      </c>
      <c r="CI730" s="22">
        <v>1.02</v>
      </c>
      <c r="CJ730" s="22">
        <v>0.09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2">
        <v>0</v>
      </c>
      <c r="B731" s="22">
        <v>0</v>
      </c>
      <c r="C731" s="22">
        <v>247632</v>
      </c>
      <c r="D731" s="22">
        <v>0</v>
      </c>
      <c r="E731" s="22">
        <v>0</v>
      </c>
      <c r="F731" s="22">
        <v>1</v>
      </c>
      <c r="G731" s="22">
        <v>-1</v>
      </c>
      <c r="H731" s="22">
        <v>0</v>
      </c>
      <c r="I731" s="22">
        <v>3</v>
      </c>
      <c r="J731" s="20">
        <v>0</v>
      </c>
      <c r="K731" s="20">
        <v>0</v>
      </c>
      <c r="L731" s="22">
        <v>0</v>
      </c>
      <c r="M731" s="20" t="s">
        <v>1693</v>
      </c>
      <c r="N731" s="20">
        <v>1.7</v>
      </c>
      <c r="O731" s="22">
        <v>567</v>
      </c>
      <c r="P731" s="23" t="b">
        <v>0</v>
      </c>
      <c r="Q731" s="20" t="s">
        <v>3417</v>
      </c>
      <c r="R731" s="20" t="s">
        <v>3473</v>
      </c>
      <c r="S731" s="22">
        <v>56</v>
      </c>
      <c r="T731" s="20" t="s">
        <v>1694</v>
      </c>
      <c r="U731" s="20">
        <v>5.2</v>
      </c>
      <c r="V731" s="20" t="s">
        <v>1695</v>
      </c>
      <c r="W731" s="20">
        <v>2.9</v>
      </c>
      <c r="X731" s="23" t="b">
        <v>0</v>
      </c>
      <c r="Y731" s="20"/>
      <c r="Z731" s="20" t="s">
        <v>899</v>
      </c>
      <c r="AA731" s="22">
        <v>20</v>
      </c>
      <c r="AB731" s="22">
        <v>39</v>
      </c>
      <c r="AC731" s="22">
        <v>52</v>
      </c>
      <c r="AD731" s="22">
        <v>1318069</v>
      </c>
      <c r="AE731" s="22">
        <v>2539</v>
      </c>
      <c r="AF731" s="22">
        <v>1090701</v>
      </c>
      <c r="AG731" s="22">
        <v>50465</v>
      </c>
      <c r="AH731" s="20">
        <v>0.3</v>
      </c>
      <c r="AI731" s="20">
        <v>9.3000000000000007</v>
      </c>
      <c r="AJ731" s="20" t="s">
        <v>274</v>
      </c>
      <c r="AK731" s="22">
        <v>886</v>
      </c>
      <c r="AL731" s="22">
        <v>1</v>
      </c>
      <c r="AM731" s="22">
        <v>8</v>
      </c>
      <c r="AN731" s="22">
        <v>1</v>
      </c>
      <c r="AO731" s="22">
        <v>17</v>
      </c>
      <c r="AP731" s="22">
        <v>0</v>
      </c>
      <c r="AQ731" s="22">
        <v>0</v>
      </c>
      <c r="AR731" s="22">
        <v>0</v>
      </c>
      <c r="AS731" s="22">
        <v>3</v>
      </c>
      <c r="AT731" s="22">
        <v>0</v>
      </c>
      <c r="AU731" s="22">
        <v>0</v>
      </c>
      <c r="AV731" s="22">
        <v>5</v>
      </c>
      <c r="AW731" s="22">
        <v>206</v>
      </c>
      <c r="AX731" s="20">
        <v>248</v>
      </c>
      <c r="AY731" s="20">
        <v>388.1</v>
      </c>
      <c r="AZ731" s="20">
        <v>207</v>
      </c>
      <c r="BA731" s="20">
        <v>84</v>
      </c>
      <c r="BB731" s="22">
        <v>10</v>
      </c>
      <c r="BC731" s="20">
        <v>2.11</v>
      </c>
      <c r="BD731" s="20">
        <v>2.61</v>
      </c>
      <c r="BE731" s="20">
        <v>4.72</v>
      </c>
      <c r="BF731" s="20">
        <v>16.86</v>
      </c>
      <c r="BG731" s="22">
        <v>52</v>
      </c>
      <c r="BH731" s="22">
        <v>19</v>
      </c>
      <c r="BI731" s="22">
        <v>8</v>
      </c>
      <c r="BJ731" s="22">
        <v>6</v>
      </c>
      <c r="BK731" s="22">
        <v>41</v>
      </c>
      <c r="BL731" s="22">
        <v>25</v>
      </c>
      <c r="BM731" s="22">
        <v>18</v>
      </c>
      <c r="BN731" s="22">
        <v>13</v>
      </c>
      <c r="BO731" s="22">
        <v>1</v>
      </c>
      <c r="BP731" s="20"/>
      <c r="BQ731" s="22">
        <v>3</v>
      </c>
      <c r="BR731" s="20"/>
      <c r="BS731" s="20"/>
      <c r="BT731" s="20"/>
      <c r="BU731" s="22">
        <v>0.21</v>
      </c>
      <c r="BV731" s="22">
        <v>0</v>
      </c>
      <c r="BW731" s="22">
        <v>0.27</v>
      </c>
      <c r="BX731" s="22">
        <v>0.48</v>
      </c>
      <c r="BY731" s="22">
        <v>1.71</v>
      </c>
      <c r="BZ731" s="22">
        <v>1.73</v>
      </c>
      <c r="CA731" s="22">
        <v>92</v>
      </c>
      <c r="CB731" s="22">
        <v>57</v>
      </c>
      <c r="CC731" s="22">
        <v>202</v>
      </c>
      <c r="CD731" s="22">
        <v>94</v>
      </c>
      <c r="CE731" s="22">
        <v>19</v>
      </c>
      <c r="CF731" s="22">
        <v>11</v>
      </c>
      <c r="CG731" s="22">
        <v>107</v>
      </c>
      <c r="CH731" s="22">
        <v>29</v>
      </c>
      <c r="CI731" s="22">
        <v>1.02</v>
      </c>
      <c r="CJ731" s="22">
        <v>0.1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0</v>
      </c>
      <c r="B732" s="22">
        <v>0</v>
      </c>
      <c r="C732" s="22">
        <v>200600</v>
      </c>
      <c r="D732" s="22">
        <v>0</v>
      </c>
      <c r="E732" s="22">
        <v>0</v>
      </c>
      <c r="F732" s="22">
        <v>-2</v>
      </c>
      <c r="G732" s="22">
        <v>2</v>
      </c>
      <c r="H732" s="22">
        <v>0</v>
      </c>
      <c r="I732" s="22">
        <v>3</v>
      </c>
      <c r="J732" s="20">
        <v>0</v>
      </c>
      <c r="K732" s="20">
        <v>0</v>
      </c>
      <c r="L732" s="22">
        <v>0</v>
      </c>
      <c r="M732" s="20" t="s">
        <v>1026</v>
      </c>
      <c r="N732" s="20">
        <v>0</v>
      </c>
      <c r="O732" s="22">
        <v>568</v>
      </c>
      <c r="P732" s="23" t="b">
        <v>0</v>
      </c>
      <c r="Q732" s="20" t="s">
        <v>3220</v>
      </c>
      <c r="R732" s="20" t="s">
        <v>3221</v>
      </c>
      <c r="S732" s="22">
        <v>53</v>
      </c>
      <c r="T732" s="20" t="s">
        <v>1688</v>
      </c>
      <c r="U732" s="20">
        <v>0</v>
      </c>
      <c r="V732" s="20" t="s">
        <v>1689</v>
      </c>
      <c r="W732" s="20">
        <v>0</v>
      </c>
      <c r="X732" s="23" t="b">
        <v>0</v>
      </c>
      <c r="Y732" s="20"/>
      <c r="Z732" s="20" t="s">
        <v>872</v>
      </c>
      <c r="AA732" s="22">
        <v>20</v>
      </c>
      <c r="AB732" s="22">
        <v>39</v>
      </c>
      <c r="AC732" s="22">
        <v>0</v>
      </c>
      <c r="AD732" s="22">
        <v>868</v>
      </c>
      <c r="AE732" s="22">
        <v>0</v>
      </c>
      <c r="AF732" s="22">
        <v>11396</v>
      </c>
      <c r="AG732" s="22">
        <v>74</v>
      </c>
      <c r="AH732" s="20">
        <v>0</v>
      </c>
      <c r="AI732" s="20">
        <v>0</v>
      </c>
      <c r="AJ732" s="20" t="s">
        <v>440</v>
      </c>
      <c r="AK732" s="22">
        <v>0</v>
      </c>
      <c r="AL732" s="22">
        <v>0</v>
      </c>
      <c r="AM732" s="22">
        <v>0</v>
      </c>
      <c r="AN732" s="22">
        <v>0</v>
      </c>
      <c r="AO732" s="22">
        <v>0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0</v>
      </c>
      <c r="AX732" s="20">
        <v>0</v>
      </c>
      <c r="AY732" s="20">
        <v>0</v>
      </c>
      <c r="AZ732" s="20">
        <v>0</v>
      </c>
      <c r="BA732" s="20">
        <v>0</v>
      </c>
      <c r="BB732" s="22">
        <v>0</v>
      </c>
      <c r="BC732" s="20">
        <v>0</v>
      </c>
      <c r="BD732" s="20">
        <v>0</v>
      </c>
      <c r="BE732" s="20">
        <v>0</v>
      </c>
      <c r="BF732" s="20">
        <v>0</v>
      </c>
      <c r="BG732" s="22">
        <v>725</v>
      </c>
      <c r="BH732" s="22">
        <v>314</v>
      </c>
      <c r="BI732" s="22">
        <v>725</v>
      </c>
      <c r="BJ732" s="22">
        <v>314</v>
      </c>
      <c r="BK732" s="22">
        <v>722</v>
      </c>
      <c r="BL732" s="22">
        <v>313</v>
      </c>
      <c r="BM732" s="22">
        <v>725</v>
      </c>
      <c r="BN732" s="22">
        <v>314</v>
      </c>
      <c r="BO732" s="20"/>
      <c r="BP732" s="20"/>
      <c r="BQ732" s="20"/>
      <c r="BR732" s="20"/>
      <c r="BS732" s="20"/>
      <c r="BT732" s="20"/>
      <c r="BU732" s="22">
        <v>0</v>
      </c>
      <c r="BV732" s="22">
        <v>0</v>
      </c>
      <c r="BW732" s="22">
        <v>0</v>
      </c>
      <c r="BX732" s="22">
        <v>0</v>
      </c>
      <c r="BY732" s="22">
        <v>0</v>
      </c>
      <c r="BZ732" s="22">
        <v>0</v>
      </c>
      <c r="CA732" s="22">
        <v>139</v>
      </c>
      <c r="CB732" s="22">
        <v>88</v>
      </c>
      <c r="CC732" s="22">
        <v>705</v>
      </c>
      <c r="CD732" s="22">
        <v>304</v>
      </c>
      <c r="CE732" s="22">
        <v>725</v>
      </c>
      <c r="CF732" s="22">
        <v>314</v>
      </c>
      <c r="CG732" s="22">
        <v>520</v>
      </c>
      <c r="CH732" s="22">
        <v>183</v>
      </c>
      <c r="CI732" s="22">
        <v>0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2">
        <v>149065</v>
      </c>
      <c r="D733" s="22">
        <v>0</v>
      </c>
      <c r="E733" s="22">
        <v>0</v>
      </c>
      <c r="F733" s="22">
        <v>0</v>
      </c>
      <c r="G733" s="22">
        <v>0</v>
      </c>
      <c r="H733" s="22">
        <v>1</v>
      </c>
      <c r="I733" s="22">
        <v>1</v>
      </c>
      <c r="J733" s="20">
        <v>1.3</v>
      </c>
      <c r="K733" s="20">
        <v>1.3</v>
      </c>
      <c r="L733" s="22">
        <v>2</v>
      </c>
      <c r="M733" s="20" t="s">
        <v>1680</v>
      </c>
      <c r="N733" s="20">
        <v>1.3</v>
      </c>
      <c r="O733" s="22">
        <v>569</v>
      </c>
      <c r="P733" s="23" t="b">
        <v>0</v>
      </c>
      <c r="Q733" s="20"/>
      <c r="R733" s="20"/>
      <c r="S733" s="22">
        <v>50</v>
      </c>
      <c r="T733" s="20" t="s">
        <v>1681</v>
      </c>
      <c r="U733" s="20">
        <v>3</v>
      </c>
      <c r="V733" s="20" t="s">
        <v>1682</v>
      </c>
      <c r="W733" s="20">
        <v>1.6</v>
      </c>
      <c r="X733" s="23" t="b">
        <v>0</v>
      </c>
      <c r="Y733" s="20"/>
      <c r="Z733" s="20" t="s">
        <v>858</v>
      </c>
      <c r="AA733" s="22">
        <v>20</v>
      </c>
      <c r="AB733" s="22">
        <v>39</v>
      </c>
      <c r="AC733" s="22">
        <v>36</v>
      </c>
      <c r="AD733" s="22">
        <v>133418</v>
      </c>
      <c r="AE733" s="22">
        <v>6124</v>
      </c>
      <c r="AF733" s="22">
        <v>116377</v>
      </c>
      <c r="AG733" s="22">
        <v>5199</v>
      </c>
      <c r="AH733" s="20">
        <v>0.3</v>
      </c>
      <c r="AI733" s="20">
        <v>7.2</v>
      </c>
      <c r="AJ733" s="20" t="s">
        <v>94</v>
      </c>
      <c r="AK733" s="22">
        <v>1080</v>
      </c>
      <c r="AL733" s="22">
        <v>0</v>
      </c>
      <c r="AM733" s="22">
        <v>0</v>
      </c>
      <c r="AN733" s="22">
        <v>1</v>
      </c>
      <c r="AO733" s="22">
        <v>20</v>
      </c>
      <c r="AP733" s="22">
        <v>0</v>
      </c>
      <c r="AQ733" s="22">
        <v>0</v>
      </c>
      <c r="AR733" s="22">
        <v>0</v>
      </c>
      <c r="AS733" s="22">
        <v>1</v>
      </c>
      <c r="AT733" s="22">
        <v>0</v>
      </c>
      <c r="AU733" s="22">
        <v>42</v>
      </c>
      <c r="AV733" s="22">
        <v>4</v>
      </c>
      <c r="AW733" s="22">
        <v>205</v>
      </c>
      <c r="AX733" s="20">
        <v>314.8</v>
      </c>
      <c r="AY733" s="20">
        <v>0</v>
      </c>
      <c r="AZ733" s="20">
        <v>0</v>
      </c>
      <c r="BA733" s="20">
        <v>31.5</v>
      </c>
      <c r="BB733" s="22">
        <v>12</v>
      </c>
      <c r="BC733" s="20">
        <v>0</v>
      </c>
      <c r="BD733" s="20">
        <v>0</v>
      </c>
      <c r="BE733" s="20">
        <v>0</v>
      </c>
      <c r="BF733" s="20">
        <v>18.84</v>
      </c>
      <c r="BG733" s="22">
        <v>22</v>
      </c>
      <c r="BH733" s="22">
        <v>9</v>
      </c>
      <c r="BI733" s="22">
        <v>712</v>
      </c>
      <c r="BJ733" s="22">
        <v>83</v>
      </c>
      <c r="BK733" s="22">
        <v>709</v>
      </c>
      <c r="BL733" s="22">
        <v>82</v>
      </c>
      <c r="BM733" s="22">
        <v>160</v>
      </c>
      <c r="BN733" s="22">
        <v>10</v>
      </c>
      <c r="BO733" s="20"/>
      <c r="BP733" s="20"/>
      <c r="BQ733" s="20"/>
      <c r="BR733" s="20"/>
      <c r="BS733" s="20"/>
      <c r="BT733" s="20"/>
      <c r="BU733" s="22">
        <v>0</v>
      </c>
      <c r="BV733" s="22">
        <v>3.5</v>
      </c>
      <c r="BW733" s="22">
        <v>0</v>
      </c>
      <c r="BX733" s="22">
        <v>0</v>
      </c>
      <c r="BY733" s="22">
        <v>1.57</v>
      </c>
      <c r="BZ733" s="22">
        <v>1.67</v>
      </c>
      <c r="CA733" s="22">
        <v>178</v>
      </c>
      <c r="CB733" s="22">
        <v>6</v>
      </c>
      <c r="CC733" s="22">
        <v>227</v>
      </c>
      <c r="CD733" s="22">
        <v>21</v>
      </c>
      <c r="CE733" s="22">
        <v>136</v>
      </c>
      <c r="CF733" s="22">
        <v>14</v>
      </c>
      <c r="CG733" s="22">
        <v>145</v>
      </c>
      <c r="CH733" s="22">
        <v>19</v>
      </c>
      <c r="CI733" s="22">
        <v>1</v>
      </c>
      <c r="CJ733" s="22">
        <v>0.08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2">
        <v>88484</v>
      </c>
      <c r="D734" s="22">
        <v>0</v>
      </c>
      <c r="E734" s="22">
        <v>0</v>
      </c>
      <c r="F734" s="22">
        <v>-3</v>
      </c>
      <c r="G734" s="22">
        <v>3</v>
      </c>
      <c r="H734" s="22">
        <v>1</v>
      </c>
      <c r="I734" s="22">
        <v>3</v>
      </c>
      <c r="J734" s="20">
        <v>3.7</v>
      </c>
      <c r="K734" s="20">
        <v>3.7</v>
      </c>
      <c r="L734" s="22">
        <v>11</v>
      </c>
      <c r="M734" s="20" t="s">
        <v>895</v>
      </c>
      <c r="N734" s="20">
        <v>3.7</v>
      </c>
      <c r="O734" s="22">
        <v>570</v>
      </c>
      <c r="P734" s="23" t="b">
        <v>0</v>
      </c>
      <c r="Q734" s="20"/>
      <c r="R734" s="20"/>
      <c r="S734" s="22">
        <v>47</v>
      </c>
      <c r="T734" s="20" t="s">
        <v>1729</v>
      </c>
      <c r="U734" s="20">
        <v>3.3</v>
      </c>
      <c r="V734" s="20" t="s">
        <v>1730</v>
      </c>
      <c r="W734" s="20">
        <v>0.1</v>
      </c>
      <c r="X734" s="23" t="b">
        <v>0</v>
      </c>
      <c r="Y734" s="20"/>
      <c r="Z734" s="20" t="s">
        <v>858</v>
      </c>
      <c r="AA734" s="22">
        <v>20</v>
      </c>
      <c r="AB734" s="22">
        <v>39</v>
      </c>
      <c r="AC734" s="22">
        <v>20</v>
      </c>
      <c r="AD734" s="22">
        <v>22459</v>
      </c>
      <c r="AE734" s="22">
        <v>5913</v>
      </c>
      <c r="AF734" s="22">
        <v>23008</v>
      </c>
      <c r="AG734" s="22">
        <v>664</v>
      </c>
      <c r="AH734" s="20">
        <v>0.8</v>
      </c>
      <c r="AI734" s="20">
        <v>4.3</v>
      </c>
      <c r="AJ734" s="20" t="s">
        <v>1730</v>
      </c>
      <c r="AK734" s="22">
        <v>190</v>
      </c>
      <c r="AL734" s="22">
        <v>1</v>
      </c>
      <c r="AM734" s="22">
        <v>2</v>
      </c>
      <c r="AN734" s="22">
        <v>1</v>
      </c>
      <c r="AO734" s="22">
        <v>1</v>
      </c>
      <c r="AP734" s="22">
        <v>0</v>
      </c>
      <c r="AQ734" s="22">
        <v>0</v>
      </c>
      <c r="AR734" s="22">
        <v>0</v>
      </c>
      <c r="AS734" s="22">
        <v>1</v>
      </c>
      <c r="AT734" s="22">
        <v>0</v>
      </c>
      <c r="AU734" s="22">
        <v>0</v>
      </c>
      <c r="AV734" s="22">
        <v>2</v>
      </c>
      <c r="AW734" s="22">
        <v>65</v>
      </c>
      <c r="AX734" s="20">
        <v>98.4</v>
      </c>
      <c r="AY734" s="20">
        <v>124.5</v>
      </c>
      <c r="AZ734" s="20">
        <v>70</v>
      </c>
      <c r="BA734" s="20">
        <v>29.4</v>
      </c>
      <c r="BB734" s="22">
        <v>2</v>
      </c>
      <c r="BC734" s="20">
        <v>0.75</v>
      </c>
      <c r="BD734" s="20">
        <v>0.99</v>
      </c>
      <c r="BE734" s="20">
        <v>1.74</v>
      </c>
      <c r="BF734" s="20">
        <v>2.5299999999999998</v>
      </c>
      <c r="BG734" s="22">
        <v>233</v>
      </c>
      <c r="BH734" s="22">
        <v>91</v>
      </c>
      <c r="BI734" s="22">
        <v>98</v>
      </c>
      <c r="BJ734" s="22">
        <v>72</v>
      </c>
      <c r="BK734" s="22">
        <v>157</v>
      </c>
      <c r="BL734" s="22">
        <v>93</v>
      </c>
      <c r="BM734" s="22">
        <v>174</v>
      </c>
      <c r="BN734" s="22">
        <v>85</v>
      </c>
      <c r="BO734" s="22">
        <v>3</v>
      </c>
      <c r="BP734" s="20"/>
      <c r="BQ734" s="22">
        <v>2</v>
      </c>
      <c r="BR734" s="20"/>
      <c r="BS734" s="20"/>
      <c r="BT734" s="20"/>
      <c r="BU734" s="22">
        <v>0.36</v>
      </c>
      <c r="BV734" s="22">
        <v>0</v>
      </c>
      <c r="BW734" s="22">
        <v>0.47</v>
      </c>
      <c r="BX734" s="22">
        <v>0.83</v>
      </c>
      <c r="BY734" s="22">
        <v>1.2</v>
      </c>
      <c r="BZ734" s="22">
        <v>0.47</v>
      </c>
      <c r="CA734" s="22">
        <v>313</v>
      </c>
      <c r="CB734" s="22">
        <v>204</v>
      </c>
      <c r="CC734" s="22">
        <v>65</v>
      </c>
      <c r="CD734" s="22">
        <v>34</v>
      </c>
      <c r="CE734" s="22">
        <v>110</v>
      </c>
      <c r="CF734" s="22">
        <v>47</v>
      </c>
      <c r="CG734" s="22">
        <v>360</v>
      </c>
      <c r="CH734" s="22">
        <v>114</v>
      </c>
      <c r="CI734" s="22">
        <v>0.95</v>
      </c>
      <c r="CJ734" s="22">
        <v>0.47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0</v>
      </c>
      <c r="B735" s="22">
        <v>0</v>
      </c>
      <c r="C735" s="22">
        <v>216208</v>
      </c>
      <c r="D735" s="22">
        <v>0</v>
      </c>
      <c r="E735" s="22">
        <v>0</v>
      </c>
      <c r="F735" s="22">
        <v>0</v>
      </c>
      <c r="G735" s="22">
        <v>0</v>
      </c>
      <c r="H735" s="22">
        <v>0</v>
      </c>
      <c r="I735" s="22">
        <v>1</v>
      </c>
      <c r="J735" s="20">
        <v>0</v>
      </c>
      <c r="K735" s="20">
        <v>0</v>
      </c>
      <c r="L735" s="22">
        <v>0</v>
      </c>
      <c r="M735" s="20" t="s">
        <v>1705</v>
      </c>
      <c r="N735" s="20">
        <v>0</v>
      </c>
      <c r="O735" s="22">
        <v>571</v>
      </c>
      <c r="P735" s="23" t="b">
        <v>0</v>
      </c>
      <c r="Q735" s="20" t="s">
        <v>2466</v>
      </c>
      <c r="R735" s="20" t="s">
        <v>2467</v>
      </c>
      <c r="S735" s="22">
        <v>40</v>
      </c>
      <c r="T735" s="20" t="s">
        <v>1706</v>
      </c>
      <c r="U735" s="20">
        <v>0</v>
      </c>
      <c r="V735" s="20" t="s">
        <v>761</v>
      </c>
      <c r="W735" s="20">
        <v>0.3</v>
      </c>
      <c r="X735" s="23" t="b">
        <v>0</v>
      </c>
      <c r="Y735" s="20"/>
      <c r="Z735" s="20" t="s">
        <v>872</v>
      </c>
      <c r="AA735" s="22">
        <v>20</v>
      </c>
      <c r="AB735" s="22">
        <v>39</v>
      </c>
      <c r="AC735" s="22">
        <v>0</v>
      </c>
      <c r="AD735" s="22">
        <v>0</v>
      </c>
      <c r="AE735" s="22">
        <v>0</v>
      </c>
      <c r="AF735" s="22">
        <v>23494</v>
      </c>
      <c r="AG735" s="22">
        <v>503</v>
      </c>
      <c r="AH735" s="20">
        <v>0</v>
      </c>
      <c r="AI735" s="20">
        <v>0</v>
      </c>
      <c r="AJ735" s="20" t="s">
        <v>761</v>
      </c>
      <c r="AK735" s="22">
        <v>0</v>
      </c>
      <c r="AL735" s="22">
        <v>0</v>
      </c>
      <c r="AM735" s="22">
        <v>0</v>
      </c>
      <c r="AN735" s="22">
        <v>0</v>
      </c>
      <c r="AO735" s="22">
        <v>0</v>
      </c>
      <c r="AP735" s="22">
        <v>0</v>
      </c>
      <c r="AQ735" s="22">
        <v>0</v>
      </c>
      <c r="AR735" s="22">
        <v>0</v>
      </c>
      <c r="AS735" s="22">
        <v>0</v>
      </c>
      <c r="AT735" s="22">
        <v>0</v>
      </c>
      <c r="AU735" s="22">
        <v>0</v>
      </c>
      <c r="AV735" s="22">
        <v>0</v>
      </c>
      <c r="AW735" s="22">
        <v>0</v>
      </c>
      <c r="AX735" s="20">
        <v>0</v>
      </c>
      <c r="AY735" s="20">
        <v>0</v>
      </c>
      <c r="AZ735" s="20">
        <v>0</v>
      </c>
      <c r="BA735" s="20">
        <v>0</v>
      </c>
      <c r="BB735" s="22">
        <v>0</v>
      </c>
      <c r="BC735" s="20">
        <v>0</v>
      </c>
      <c r="BD735" s="20">
        <v>0</v>
      </c>
      <c r="BE735" s="20">
        <v>0</v>
      </c>
      <c r="BF735" s="20">
        <v>0</v>
      </c>
      <c r="BG735" s="22">
        <v>507</v>
      </c>
      <c r="BH735" s="22">
        <v>58</v>
      </c>
      <c r="BI735" s="22">
        <v>492</v>
      </c>
      <c r="BJ735" s="22">
        <v>42</v>
      </c>
      <c r="BK735" s="22">
        <v>468</v>
      </c>
      <c r="BL735" s="22">
        <v>35</v>
      </c>
      <c r="BM735" s="22">
        <v>514</v>
      </c>
      <c r="BN735" s="22">
        <v>58</v>
      </c>
      <c r="BO735" s="20"/>
      <c r="BP735" s="20"/>
      <c r="BQ735" s="20"/>
      <c r="BR735" s="20"/>
      <c r="BS735" s="20"/>
      <c r="BT735" s="20"/>
      <c r="BU735" s="22">
        <v>0</v>
      </c>
      <c r="BV735" s="22">
        <v>0</v>
      </c>
      <c r="BW735" s="22">
        <v>0</v>
      </c>
      <c r="BX735" s="22">
        <v>0</v>
      </c>
      <c r="BY735" s="22">
        <v>0</v>
      </c>
      <c r="BZ735" s="22">
        <v>0</v>
      </c>
      <c r="CA735" s="22">
        <v>647</v>
      </c>
      <c r="CB735" s="22">
        <v>49</v>
      </c>
      <c r="CC735" s="22">
        <v>419</v>
      </c>
      <c r="CD735" s="22">
        <v>57</v>
      </c>
      <c r="CE735" s="22">
        <v>518</v>
      </c>
      <c r="CF735" s="22">
        <v>58</v>
      </c>
      <c r="CG735" s="22">
        <v>273</v>
      </c>
      <c r="CH735" s="22">
        <v>35</v>
      </c>
      <c r="CI735" s="22">
        <v>0</v>
      </c>
      <c r="CJ735" s="22">
        <v>0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2">
        <v>75</v>
      </c>
      <c r="B736" s="22">
        <v>100</v>
      </c>
      <c r="C736" s="22">
        <v>200402</v>
      </c>
      <c r="D736" s="22">
        <v>0</v>
      </c>
      <c r="E736" s="22">
        <v>0</v>
      </c>
      <c r="F736" s="22">
        <v>0</v>
      </c>
      <c r="G736" s="22">
        <v>0</v>
      </c>
      <c r="H736" s="22">
        <v>0</v>
      </c>
      <c r="I736" s="22">
        <v>2</v>
      </c>
      <c r="J736" s="20">
        <v>1</v>
      </c>
      <c r="K736" s="20">
        <v>1.3</v>
      </c>
      <c r="L736" s="22">
        <v>2</v>
      </c>
      <c r="M736" s="20" t="s">
        <v>1685</v>
      </c>
      <c r="N736" s="20">
        <v>1.3</v>
      </c>
      <c r="O736" s="22">
        <v>572</v>
      </c>
      <c r="P736" s="23" t="b">
        <v>0</v>
      </c>
      <c r="Q736" s="20" t="s">
        <v>3663</v>
      </c>
      <c r="R736" s="20" t="s">
        <v>3703</v>
      </c>
      <c r="S736" s="22">
        <v>45</v>
      </c>
      <c r="T736" s="20" t="s">
        <v>1686</v>
      </c>
      <c r="U736" s="20">
        <v>1.5</v>
      </c>
      <c r="V736" s="20" t="s">
        <v>1687</v>
      </c>
      <c r="W736" s="20">
        <v>0.4</v>
      </c>
      <c r="X736" s="23" t="b">
        <v>0</v>
      </c>
      <c r="Y736" s="20"/>
      <c r="Z736" s="20" t="s">
        <v>937</v>
      </c>
      <c r="AA736" s="22">
        <v>20</v>
      </c>
      <c r="AB736" s="22">
        <v>39</v>
      </c>
      <c r="AC736" s="22">
        <v>16</v>
      </c>
      <c r="AD736" s="22">
        <v>42762</v>
      </c>
      <c r="AE736" s="22">
        <v>1303</v>
      </c>
      <c r="AF736" s="22">
        <v>43282</v>
      </c>
      <c r="AG736" s="22">
        <v>2367</v>
      </c>
      <c r="AH736" s="20">
        <v>0.3</v>
      </c>
      <c r="AI736" s="20">
        <v>3.6</v>
      </c>
      <c r="AJ736" s="20" t="s">
        <v>2346</v>
      </c>
      <c r="AK736" s="22">
        <v>959</v>
      </c>
      <c r="AL736" s="22">
        <v>0</v>
      </c>
      <c r="AM736" s="22">
        <v>0</v>
      </c>
      <c r="AN736" s="22">
        <v>1</v>
      </c>
      <c r="AO736" s="22">
        <v>19</v>
      </c>
      <c r="AP736" s="22">
        <v>0</v>
      </c>
      <c r="AQ736" s="22">
        <v>0</v>
      </c>
      <c r="AR736" s="22">
        <v>0</v>
      </c>
      <c r="AS736" s="22">
        <v>4</v>
      </c>
      <c r="AT736" s="22">
        <v>0</v>
      </c>
      <c r="AU736" s="22">
        <v>0</v>
      </c>
      <c r="AV736" s="22">
        <v>0</v>
      </c>
      <c r="AW736" s="22">
        <v>133</v>
      </c>
      <c r="AX736" s="20">
        <v>175.6</v>
      </c>
      <c r="AY736" s="20">
        <v>88.7</v>
      </c>
      <c r="AZ736" s="20">
        <v>42</v>
      </c>
      <c r="BA736" s="20">
        <v>30.7</v>
      </c>
      <c r="BB736" s="22">
        <v>11</v>
      </c>
      <c r="BC736" s="20">
        <v>0.36</v>
      </c>
      <c r="BD736" s="20">
        <v>0.49</v>
      </c>
      <c r="BE736" s="20">
        <v>0.84</v>
      </c>
      <c r="BF736" s="20">
        <v>17.600000000000001</v>
      </c>
      <c r="BG736" s="22">
        <v>123</v>
      </c>
      <c r="BH736" s="22">
        <v>42</v>
      </c>
      <c r="BI736" s="22">
        <v>148</v>
      </c>
      <c r="BJ736" s="22">
        <v>35</v>
      </c>
      <c r="BK736" s="22">
        <v>219</v>
      </c>
      <c r="BL736" s="22">
        <v>61</v>
      </c>
      <c r="BM736" s="22">
        <v>165</v>
      </c>
      <c r="BN736" s="22">
        <v>45</v>
      </c>
      <c r="BO736" s="20"/>
      <c r="BP736" s="20"/>
      <c r="BQ736" s="20"/>
      <c r="BR736" s="20"/>
      <c r="BS736" s="20"/>
      <c r="BT736" s="20"/>
      <c r="BU736" s="22">
        <v>0.03</v>
      </c>
      <c r="BV736" s="22">
        <v>0</v>
      </c>
      <c r="BW736" s="22">
        <v>0.05</v>
      </c>
      <c r="BX736" s="22">
        <v>0.08</v>
      </c>
      <c r="BY736" s="22">
        <v>1.65</v>
      </c>
      <c r="BZ736" s="22">
        <v>1.78</v>
      </c>
      <c r="CA736" s="22">
        <v>380</v>
      </c>
      <c r="CB736" s="22">
        <v>70</v>
      </c>
      <c r="CC736" s="22">
        <v>217</v>
      </c>
      <c r="CD736" s="22">
        <v>73</v>
      </c>
      <c r="CE736" s="22">
        <v>302</v>
      </c>
      <c r="CF736" s="22">
        <v>101</v>
      </c>
      <c r="CG736" s="22">
        <v>255</v>
      </c>
      <c r="CH736" s="22">
        <v>100</v>
      </c>
      <c r="CI736" s="22">
        <v>1.03</v>
      </c>
      <c r="CJ736" s="22">
        <v>0.09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2">
        <v>510362</v>
      </c>
      <c r="D737" s="22">
        <v>0</v>
      </c>
      <c r="E737" s="22">
        <v>0</v>
      </c>
      <c r="F737" s="22">
        <v>-1</v>
      </c>
      <c r="G737" s="22">
        <v>1</v>
      </c>
      <c r="H737" s="22">
        <v>0</v>
      </c>
      <c r="I737" s="22">
        <v>2</v>
      </c>
      <c r="J737" s="20">
        <v>2.7</v>
      </c>
      <c r="K737" s="20">
        <v>2.7</v>
      </c>
      <c r="L737" s="22">
        <v>2</v>
      </c>
      <c r="M737" s="20" t="s">
        <v>1700</v>
      </c>
      <c r="N737" s="20">
        <v>2.7</v>
      </c>
      <c r="O737" s="22">
        <v>573</v>
      </c>
      <c r="P737" s="23" t="b">
        <v>0</v>
      </c>
      <c r="Q737" s="20"/>
      <c r="R737" s="20"/>
      <c r="S737" s="22">
        <v>44</v>
      </c>
      <c r="T737" s="20" t="s">
        <v>1701</v>
      </c>
      <c r="U737" s="20">
        <v>1.9</v>
      </c>
      <c r="V737" s="20" t="s">
        <v>696</v>
      </c>
      <c r="W737" s="20">
        <v>0.1</v>
      </c>
      <c r="X737" s="23" t="b">
        <v>0</v>
      </c>
      <c r="Y737" s="20"/>
      <c r="Z737" s="20" t="s">
        <v>858</v>
      </c>
      <c r="AA737" s="22">
        <v>20</v>
      </c>
      <c r="AB737" s="22">
        <v>39</v>
      </c>
      <c r="AC737" s="22">
        <v>17</v>
      </c>
      <c r="AD737" s="22">
        <v>9457</v>
      </c>
      <c r="AE737" s="22">
        <v>1286</v>
      </c>
      <c r="AF737" s="22">
        <v>7801</v>
      </c>
      <c r="AG737" s="22">
        <v>539</v>
      </c>
      <c r="AH737" s="20">
        <v>0.6</v>
      </c>
      <c r="AI737" s="20">
        <v>3.9</v>
      </c>
      <c r="AJ737" s="20" t="s">
        <v>639</v>
      </c>
      <c r="AK737" s="22">
        <v>583</v>
      </c>
      <c r="AL737" s="22">
        <v>0</v>
      </c>
      <c r="AM737" s="22">
        <v>1</v>
      </c>
      <c r="AN737" s="22">
        <v>0</v>
      </c>
      <c r="AO737" s="22">
        <v>8</v>
      </c>
      <c r="AP737" s="22">
        <v>0</v>
      </c>
      <c r="AQ737" s="22">
        <v>0</v>
      </c>
      <c r="AR737" s="22">
        <v>0</v>
      </c>
      <c r="AS737" s="22">
        <v>0</v>
      </c>
      <c r="AT737" s="22">
        <v>0</v>
      </c>
      <c r="AU737" s="22">
        <v>0</v>
      </c>
      <c r="AV737" s="22">
        <v>0</v>
      </c>
      <c r="AW737" s="22">
        <v>92</v>
      </c>
      <c r="AX737" s="20">
        <v>112.2</v>
      </c>
      <c r="AY737" s="20">
        <v>20.5</v>
      </c>
      <c r="AZ737" s="20">
        <v>23</v>
      </c>
      <c r="BA737" s="20">
        <v>15.7</v>
      </c>
      <c r="BB737" s="22">
        <v>6</v>
      </c>
      <c r="BC737" s="20">
        <v>0.15</v>
      </c>
      <c r="BD737" s="20">
        <v>0.06</v>
      </c>
      <c r="BE737" s="20">
        <v>0.21</v>
      </c>
      <c r="BF737" s="20">
        <v>7.88</v>
      </c>
      <c r="BG737" s="22">
        <v>205</v>
      </c>
      <c r="BH737" s="22">
        <v>84</v>
      </c>
      <c r="BI737" s="22">
        <v>324</v>
      </c>
      <c r="BJ737" s="22">
        <v>114</v>
      </c>
      <c r="BK737" s="22">
        <v>276</v>
      </c>
      <c r="BL737" s="22">
        <v>87</v>
      </c>
      <c r="BM737" s="22">
        <v>278</v>
      </c>
      <c r="BN737" s="22">
        <v>95</v>
      </c>
      <c r="BO737" s="20"/>
      <c r="BP737" s="20"/>
      <c r="BQ737" s="20"/>
      <c r="BR737" s="20"/>
      <c r="BS737" s="20"/>
      <c r="BT737" s="20"/>
      <c r="BU737" s="22">
        <v>0.02</v>
      </c>
      <c r="BV737" s="22">
        <v>0</v>
      </c>
      <c r="BW737" s="22">
        <v>0.01</v>
      </c>
      <c r="BX737" s="22">
        <v>0.03</v>
      </c>
      <c r="BY737" s="22">
        <v>1.22</v>
      </c>
      <c r="BZ737" s="22">
        <v>1.23</v>
      </c>
      <c r="CA737" s="22">
        <v>558</v>
      </c>
      <c r="CB737" s="22">
        <v>125</v>
      </c>
      <c r="CC737" s="22">
        <v>114</v>
      </c>
      <c r="CD737" s="22">
        <v>34</v>
      </c>
      <c r="CE737" s="22">
        <v>251</v>
      </c>
      <c r="CF737" s="22">
        <v>82</v>
      </c>
      <c r="CG737" s="22">
        <v>374</v>
      </c>
      <c r="CH737" s="22">
        <v>142</v>
      </c>
      <c r="CI737" s="22">
        <v>0.93</v>
      </c>
      <c r="CJ737" s="22">
        <v>0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2">
        <v>476502</v>
      </c>
      <c r="D738" s="22">
        <v>0</v>
      </c>
      <c r="E738" s="22">
        <v>0</v>
      </c>
      <c r="F738" s="22">
        <v>-1</v>
      </c>
      <c r="G738" s="22">
        <v>1</v>
      </c>
      <c r="H738" s="22">
        <v>0</v>
      </c>
      <c r="I738" s="22">
        <v>3</v>
      </c>
      <c r="J738" s="20">
        <v>0.7</v>
      </c>
      <c r="K738" s="20">
        <v>0.7</v>
      </c>
      <c r="L738" s="22">
        <v>0</v>
      </c>
      <c r="M738" s="20" t="s">
        <v>965</v>
      </c>
      <c r="N738" s="20">
        <v>0.7</v>
      </c>
      <c r="O738" s="22">
        <v>574</v>
      </c>
      <c r="P738" s="23" t="b">
        <v>0</v>
      </c>
      <c r="Q738" s="20"/>
      <c r="R738" s="20"/>
      <c r="S738" s="22">
        <v>44</v>
      </c>
      <c r="T738" s="20" t="s">
        <v>1722</v>
      </c>
      <c r="U738" s="20">
        <v>1</v>
      </c>
      <c r="V738" s="20" t="s">
        <v>670</v>
      </c>
      <c r="W738" s="20">
        <v>0.4</v>
      </c>
      <c r="X738" s="23" t="b">
        <v>0</v>
      </c>
      <c r="Y738" s="20"/>
      <c r="Z738" s="20" t="s">
        <v>858</v>
      </c>
      <c r="AA738" s="22">
        <v>20</v>
      </c>
      <c r="AB738" s="22">
        <v>39</v>
      </c>
      <c r="AC738" s="22">
        <v>8</v>
      </c>
      <c r="AD738" s="22">
        <v>32825</v>
      </c>
      <c r="AE738" s="22">
        <v>536</v>
      </c>
      <c r="AF738" s="22">
        <v>46627</v>
      </c>
      <c r="AG738" s="22">
        <v>1374</v>
      </c>
      <c r="AH738" s="20">
        <v>0.2</v>
      </c>
      <c r="AI738" s="20">
        <v>1.8</v>
      </c>
      <c r="AJ738" s="20" t="s">
        <v>2347</v>
      </c>
      <c r="AK738" s="22">
        <v>254</v>
      </c>
      <c r="AL738" s="22">
        <v>0</v>
      </c>
      <c r="AM738" s="22">
        <v>0</v>
      </c>
      <c r="AN738" s="22">
        <v>0</v>
      </c>
      <c r="AO738" s="22">
        <v>9</v>
      </c>
      <c r="AP738" s="22">
        <v>0</v>
      </c>
      <c r="AQ738" s="22">
        <v>0</v>
      </c>
      <c r="AR738" s="22">
        <v>0</v>
      </c>
      <c r="AS738" s="22">
        <v>1</v>
      </c>
      <c r="AT738" s="22">
        <v>0</v>
      </c>
      <c r="AU738" s="22">
        <v>0</v>
      </c>
      <c r="AV738" s="22">
        <v>0</v>
      </c>
      <c r="AW738" s="22">
        <v>39</v>
      </c>
      <c r="AX738" s="20">
        <v>33.200000000000003</v>
      </c>
      <c r="AY738" s="20">
        <v>25.3</v>
      </c>
      <c r="AZ738" s="20">
        <v>9</v>
      </c>
      <c r="BA738" s="20">
        <v>6.9</v>
      </c>
      <c r="BB738" s="22">
        <v>2</v>
      </c>
      <c r="BC738" s="20">
        <v>0.04</v>
      </c>
      <c r="BD738" s="20">
        <v>0.14000000000000001</v>
      </c>
      <c r="BE738" s="20">
        <v>0.18</v>
      </c>
      <c r="BF738" s="20">
        <v>6.19</v>
      </c>
      <c r="BG738" s="22">
        <v>343</v>
      </c>
      <c r="BH738" s="22">
        <v>150</v>
      </c>
      <c r="BI738" s="22">
        <v>309</v>
      </c>
      <c r="BJ738" s="22">
        <v>160</v>
      </c>
      <c r="BK738" s="22">
        <v>353</v>
      </c>
      <c r="BL738" s="22">
        <v>179</v>
      </c>
      <c r="BM738" s="22">
        <v>361</v>
      </c>
      <c r="BN738" s="22">
        <v>165</v>
      </c>
      <c r="BO738" s="20"/>
      <c r="BP738" s="20"/>
      <c r="BQ738" s="20"/>
      <c r="BR738" s="20"/>
      <c r="BS738" s="20"/>
      <c r="BT738" s="20"/>
      <c r="BU738" s="22">
        <v>0.01</v>
      </c>
      <c r="BV738" s="22">
        <v>0</v>
      </c>
      <c r="BW738" s="22">
        <v>0.05</v>
      </c>
      <c r="BX738" s="22">
        <v>0.06</v>
      </c>
      <c r="BY738" s="22">
        <v>2.19</v>
      </c>
      <c r="BZ738" s="22">
        <v>3.19</v>
      </c>
      <c r="CA738" s="22">
        <v>543</v>
      </c>
      <c r="CB738" s="22">
        <v>301</v>
      </c>
      <c r="CC738" s="22">
        <v>280</v>
      </c>
      <c r="CD738" s="22">
        <v>130</v>
      </c>
      <c r="CE738" s="22">
        <v>382</v>
      </c>
      <c r="CF738" s="22">
        <v>176</v>
      </c>
      <c r="CG738" s="22">
        <v>248</v>
      </c>
      <c r="CH738" s="22">
        <v>79</v>
      </c>
      <c r="CI738" s="22">
        <v>0.71</v>
      </c>
      <c r="CJ738" s="22">
        <v>0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100</v>
      </c>
      <c r="B739" s="22">
        <v>100</v>
      </c>
      <c r="C739" s="22">
        <v>430871</v>
      </c>
      <c r="D739" s="22">
        <v>0</v>
      </c>
      <c r="E739" s="22">
        <v>0</v>
      </c>
      <c r="F739" s="22">
        <v>0</v>
      </c>
      <c r="G739" s="22">
        <v>0</v>
      </c>
      <c r="H739" s="22">
        <v>0</v>
      </c>
      <c r="I739" s="22">
        <v>4</v>
      </c>
      <c r="J739" s="20">
        <v>3</v>
      </c>
      <c r="K739" s="20">
        <v>3</v>
      </c>
      <c r="L739" s="22">
        <v>5</v>
      </c>
      <c r="M739" s="20" t="s">
        <v>642</v>
      </c>
      <c r="N739" s="20">
        <v>3</v>
      </c>
      <c r="O739" s="22">
        <v>590</v>
      </c>
      <c r="P739" s="23" t="b">
        <v>0</v>
      </c>
      <c r="Q739" s="20"/>
      <c r="R739" s="20" t="s">
        <v>2640</v>
      </c>
      <c r="S739" s="22">
        <v>55</v>
      </c>
      <c r="T739" s="20" t="s">
        <v>1723</v>
      </c>
      <c r="U739" s="20">
        <v>3.2</v>
      </c>
      <c r="V739" s="20" t="s">
        <v>1724</v>
      </c>
      <c r="W739" s="20">
        <v>1.2</v>
      </c>
      <c r="X739" s="23" t="b">
        <v>0</v>
      </c>
      <c r="Y739" s="20"/>
      <c r="Z739" s="20" t="s">
        <v>858</v>
      </c>
      <c r="AA739" s="22">
        <v>20</v>
      </c>
      <c r="AB739" s="22">
        <v>39</v>
      </c>
      <c r="AC739" s="22">
        <v>39</v>
      </c>
      <c r="AD739" s="22">
        <v>191633</v>
      </c>
      <c r="AE739" s="22">
        <v>21373</v>
      </c>
      <c r="AF739" s="22">
        <v>120013</v>
      </c>
      <c r="AG739" s="22">
        <v>8227</v>
      </c>
      <c r="AH739" s="20">
        <v>0.5</v>
      </c>
      <c r="AI739" s="20">
        <v>7.1</v>
      </c>
      <c r="AJ739" s="20" t="s">
        <v>1725</v>
      </c>
      <c r="AK739" s="22">
        <v>981</v>
      </c>
      <c r="AL739" s="22">
        <v>2</v>
      </c>
      <c r="AM739" s="22">
        <v>2</v>
      </c>
      <c r="AN739" s="22">
        <v>1</v>
      </c>
      <c r="AO739" s="22">
        <v>18</v>
      </c>
      <c r="AP739" s="22">
        <v>0</v>
      </c>
      <c r="AQ739" s="22">
        <v>0</v>
      </c>
      <c r="AR739" s="22">
        <v>0</v>
      </c>
      <c r="AS739" s="22">
        <v>1</v>
      </c>
      <c r="AT739" s="22">
        <v>0</v>
      </c>
      <c r="AU739" s="22">
        <v>0</v>
      </c>
      <c r="AV739" s="22">
        <v>2</v>
      </c>
      <c r="AW739" s="22">
        <v>133</v>
      </c>
      <c r="AX739" s="20">
        <v>217.8</v>
      </c>
      <c r="AY739" s="20">
        <v>152.80000000000001</v>
      </c>
      <c r="AZ739" s="20">
        <v>310</v>
      </c>
      <c r="BA739" s="20">
        <v>68.099999999999994</v>
      </c>
      <c r="BB739" s="22">
        <v>12</v>
      </c>
      <c r="BC739" s="20">
        <v>3.04</v>
      </c>
      <c r="BD739" s="20">
        <v>1.38</v>
      </c>
      <c r="BE739" s="20">
        <v>4.42</v>
      </c>
      <c r="BF739" s="20">
        <v>16.46</v>
      </c>
      <c r="BG739" s="22">
        <v>80</v>
      </c>
      <c r="BH739" s="22">
        <v>10</v>
      </c>
      <c r="BI739" s="22">
        <v>68</v>
      </c>
      <c r="BJ739" s="22">
        <v>6</v>
      </c>
      <c r="BK739" s="22">
        <v>22</v>
      </c>
      <c r="BL739" s="22">
        <v>9</v>
      </c>
      <c r="BM739" s="22">
        <v>29</v>
      </c>
      <c r="BN739" s="22">
        <v>8</v>
      </c>
      <c r="BO739" s="20"/>
      <c r="BP739" s="20"/>
      <c r="BQ739" s="20"/>
      <c r="BR739" s="20"/>
      <c r="BS739" s="22">
        <v>1</v>
      </c>
      <c r="BT739" s="20"/>
      <c r="BU739" s="22">
        <v>0.28000000000000003</v>
      </c>
      <c r="BV739" s="22">
        <v>0</v>
      </c>
      <c r="BW739" s="22">
        <v>0.13</v>
      </c>
      <c r="BX739" s="22">
        <v>0.41</v>
      </c>
      <c r="BY739" s="22">
        <v>1.51</v>
      </c>
      <c r="BZ739" s="22">
        <v>1.65</v>
      </c>
      <c r="CA739" s="22">
        <v>106</v>
      </c>
      <c r="CB739" s="22">
        <v>31</v>
      </c>
      <c r="CC739" s="22">
        <v>104</v>
      </c>
      <c r="CD739" s="22">
        <v>15</v>
      </c>
      <c r="CE739" s="22">
        <v>118</v>
      </c>
      <c r="CF739" s="22">
        <v>18</v>
      </c>
      <c r="CG739" s="22">
        <v>161</v>
      </c>
      <c r="CH739" s="22">
        <v>25</v>
      </c>
      <c r="CI739" s="22">
        <v>1.1000000000000001</v>
      </c>
      <c r="CJ739" s="22">
        <v>0.09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2">
        <v>87835</v>
      </c>
      <c r="D740" s="22">
        <v>0</v>
      </c>
      <c r="E740" s="22">
        <v>0</v>
      </c>
      <c r="F740" s="22">
        <v>-2</v>
      </c>
      <c r="G740" s="22">
        <v>2</v>
      </c>
      <c r="H740" s="22">
        <v>0</v>
      </c>
      <c r="I740" s="22">
        <v>2</v>
      </c>
      <c r="J740" s="20">
        <v>0</v>
      </c>
      <c r="K740" s="20">
        <v>0</v>
      </c>
      <c r="L740" s="22">
        <v>0</v>
      </c>
      <c r="M740" s="20" t="s">
        <v>900</v>
      </c>
      <c r="N740" s="20">
        <v>0</v>
      </c>
      <c r="O740" s="22">
        <v>598</v>
      </c>
      <c r="P740" s="23" t="b">
        <v>0</v>
      </c>
      <c r="Q740" s="20"/>
      <c r="R740" s="20"/>
      <c r="S740" s="22">
        <v>43</v>
      </c>
      <c r="T740" s="20" t="s">
        <v>1595</v>
      </c>
      <c r="U740" s="20">
        <v>0.8</v>
      </c>
      <c r="V740" s="20" t="s">
        <v>425</v>
      </c>
      <c r="W740" s="20">
        <v>0.2</v>
      </c>
      <c r="X740" s="23" t="b">
        <v>0</v>
      </c>
      <c r="Y740" s="20"/>
      <c r="Z740" s="20" t="s">
        <v>858</v>
      </c>
      <c r="AA740" s="22">
        <v>20</v>
      </c>
      <c r="AB740" s="22">
        <v>39</v>
      </c>
      <c r="AC740" s="22">
        <v>5</v>
      </c>
      <c r="AD740" s="22">
        <v>10161</v>
      </c>
      <c r="AE740" s="22">
        <v>351</v>
      </c>
      <c r="AF740" s="22">
        <v>21334</v>
      </c>
      <c r="AG740" s="22">
        <v>575</v>
      </c>
      <c r="AH740" s="20">
        <v>0</v>
      </c>
      <c r="AI740" s="20">
        <v>1.2</v>
      </c>
      <c r="AJ740" s="20" t="s">
        <v>425</v>
      </c>
      <c r="AK740" s="22">
        <v>249</v>
      </c>
      <c r="AL740" s="22">
        <v>0</v>
      </c>
      <c r="AM740" s="22">
        <v>0</v>
      </c>
      <c r="AN740" s="22">
        <v>0</v>
      </c>
      <c r="AO740" s="22">
        <v>5</v>
      </c>
      <c r="AP740" s="22">
        <v>0</v>
      </c>
      <c r="AQ740" s="22">
        <v>0</v>
      </c>
      <c r="AR740" s="22">
        <v>0</v>
      </c>
      <c r="AS740" s="22">
        <v>1</v>
      </c>
      <c r="AT740" s="22">
        <v>0</v>
      </c>
      <c r="AU740" s="22">
        <v>0</v>
      </c>
      <c r="AV740" s="22">
        <v>0</v>
      </c>
      <c r="AW740" s="22">
        <v>25</v>
      </c>
      <c r="AX740" s="20">
        <v>42.8</v>
      </c>
      <c r="AY740" s="20">
        <v>52.3</v>
      </c>
      <c r="AZ740" s="20">
        <v>21</v>
      </c>
      <c r="BA740" s="20">
        <v>11.6</v>
      </c>
      <c r="BB740" s="22">
        <v>1</v>
      </c>
      <c r="BC740" s="20">
        <v>0.12</v>
      </c>
      <c r="BD740" s="20">
        <v>0.33</v>
      </c>
      <c r="BE740" s="20">
        <v>0.45</v>
      </c>
      <c r="BF740" s="20">
        <v>4.62</v>
      </c>
      <c r="BG740" s="22">
        <v>322</v>
      </c>
      <c r="BH740" s="22">
        <v>124</v>
      </c>
      <c r="BI740" s="22">
        <v>221</v>
      </c>
      <c r="BJ740" s="22">
        <v>60</v>
      </c>
      <c r="BK740" s="22">
        <v>283</v>
      </c>
      <c r="BL740" s="22">
        <v>90</v>
      </c>
      <c r="BM740" s="22">
        <v>314</v>
      </c>
      <c r="BN740" s="22">
        <v>113</v>
      </c>
      <c r="BO740" s="20"/>
      <c r="BP740" s="20"/>
      <c r="BQ740" s="20"/>
      <c r="BR740" s="20"/>
      <c r="BS740" s="20"/>
      <c r="BT740" s="20"/>
      <c r="BU740" s="22">
        <v>0.04</v>
      </c>
      <c r="BV740" s="22">
        <v>0</v>
      </c>
      <c r="BW740" s="22">
        <v>0.12</v>
      </c>
      <c r="BX740" s="22">
        <v>0.16</v>
      </c>
      <c r="BY740" s="22">
        <v>1.67</v>
      </c>
      <c r="BZ740" s="22">
        <v>1.81</v>
      </c>
      <c r="CA740" s="22">
        <v>567</v>
      </c>
      <c r="CB740" s="22">
        <v>128</v>
      </c>
      <c r="CC740" s="22">
        <v>481</v>
      </c>
      <c r="CD740" s="22">
        <v>185</v>
      </c>
      <c r="CE740" s="22">
        <v>444</v>
      </c>
      <c r="CF740" s="22">
        <v>143</v>
      </c>
      <c r="CG740" s="22">
        <v>328</v>
      </c>
      <c r="CH740" s="22">
        <v>128</v>
      </c>
      <c r="CI740" s="22">
        <v>0.36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100</v>
      </c>
      <c r="B741" s="22">
        <v>100</v>
      </c>
      <c r="C741" s="22">
        <v>231480</v>
      </c>
      <c r="D741" s="22">
        <v>0</v>
      </c>
      <c r="E741" s="22">
        <v>0</v>
      </c>
      <c r="F741" s="22">
        <v>0</v>
      </c>
      <c r="G741" s="22">
        <v>0</v>
      </c>
      <c r="H741" s="22">
        <v>0</v>
      </c>
      <c r="I741" s="22">
        <v>2</v>
      </c>
      <c r="J741" s="20">
        <v>0</v>
      </c>
      <c r="K741" s="20">
        <v>0</v>
      </c>
      <c r="L741" s="22">
        <v>0</v>
      </c>
      <c r="M741" s="20" t="s">
        <v>3090</v>
      </c>
      <c r="N741" s="20">
        <v>0</v>
      </c>
      <c r="O741" s="22">
        <v>697</v>
      </c>
      <c r="P741" s="23" t="b">
        <v>0</v>
      </c>
      <c r="Q741" s="20"/>
      <c r="R741" s="20" t="s">
        <v>3381</v>
      </c>
      <c r="S741" s="22">
        <v>45</v>
      </c>
      <c r="T741" s="20" t="s">
        <v>3091</v>
      </c>
      <c r="U741" s="20">
        <v>0</v>
      </c>
      <c r="V741" s="20" t="s">
        <v>488</v>
      </c>
      <c r="W741" s="20">
        <v>0</v>
      </c>
      <c r="X741" s="23" t="b">
        <v>0</v>
      </c>
      <c r="Y741" s="20"/>
      <c r="Z741" s="20" t="s">
        <v>858</v>
      </c>
      <c r="AA741" s="22">
        <v>20</v>
      </c>
      <c r="AB741" s="22">
        <v>39</v>
      </c>
      <c r="AC741" s="22">
        <v>0</v>
      </c>
      <c r="AD741" s="22">
        <v>1544</v>
      </c>
      <c r="AE741" s="22">
        <v>116</v>
      </c>
      <c r="AF741" s="22">
        <v>1141</v>
      </c>
      <c r="AG741" s="22">
        <v>113</v>
      </c>
      <c r="AH741" s="20">
        <v>0</v>
      </c>
      <c r="AI741" s="20">
        <v>0</v>
      </c>
      <c r="AJ741" s="20" t="s">
        <v>3092</v>
      </c>
      <c r="AK741" s="22">
        <v>0</v>
      </c>
      <c r="AL741" s="22">
        <v>0</v>
      </c>
      <c r="AM741" s="22">
        <v>0</v>
      </c>
      <c r="AN741" s="22">
        <v>0</v>
      </c>
      <c r="AO741" s="22">
        <v>0</v>
      </c>
      <c r="AP741" s="22">
        <v>0</v>
      </c>
      <c r="AQ741" s="22">
        <v>0</v>
      </c>
      <c r="AR741" s="22">
        <v>0</v>
      </c>
      <c r="AS741" s="22">
        <v>0</v>
      </c>
      <c r="AT741" s="22">
        <v>0</v>
      </c>
      <c r="AU741" s="22">
        <v>0</v>
      </c>
      <c r="AV741" s="22">
        <v>0</v>
      </c>
      <c r="AW741" s="22">
        <v>0</v>
      </c>
      <c r="AX741" s="20">
        <v>0</v>
      </c>
      <c r="AY741" s="20">
        <v>0</v>
      </c>
      <c r="AZ741" s="20">
        <v>0</v>
      </c>
      <c r="BA741" s="20">
        <v>0</v>
      </c>
      <c r="BB741" s="22">
        <v>0</v>
      </c>
      <c r="BC741" s="20">
        <v>0</v>
      </c>
      <c r="BD741" s="20">
        <v>0</v>
      </c>
      <c r="BE741" s="20">
        <v>0</v>
      </c>
      <c r="BF741" s="20">
        <v>0</v>
      </c>
      <c r="BG741" s="22">
        <v>626</v>
      </c>
      <c r="BH741" s="22">
        <v>238</v>
      </c>
      <c r="BI741" s="22">
        <v>622</v>
      </c>
      <c r="BJ741" s="22">
        <v>238</v>
      </c>
      <c r="BK741" s="22">
        <v>611</v>
      </c>
      <c r="BL741" s="22">
        <v>237</v>
      </c>
      <c r="BM741" s="22">
        <v>632</v>
      </c>
      <c r="BN741" s="22">
        <v>238</v>
      </c>
      <c r="BO741" s="20"/>
      <c r="BP741" s="20"/>
      <c r="BQ741" s="20"/>
      <c r="BR741" s="20"/>
      <c r="BS741" s="20"/>
      <c r="BT741" s="20"/>
      <c r="BU741" s="22">
        <v>0</v>
      </c>
      <c r="BV741" s="22">
        <v>0</v>
      </c>
      <c r="BW741" s="22">
        <v>0</v>
      </c>
      <c r="BX741" s="22">
        <v>0</v>
      </c>
      <c r="BY741" s="22">
        <v>0</v>
      </c>
      <c r="BZ741" s="22">
        <v>0</v>
      </c>
      <c r="CA741" s="22">
        <v>390</v>
      </c>
      <c r="CB741" s="22">
        <v>77</v>
      </c>
      <c r="CC741" s="22">
        <v>572</v>
      </c>
      <c r="CD741" s="22">
        <v>226</v>
      </c>
      <c r="CE741" s="22">
        <v>638</v>
      </c>
      <c r="CF741" s="22">
        <v>236</v>
      </c>
      <c r="CG741" s="22">
        <v>585</v>
      </c>
      <c r="CH741" s="22">
        <v>208</v>
      </c>
      <c r="CI741" s="22">
        <v>0</v>
      </c>
      <c r="CJ741" s="22">
        <v>0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2">
        <v>593001</v>
      </c>
      <c r="D742" s="22">
        <v>0</v>
      </c>
      <c r="E742" s="22">
        <v>0</v>
      </c>
      <c r="F742" s="22">
        <v>0</v>
      </c>
      <c r="G742" s="22">
        <v>0</v>
      </c>
      <c r="H742" s="22">
        <v>0</v>
      </c>
      <c r="I742" s="22">
        <v>3</v>
      </c>
      <c r="J742" s="20">
        <v>0</v>
      </c>
      <c r="K742" s="20">
        <v>0</v>
      </c>
      <c r="L742" s="22">
        <v>0</v>
      </c>
      <c r="M742" s="20" t="s">
        <v>3093</v>
      </c>
      <c r="N742" s="20">
        <v>0</v>
      </c>
      <c r="O742" s="22">
        <v>698</v>
      </c>
      <c r="P742" s="23" t="b">
        <v>0</v>
      </c>
      <c r="Q742" s="20"/>
      <c r="R742" s="20"/>
      <c r="S742" s="22">
        <v>50</v>
      </c>
      <c r="T742" s="20" t="s">
        <v>3094</v>
      </c>
      <c r="U742" s="20">
        <v>0</v>
      </c>
      <c r="V742" s="20" t="s">
        <v>3095</v>
      </c>
      <c r="W742" s="20">
        <v>0</v>
      </c>
      <c r="X742" s="23" t="b">
        <v>0</v>
      </c>
      <c r="Y742" s="20"/>
      <c r="Z742" s="20" t="s">
        <v>858</v>
      </c>
      <c r="AA742" s="22">
        <v>20</v>
      </c>
      <c r="AB742" s="22">
        <v>39</v>
      </c>
      <c r="AC742" s="22">
        <v>0</v>
      </c>
      <c r="AD742" s="22">
        <v>966</v>
      </c>
      <c r="AE742" s="22">
        <v>100</v>
      </c>
      <c r="AF742" s="22">
        <v>733</v>
      </c>
      <c r="AG742" s="22">
        <v>78</v>
      </c>
      <c r="AH742" s="20">
        <v>0</v>
      </c>
      <c r="AI742" s="20">
        <v>0</v>
      </c>
      <c r="AJ742" s="20" t="s">
        <v>3095</v>
      </c>
      <c r="AK742" s="22">
        <v>0</v>
      </c>
      <c r="AL742" s="22">
        <v>0</v>
      </c>
      <c r="AM742" s="22">
        <v>0</v>
      </c>
      <c r="AN742" s="22">
        <v>0</v>
      </c>
      <c r="AO742" s="22">
        <v>0</v>
      </c>
      <c r="AP742" s="22">
        <v>0</v>
      </c>
      <c r="AQ742" s="22">
        <v>0</v>
      </c>
      <c r="AR742" s="22">
        <v>0</v>
      </c>
      <c r="AS742" s="22">
        <v>0</v>
      </c>
      <c r="AT742" s="22">
        <v>0</v>
      </c>
      <c r="AU742" s="22">
        <v>0</v>
      </c>
      <c r="AV742" s="22">
        <v>0</v>
      </c>
      <c r="AW742" s="22">
        <v>0</v>
      </c>
      <c r="AX742" s="20">
        <v>0</v>
      </c>
      <c r="AY742" s="20">
        <v>0</v>
      </c>
      <c r="AZ742" s="20">
        <v>0</v>
      </c>
      <c r="BA742" s="20">
        <v>0</v>
      </c>
      <c r="BB742" s="22">
        <v>0</v>
      </c>
      <c r="BC742" s="20">
        <v>0</v>
      </c>
      <c r="BD742" s="20">
        <v>0</v>
      </c>
      <c r="BE742" s="20">
        <v>0</v>
      </c>
      <c r="BF742" s="20">
        <v>0</v>
      </c>
      <c r="BG742" s="22">
        <v>723</v>
      </c>
      <c r="BH742" s="22">
        <v>312</v>
      </c>
      <c r="BI742" s="22">
        <v>721</v>
      </c>
      <c r="BJ742" s="22">
        <v>311</v>
      </c>
      <c r="BK742" s="22">
        <v>718</v>
      </c>
      <c r="BL742" s="22">
        <v>310</v>
      </c>
      <c r="BM742" s="22">
        <v>723</v>
      </c>
      <c r="BN742" s="22">
        <v>312</v>
      </c>
      <c r="BO742" s="20"/>
      <c r="BP742" s="20"/>
      <c r="BQ742" s="20"/>
      <c r="BR742" s="20"/>
      <c r="BS742" s="20"/>
      <c r="BT742" s="20"/>
      <c r="BU742" s="22">
        <v>0</v>
      </c>
      <c r="BV742" s="22">
        <v>0</v>
      </c>
      <c r="BW742" s="22">
        <v>0</v>
      </c>
      <c r="BX742" s="22">
        <v>0</v>
      </c>
      <c r="BY742" s="22">
        <v>0</v>
      </c>
      <c r="BZ742" s="22">
        <v>0</v>
      </c>
      <c r="CA742" s="22">
        <v>217</v>
      </c>
      <c r="CB742" s="22">
        <v>136</v>
      </c>
      <c r="CC742" s="22">
        <v>696</v>
      </c>
      <c r="CD742" s="22">
        <v>297</v>
      </c>
      <c r="CE742" s="22">
        <v>723</v>
      </c>
      <c r="CF742" s="22">
        <v>312</v>
      </c>
      <c r="CG742" s="22">
        <v>658</v>
      </c>
      <c r="CH742" s="22">
        <v>264</v>
      </c>
      <c r="CI742" s="22">
        <v>0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0</v>
      </c>
      <c r="B743" s="22">
        <v>0</v>
      </c>
      <c r="C743" s="22">
        <v>531363</v>
      </c>
      <c r="D743" s="22">
        <v>0</v>
      </c>
      <c r="E743" s="22">
        <v>0</v>
      </c>
      <c r="F743" s="22">
        <v>0</v>
      </c>
      <c r="G743" s="22">
        <v>0</v>
      </c>
      <c r="H743" s="22">
        <v>0</v>
      </c>
      <c r="I743" s="22">
        <v>4</v>
      </c>
      <c r="J743" s="20">
        <v>0</v>
      </c>
      <c r="K743" s="20">
        <v>0</v>
      </c>
      <c r="L743" s="22">
        <v>0</v>
      </c>
      <c r="M743" s="20" t="s">
        <v>920</v>
      </c>
      <c r="N743" s="20">
        <v>0</v>
      </c>
      <c r="O743" s="22">
        <v>704</v>
      </c>
      <c r="P743" s="23" t="b">
        <v>0</v>
      </c>
      <c r="Q743" s="20" t="s">
        <v>2476</v>
      </c>
      <c r="R743" s="20" t="s">
        <v>3704</v>
      </c>
      <c r="S743" s="22">
        <v>45</v>
      </c>
      <c r="T743" s="20" t="s">
        <v>3096</v>
      </c>
      <c r="U743" s="20">
        <v>0</v>
      </c>
      <c r="V743" s="20" t="s">
        <v>622</v>
      </c>
      <c r="W743" s="20">
        <v>0.1</v>
      </c>
      <c r="X743" s="23" t="b">
        <v>0</v>
      </c>
      <c r="Y743" s="20"/>
      <c r="Z743" s="20" t="s">
        <v>899</v>
      </c>
      <c r="AA743" s="22">
        <v>20</v>
      </c>
      <c r="AB743" s="22">
        <v>39</v>
      </c>
      <c r="AC743" s="22">
        <v>0</v>
      </c>
      <c r="AD743" s="22">
        <v>11638</v>
      </c>
      <c r="AE743" s="22">
        <v>106</v>
      </c>
      <c r="AF743" s="22">
        <v>7435</v>
      </c>
      <c r="AG743" s="22">
        <v>972</v>
      </c>
      <c r="AH743" s="20">
        <v>0</v>
      </c>
      <c r="AI743" s="20">
        <v>0</v>
      </c>
      <c r="AJ743" s="20" t="s">
        <v>622</v>
      </c>
      <c r="AK743" s="22">
        <v>0</v>
      </c>
      <c r="AL743" s="22">
        <v>0</v>
      </c>
      <c r="AM743" s="22">
        <v>0</v>
      </c>
      <c r="AN743" s="22">
        <v>0</v>
      </c>
      <c r="AO743" s="22">
        <v>0</v>
      </c>
      <c r="AP743" s="22">
        <v>0</v>
      </c>
      <c r="AQ743" s="22">
        <v>0</v>
      </c>
      <c r="AR743" s="22">
        <v>0</v>
      </c>
      <c r="AS743" s="22">
        <v>0</v>
      </c>
      <c r="AT743" s="22">
        <v>0</v>
      </c>
      <c r="AU743" s="22">
        <v>0</v>
      </c>
      <c r="AV743" s="22">
        <v>0</v>
      </c>
      <c r="AW743" s="22">
        <v>0</v>
      </c>
      <c r="AX743" s="20">
        <v>0</v>
      </c>
      <c r="AY743" s="20">
        <v>0</v>
      </c>
      <c r="AZ743" s="20">
        <v>0</v>
      </c>
      <c r="BA743" s="20">
        <v>0</v>
      </c>
      <c r="BB743" s="22">
        <v>0</v>
      </c>
      <c r="BC743" s="20">
        <v>0</v>
      </c>
      <c r="BD743" s="20">
        <v>0</v>
      </c>
      <c r="BE743" s="20">
        <v>0</v>
      </c>
      <c r="BF743" s="20">
        <v>0</v>
      </c>
      <c r="BG743" s="22">
        <v>671</v>
      </c>
      <c r="BH743" s="22">
        <v>75</v>
      </c>
      <c r="BI743" s="22">
        <v>666</v>
      </c>
      <c r="BJ743" s="22">
        <v>77</v>
      </c>
      <c r="BK743" s="22">
        <v>657</v>
      </c>
      <c r="BL743" s="22">
        <v>77</v>
      </c>
      <c r="BM743" s="22">
        <v>677</v>
      </c>
      <c r="BN743" s="22">
        <v>77</v>
      </c>
      <c r="BO743" s="20"/>
      <c r="BP743" s="20"/>
      <c r="BQ743" s="20"/>
      <c r="BR743" s="20"/>
      <c r="BS743" s="20"/>
      <c r="BT743" s="20"/>
      <c r="BU743" s="22">
        <v>0</v>
      </c>
      <c r="BV743" s="22">
        <v>0</v>
      </c>
      <c r="BW743" s="22">
        <v>0</v>
      </c>
      <c r="BX743" s="22">
        <v>0</v>
      </c>
      <c r="BY743" s="22">
        <v>0</v>
      </c>
      <c r="BZ743" s="22">
        <v>0</v>
      </c>
      <c r="CA743" s="22">
        <v>448</v>
      </c>
      <c r="CB743" s="22">
        <v>82</v>
      </c>
      <c r="CC743" s="22">
        <v>621</v>
      </c>
      <c r="CD743" s="22">
        <v>67</v>
      </c>
      <c r="CE743" s="22">
        <v>679</v>
      </c>
      <c r="CF743" s="22">
        <v>79</v>
      </c>
      <c r="CG743" s="22">
        <v>450</v>
      </c>
      <c r="CH743" s="22">
        <v>65</v>
      </c>
      <c r="CI743" s="22">
        <v>0</v>
      </c>
      <c r="CJ743" s="22">
        <v>0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100</v>
      </c>
      <c r="B744" s="22">
        <v>100</v>
      </c>
      <c r="C744" s="22">
        <v>231057</v>
      </c>
      <c r="D744" s="22">
        <v>0</v>
      </c>
      <c r="E744" s="22">
        <v>0</v>
      </c>
      <c r="F744" s="22">
        <v>-1</v>
      </c>
      <c r="G744" s="22">
        <v>1</v>
      </c>
      <c r="H744" s="22">
        <v>0</v>
      </c>
      <c r="I744" s="22">
        <v>3</v>
      </c>
      <c r="J744" s="20">
        <v>3</v>
      </c>
      <c r="K744" s="20">
        <v>3</v>
      </c>
      <c r="L744" s="22">
        <v>2</v>
      </c>
      <c r="M744" s="20" t="s">
        <v>3222</v>
      </c>
      <c r="N744" s="20">
        <v>3</v>
      </c>
      <c r="O744" s="22">
        <v>715</v>
      </c>
      <c r="P744" s="23" t="b">
        <v>0</v>
      </c>
      <c r="Q744" s="20"/>
      <c r="R744" s="20" t="s">
        <v>3431</v>
      </c>
      <c r="S744" s="22">
        <v>49</v>
      </c>
      <c r="T744" s="20" t="s">
        <v>3223</v>
      </c>
      <c r="U744" s="20">
        <v>2.2000000000000002</v>
      </c>
      <c r="V744" s="20" t="s">
        <v>3224</v>
      </c>
      <c r="W744" s="20">
        <v>0</v>
      </c>
      <c r="X744" s="23" t="b">
        <v>0</v>
      </c>
      <c r="Y744" s="20"/>
      <c r="Z744" s="20" t="s">
        <v>858</v>
      </c>
      <c r="AA744" s="22">
        <v>20</v>
      </c>
      <c r="AB744" s="22">
        <v>39</v>
      </c>
      <c r="AC744" s="22">
        <v>9</v>
      </c>
      <c r="AD744" s="22">
        <v>2986</v>
      </c>
      <c r="AE744" s="22">
        <v>277</v>
      </c>
      <c r="AF744" s="22">
        <v>2126</v>
      </c>
      <c r="AG744" s="22">
        <v>129</v>
      </c>
      <c r="AH744" s="20">
        <v>0.6</v>
      </c>
      <c r="AI744" s="20">
        <v>1.8</v>
      </c>
      <c r="AJ744" s="20" t="s">
        <v>3224</v>
      </c>
      <c r="AK744" s="22">
        <v>215</v>
      </c>
      <c r="AL744" s="22">
        <v>1</v>
      </c>
      <c r="AM744" s="22">
        <v>0</v>
      </c>
      <c r="AN744" s="22">
        <v>0</v>
      </c>
      <c r="AO744" s="22">
        <v>5</v>
      </c>
      <c r="AP744" s="22">
        <v>0</v>
      </c>
      <c r="AQ744" s="22">
        <v>0</v>
      </c>
      <c r="AR744" s="22">
        <v>0</v>
      </c>
      <c r="AS744" s="22">
        <v>0</v>
      </c>
      <c r="AT744" s="22">
        <v>1</v>
      </c>
      <c r="AU744" s="22">
        <v>0</v>
      </c>
      <c r="AV744" s="22">
        <v>1</v>
      </c>
      <c r="AW744" s="22">
        <v>31</v>
      </c>
      <c r="AX744" s="20">
        <v>59.4</v>
      </c>
      <c r="AY744" s="20">
        <v>41.9</v>
      </c>
      <c r="AZ744" s="20">
        <v>31</v>
      </c>
      <c r="BA744" s="20">
        <v>13.2</v>
      </c>
      <c r="BB744" s="22">
        <v>3</v>
      </c>
      <c r="BC744" s="20">
        <v>0.21</v>
      </c>
      <c r="BD744" s="20">
        <v>0.11</v>
      </c>
      <c r="BE744" s="20">
        <v>0.32</v>
      </c>
      <c r="BF744" s="20">
        <v>7.14</v>
      </c>
      <c r="BG744" s="22">
        <v>287</v>
      </c>
      <c r="BH744" s="22">
        <v>119</v>
      </c>
      <c r="BI744" s="22">
        <v>253</v>
      </c>
      <c r="BJ744" s="22">
        <v>139</v>
      </c>
      <c r="BK744" s="22">
        <v>254</v>
      </c>
      <c r="BL744" s="22">
        <v>132</v>
      </c>
      <c r="BM744" s="22">
        <v>299</v>
      </c>
      <c r="BN744" s="22">
        <v>136</v>
      </c>
      <c r="BO744" s="22">
        <v>5</v>
      </c>
      <c r="BP744" s="20"/>
      <c r="BQ744" s="20"/>
      <c r="BR744" s="20"/>
      <c r="BS744" s="20"/>
      <c r="BT744" s="20"/>
      <c r="BU744" s="22">
        <v>0.09</v>
      </c>
      <c r="BV744" s="22">
        <v>0</v>
      </c>
      <c r="BW744" s="22">
        <v>0.05</v>
      </c>
      <c r="BX744" s="22">
        <v>0.14000000000000001</v>
      </c>
      <c r="BY744" s="22">
        <v>2.99</v>
      </c>
      <c r="BZ744" s="22">
        <v>2.09</v>
      </c>
      <c r="CA744" s="22">
        <v>255</v>
      </c>
      <c r="CB744" s="22">
        <v>162</v>
      </c>
      <c r="CC744" s="22">
        <v>96</v>
      </c>
      <c r="CD744" s="22">
        <v>49</v>
      </c>
      <c r="CE744" s="22">
        <v>219</v>
      </c>
      <c r="CF744" s="22">
        <v>93</v>
      </c>
      <c r="CG744" s="22">
        <v>640</v>
      </c>
      <c r="CH744" s="22">
        <v>255</v>
      </c>
      <c r="CI744" s="22">
        <v>1.26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101"/>
      <c r="B1001" s="101"/>
      <c r="C1001" s="101"/>
      <c r="D1001" s="101"/>
      <c r="E1001" s="101"/>
      <c r="F1001" s="101"/>
      <c r="G1001" s="101"/>
      <c r="H1001" s="101"/>
      <c r="I1001" s="101"/>
      <c r="J1001" s="101"/>
      <c r="K1001" s="101"/>
      <c r="L1001" s="101"/>
      <c r="M1001" s="101"/>
      <c r="N1001" s="101"/>
      <c r="O1001" s="101"/>
      <c r="P1001" s="101"/>
      <c r="Q1001" s="101"/>
      <c r="R1001" s="101"/>
      <c r="S1001" s="101"/>
      <c r="T1001" s="101"/>
      <c r="U1001" s="101"/>
      <c r="V1001" s="101"/>
      <c r="W1001" s="101"/>
      <c r="X1001" s="101"/>
      <c r="Y1001" s="101"/>
      <c r="Z1001" s="101"/>
      <c r="AA1001" s="101"/>
      <c r="AB1001" s="101"/>
      <c r="AC1001" s="101"/>
      <c r="AD1001" s="101"/>
      <c r="AE1001" s="101"/>
      <c r="AF1001" s="101"/>
      <c r="AG1001" s="101"/>
      <c r="AH1001" s="101"/>
      <c r="AI1001" s="101"/>
      <c r="AJ1001" s="101"/>
      <c r="AK1001" s="101"/>
      <c r="AL1001" s="101"/>
      <c r="AM1001" s="101"/>
      <c r="AN1001" s="101"/>
      <c r="AO1001" s="101"/>
      <c r="AP1001" s="101"/>
      <c r="AQ1001" s="101"/>
      <c r="AR1001" s="101"/>
      <c r="AS1001" s="101"/>
      <c r="AT1001" s="101"/>
      <c r="AU1001" s="101"/>
      <c r="AV1001" s="101"/>
      <c r="AW1001" s="101"/>
      <c r="AX1001" s="101"/>
      <c r="AY1001" s="101"/>
      <c r="AZ1001" s="101"/>
      <c r="BA1001" s="101"/>
      <c r="BB1001" s="101"/>
      <c r="BC1001" s="101"/>
      <c r="BD1001" s="101"/>
      <c r="BE1001" s="101"/>
      <c r="BF1001" s="101"/>
      <c r="BG1001" s="101"/>
      <c r="BH1001" s="101"/>
      <c r="BI1001" s="101"/>
      <c r="BJ1001" s="101"/>
      <c r="BK1001" s="101"/>
      <c r="BL1001" s="101"/>
      <c r="BM1001" s="101"/>
      <c r="BN1001" s="101"/>
      <c r="BO1001" s="101"/>
      <c r="BP1001" s="101"/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  <c r="CH1001" s="101"/>
      <c r="CI1001" s="101"/>
      <c r="CJ1001" s="101"/>
      <c r="CK1001" s="101"/>
      <c r="CL1001" s="101"/>
      <c r="CM1001" s="101"/>
      <c r="CN1001" s="101"/>
      <c r="CO1001" s="101"/>
      <c r="CP1001" s="101"/>
      <c r="CQ1001" s="101"/>
      <c r="CR1001" s="101"/>
      <c r="CS1001" s="101"/>
      <c r="CT1001" s="101"/>
      <c r="CU1001" s="101"/>
      <c r="CV1001" s="101"/>
      <c r="CW1001" s="101"/>
      <c r="CX1001" s="101"/>
      <c r="CY1001" s="101"/>
      <c r="CZ1001" s="101"/>
      <c r="DA1001" s="101"/>
      <c r="DB1001" s="101"/>
      <c r="DC1001" s="101"/>
      <c r="DD1001" s="101"/>
      <c r="DE1001" s="101"/>
      <c r="DF1001" s="101"/>
      <c r="DG1001" s="101"/>
      <c r="DH1001" s="101"/>
      <c r="DI1001" s="101"/>
      <c r="DJ1001" s="101"/>
      <c r="DK1001" s="101"/>
      <c r="DL1001" s="101"/>
      <c r="DM1001" s="101"/>
      <c r="DN1001" s="101"/>
      <c r="DO1001" s="101"/>
      <c r="DP1001" s="101"/>
      <c r="DQ1001" s="101"/>
      <c r="DR1001" s="101"/>
      <c r="DS1001" s="101"/>
      <c r="DT1001" s="101"/>
      <c r="DU1001" s="101"/>
      <c r="DV1001" s="101"/>
      <c r="DW1001" s="101"/>
      <c r="DX1001" s="101"/>
      <c r="DY1001" s="101"/>
      <c r="DZ1001" s="101"/>
      <c r="EA1001" s="101"/>
      <c r="EB1001" s="101"/>
      <c r="EC1001" s="101"/>
      <c r="ED1001" s="101"/>
      <c r="EE1001" s="101"/>
      <c r="EF1001" s="101"/>
      <c r="EG1001" s="101"/>
      <c r="EH1001" s="101"/>
      <c r="EI1001" s="101"/>
      <c r="EJ1001" s="101"/>
      <c r="EK1001" s="101"/>
      <c r="EL1001" s="101"/>
      <c r="EM1001" s="101"/>
      <c r="EN1001" s="101"/>
      <c r="EO1001" s="101"/>
      <c r="EP1001" s="101"/>
      <c r="EQ1001" s="101"/>
      <c r="ER1001" s="101"/>
      <c r="ES1001" s="101"/>
      <c r="ET1001" s="101"/>
      <c r="EU1001" s="101"/>
      <c r="EV1001" s="101"/>
      <c r="EW1001" s="101"/>
      <c r="EX1001" s="101"/>
      <c r="EY1001" s="101"/>
      <c r="EZ1001" s="101"/>
      <c r="FA1001" s="101"/>
      <c r="FB1001" s="101"/>
      <c r="FC1001" s="101"/>
      <c r="FD1001" s="101"/>
      <c r="FE1001" s="101"/>
      <c r="FF1001" s="101"/>
      <c r="FG1001" s="101"/>
      <c r="FH1001" s="101"/>
      <c r="FI1001" s="101"/>
      <c r="FJ1001" s="101"/>
      <c r="FK1001" s="101"/>
      <c r="FL1001" s="101"/>
      <c r="FM1001" s="101"/>
      <c r="FN1001" s="101"/>
      <c r="FO1001" s="101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101"/>
      <c r="CQ1081" s="101"/>
      <c r="CR1081" s="101"/>
      <c r="CS1081" s="101"/>
      <c r="CT1081" s="101"/>
      <c r="CU1081" s="101"/>
      <c r="CV1081" s="101"/>
      <c r="CW1081" s="101"/>
      <c r="CX1081" s="101"/>
      <c r="CY1081" s="101"/>
      <c r="CZ1081" s="101"/>
      <c r="DA1081" s="101"/>
      <c r="DB1081" s="101"/>
      <c r="DC1081" s="101"/>
      <c r="DD1081" s="101"/>
      <c r="DE1081" s="101"/>
      <c r="DF1081" s="101"/>
      <c r="DG1081" s="101"/>
      <c r="DH1081" s="101"/>
      <c r="DI1081" s="101"/>
      <c r="DJ1081" s="101"/>
      <c r="DK1081" s="101"/>
      <c r="DL1081" s="101"/>
      <c r="DM1081" s="101"/>
      <c r="DN1081" s="101"/>
      <c r="DO1081" s="101"/>
      <c r="DP1081" s="101"/>
      <c r="DQ1081" s="101"/>
      <c r="DR1081" s="101"/>
      <c r="DS1081" s="101"/>
      <c r="DT1081" s="101"/>
      <c r="DU1081" s="101"/>
      <c r="DV1081" s="101"/>
      <c r="DW1081" s="101"/>
      <c r="DX1081" s="101"/>
      <c r="DY1081" s="101"/>
      <c r="DZ1081" s="101"/>
      <c r="EA1081" s="101"/>
      <c r="EB1081" s="101"/>
      <c r="EC1081" s="101"/>
      <c r="ED1081" s="101"/>
      <c r="EE1081" s="101"/>
      <c r="EF1081" s="101"/>
      <c r="EG1081" s="101"/>
      <c r="EH1081" s="101"/>
      <c r="EI1081" s="101"/>
      <c r="EJ1081" s="101"/>
      <c r="EK1081" s="101"/>
      <c r="EL1081" s="101"/>
      <c r="EM1081" s="101"/>
      <c r="EN1081" s="101"/>
      <c r="EO1081" s="101"/>
      <c r="EP1081" s="101"/>
      <c r="EQ1081" s="101"/>
      <c r="ER1081" s="101"/>
      <c r="ES1081" s="101"/>
      <c r="ET1081" s="101"/>
      <c r="EU1081" s="101"/>
      <c r="EV1081" s="101"/>
      <c r="EW1081" s="101"/>
      <c r="EX1081" s="101"/>
      <c r="EY1081" s="101"/>
      <c r="EZ1081" s="101"/>
      <c r="FA1081" s="101"/>
      <c r="FB1081" s="101"/>
      <c r="FC1081" s="101"/>
      <c r="FD1081" s="101"/>
      <c r="FE1081" s="101"/>
      <c r="FF1081" s="101"/>
      <c r="FG1081" s="101"/>
      <c r="FH1081" s="101"/>
      <c r="FI1081" s="101"/>
      <c r="FJ1081" s="101"/>
      <c r="FK1081" s="101"/>
      <c r="FL1081" s="101"/>
      <c r="FM1081" s="101"/>
      <c r="FN1081" s="101"/>
      <c r="FO1081" s="101"/>
      <c r="FP1081" s="101"/>
      <c r="FQ1081" s="101"/>
      <c r="FR1081" s="101"/>
      <c r="FS1081" s="101"/>
      <c r="FT1081" s="101"/>
      <c r="FU1081" s="101"/>
      <c r="FV1081" s="101"/>
      <c r="FW1081" s="101"/>
      <c r="FX1081" s="101"/>
      <c r="FY1081" s="101"/>
      <c r="FZ1081" s="101"/>
      <c r="GA1081" s="101"/>
      <c r="GB1081" s="101"/>
      <c r="GC1081" s="101"/>
      <c r="GD1081" s="101"/>
      <c r="GE1081" s="101"/>
      <c r="GF1081" s="101"/>
      <c r="GG1081" s="101"/>
      <c r="GH1081" s="101"/>
      <c r="GI1081" s="101"/>
      <c r="GJ1081" s="101"/>
      <c r="GK1081" s="101"/>
      <c r="GL1081" s="101"/>
      <c r="GM1081" s="101"/>
      <c r="GN1081" s="101"/>
      <c r="GO1081" s="101"/>
      <c r="GP1081" s="101"/>
      <c r="GQ1081" s="101"/>
      <c r="GR1081" s="101"/>
      <c r="GS1081" s="101"/>
      <c r="GT1081" s="101"/>
      <c r="GU1081" s="101"/>
      <c r="GV1081" s="101"/>
      <c r="GW1081" s="101"/>
      <c r="GX1081" s="101"/>
      <c r="GY1081" s="101"/>
      <c r="GZ1081" s="101"/>
      <c r="HA1081" s="101"/>
      <c r="HB1081" s="101"/>
      <c r="HC1081" s="101"/>
      <c r="HD1081" s="101"/>
      <c r="HE1081" s="101"/>
      <c r="HF1081" s="101"/>
      <c r="HG1081" s="101"/>
      <c r="HH1081" s="101"/>
      <c r="HI1081" s="101"/>
      <c r="HJ1081" s="101"/>
      <c r="HK1081" s="101"/>
      <c r="HL1081" s="101"/>
      <c r="HM1081" s="101"/>
      <c r="HN1081" s="101"/>
      <c r="HO1081" s="101"/>
      <c r="HP1081" s="101"/>
      <c r="HQ1081" s="101"/>
      <c r="HR1081" s="101"/>
      <c r="HS1081" s="101"/>
      <c r="HT1081" s="101"/>
      <c r="HU1081" s="101"/>
      <c r="HV1081" s="101"/>
      <c r="HW1081" s="101"/>
      <c r="HX1081" s="101"/>
      <c r="HY1081" s="101"/>
      <c r="HZ1081" s="101"/>
      <c r="IA1081" s="101"/>
      <c r="IB1081" s="101"/>
      <c r="IC1081" s="101"/>
      <c r="ID1081" s="101"/>
      <c r="IE1081" s="101"/>
      <c r="IF1081" s="101"/>
      <c r="IG1081" s="101"/>
      <c r="IH1081" s="101"/>
      <c r="II1081" s="101"/>
      <c r="IJ1081" s="101"/>
      <c r="IK1081" s="101"/>
      <c r="IL1081" s="101"/>
      <c r="IM1081" s="101"/>
      <c r="IN1081" s="101"/>
      <c r="IO1081" s="101"/>
      <c r="IP1081" s="101"/>
      <c r="IQ1081" s="101"/>
      <c r="IR1081" s="101"/>
      <c r="IS1081" s="101"/>
      <c r="IT1081" s="101"/>
      <c r="IU1081" s="101"/>
      <c r="IV1081" s="101"/>
      <c r="IW1081" s="101"/>
      <c r="IX1081" s="101"/>
      <c r="IY1081" s="101"/>
      <c r="IZ1081" s="101"/>
      <c r="JA1081" s="101"/>
      <c r="JB1081" s="101"/>
      <c r="JC1081" s="101"/>
      <c r="JD1081" s="101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478"/>
  <sheetViews>
    <sheetView workbookViewId="0">
      <pane ySplit="2" topLeftCell="A3" activePane="bottomLeft" state="frozen"/>
      <selection pane="bottomLeft" sqref="A1:AK478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5"/>
      <c r="B1" s="105"/>
      <c r="C1" s="105"/>
      <c r="D1" s="105"/>
      <c r="E1" s="105"/>
      <c r="F1" s="105"/>
      <c r="G1" s="106"/>
      <c r="H1" s="102" t="s">
        <v>0</v>
      </c>
      <c r="I1" s="103"/>
      <c r="J1" s="103"/>
      <c r="K1" s="107"/>
      <c r="L1" s="102" t="s">
        <v>1</v>
      </c>
      <c r="M1" s="103"/>
      <c r="N1" s="103"/>
      <c r="O1" s="103"/>
      <c r="P1" s="103"/>
      <c r="Q1" s="103"/>
      <c r="R1" s="103"/>
      <c r="S1" s="107"/>
      <c r="T1" s="102" t="s">
        <v>3</v>
      </c>
      <c r="U1" s="103"/>
      <c r="V1" s="103"/>
      <c r="W1" s="107"/>
      <c r="X1" s="102" t="s">
        <v>1774</v>
      </c>
      <c r="Y1" s="103"/>
      <c r="Z1" s="107"/>
      <c r="AA1" s="102" t="s">
        <v>2</v>
      </c>
      <c r="AB1" s="103"/>
      <c r="AC1" s="103"/>
      <c r="AD1" s="103"/>
      <c r="AE1" s="103"/>
      <c r="AF1" s="103"/>
      <c r="AG1" s="103"/>
      <c r="AH1" s="103"/>
      <c r="AI1" s="103"/>
      <c r="AJ1" s="104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4" t="s">
        <v>3389</v>
      </c>
    </row>
    <row r="3" spans="1:38" ht="17.25" thickBot="1">
      <c r="A3" s="72">
        <v>1</v>
      </c>
      <c r="B3" s="57" t="s">
        <v>2642</v>
      </c>
      <c r="C3" s="58" t="s">
        <v>1812</v>
      </c>
      <c r="D3" s="69" t="s">
        <v>104</v>
      </c>
      <c r="E3" s="58" t="s">
        <v>95</v>
      </c>
      <c r="F3" s="69" t="s">
        <v>3705</v>
      </c>
      <c r="G3" s="69">
        <v>2000</v>
      </c>
      <c r="H3" s="70">
        <v>12</v>
      </c>
      <c r="I3" s="71">
        <v>11</v>
      </c>
      <c r="J3" s="71">
        <v>950</v>
      </c>
      <c r="K3" s="71">
        <v>10.6</v>
      </c>
      <c r="L3" s="59">
        <v>0</v>
      </c>
      <c r="M3" s="71">
        <v>1</v>
      </c>
      <c r="N3" s="71">
        <v>1</v>
      </c>
      <c r="O3" s="60">
        <v>0</v>
      </c>
      <c r="P3" s="60">
        <v>0</v>
      </c>
      <c r="Q3" s="60">
        <v>0</v>
      </c>
      <c r="R3" s="71">
        <v>1</v>
      </c>
      <c r="S3" s="60">
        <v>0</v>
      </c>
      <c r="T3" s="59">
        <v>0</v>
      </c>
      <c r="U3" s="60">
        <v>0</v>
      </c>
      <c r="V3" s="71">
        <v>0.8</v>
      </c>
      <c r="W3" s="71">
        <v>0.8</v>
      </c>
      <c r="X3" s="70">
        <v>16</v>
      </c>
      <c r="Y3" s="71">
        <v>31</v>
      </c>
      <c r="Z3" s="71">
        <v>19</v>
      </c>
      <c r="AA3" s="59">
        <v>0</v>
      </c>
      <c r="AB3" s="71">
        <v>0.09</v>
      </c>
      <c r="AC3" s="71">
        <v>0.09</v>
      </c>
      <c r="AD3" s="60">
        <v>0</v>
      </c>
      <c r="AE3" s="71">
        <v>0.09</v>
      </c>
      <c r="AF3" s="59">
        <v>0</v>
      </c>
      <c r="AG3" s="71">
        <v>0.08</v>
      </c>
      <c r="AH3" s="71">
        <v>0.08</v>
      </c>
      <c r="AI3" s="60">
        <v>0</v>
      </c>
      <c r="AJ3" s="71">
        <v>0.08</v>
      </c>
      <c r="AK3" s="63" t="s">
        <v>25</v>
      </c>
      <c r="AL3" s="92">
        <f t="shared" ref="AL3:AL28" si="0">AC3-AH3</f>
        <v>9.999999999999995E-3</v>
      </c>
    </row>
    <row r="4" spans="1:38" ht="17.25" thickBot="1">
      <c r="A4" s="72">
        <v>2</v>
      </c>
      <c r="B4" s="57" t="s">
        <v>2643</v>
      </c>
      <c r="C4" s="58" t="s">
        <v>1830</v>
      </c>
      <c r="D4" s="69" t="s">
        <v>1819</v>
      </c>
      <c r="E4" s="58" t="s">
        <v>2349</v>
      </c>
      <c r="F4" s="69" t="s">
        <v>3706</v>
      </c>
      <c r="G4" s="69">
        <v>2002</v>
      </c>
      <c r="H4" s="70">
        <v>6</v>
      </c>
      <c r="I4" s="71">
        <v>3</v>
      </c>
      <c r="J4" s="71">
        <v>325</v>
      </c>
      <c r="K4" s="71">
        <v>3.6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0">
        <v>0</v>
      </c>
      <c r="S4" s="60">
        <v>0</v>
      </c>
      <c r="T4" s="70">
        <v>0.3</v>
      </c>
      <c r="U4" s="71">
        <v>0.3</v>
      </c>
      <c r="V4" s="71">
        <v>0.5</v>
      </c>
      <c r="W4" s="71">
        <v>0.7</v>
      </c>
      <c r="X4" s="70">
        <v>7</v>
      </c>
      <c r="Y4" s="71">
        <v>9</v>
      </c>
      <c r="Z4" s="71">
        <v>13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70">
        <v>7.0000000000000007E-2</v>
      </c>
      <c r="AG4" s="71">
        <v>0.13</v>
      </c>
      <c r="AH4" s="71">
        <v>0.2</v>
      </c>
      <c r="AI4" s="71">
        <v>7.0000000000000007E-2</v>
      </c>
      <c r="AJ4" s="71">
        <v>0.2</v>
      </c>
      <c r="AK4" s="63" t="s">
        <v>25</v>
      </c>
      <c r="AL4" s="93">
        <f t="shared" si="0"/>
        <v>-0.2</v>
      </c>
    </row>
    <row r="5" spans="1:38" ht="17.25" thickBot="1">
      <c r="A5" s="72">
        <v>3</v>
      </c>
      <c r="B5" s="57" t="s">
        <v>2930</v>
      </c>
      <c r="C5" s="58" t="s">
        <v>1812</v>
      </c>
      <c r="D5" s="69" t="s">
        <v>104</v>
      </c>
      <c r="E5" s="58" t="s">
        <v>75</v>
      </c>
      <c r="F5" s="69" t="s">
        <v>3707</v>
      </c>
      <c r="G5" s="69">
        <v>1997</v>
      </c>
      <c r="H5" s="70">
        <v>1</v>
      </c>
      <c r="I5" s="60">
        <v>0</v>
      </c>
      <c r="J5" s="71">
        <v>2</v>
      </c>
      <c r="K5" s="60">
        <v>0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  <c r="AL5" s="93">
        <f t="shared" si="0"/>
        <v>0</v>
      </c>
    </row>
    <row r="6" spans="1:38" ht="17.25" thickBot="1">
      <c r="A6" s="72">
        <v>4</v>
      </c>
      <c r="B6" s="57" t="s">
        <v>2644</v>
      </c>
      <c r="C6" s="58" t="s">
        <v>1812</v>
      </c>
      <c r="D6" s="69" t="s">
        <v>102</v>
      </c>
      <c r="E6" s="58" t="s">
        <v>2641</v>
      </c>
      <c r="F6" s="69" t="s">
        <v>3708</v>
      </c>
      <c r="G6" s="69">
        <v>1998</v>
      </c>
      <c r="H6" s="70">
        <v>12</v>
      </c>
      <c r="I6" s="71">
        <v>4</v>
      </c>
      <c r="J6" s="71">
        <v>388</v>
      </c>
      <c r="K6" s="71">
        <v>4.3</v>
      </c>
      <c r="L6" s="70">
        <v>2</v>
      </c>
      <c r="M6" s="60">
        <v>0</v>
      </c>
      <c r="N6" s="71">
        <v>2</v>
      </c>
      <c r="O6" s="71">
        <v>2</v>
      </c>
      <c r="P6" s="60">
        <v>0</v>
      </c>
      <c r="Q6" s="60">
        <v>0</v>
      </c>
      <c r="R6" s="60">
        <v>0</v>
      </c>
      <c r="S6" s="60">
        <v>0</v>
      </c>
      <c r="T6" s="70">
        <v>1.4</v>
      </c>
      <c r="U6" s="71">
        <v>1.4</v>
      </c>
      <c r="V6" s="71">
        <v>0.3</v>
      </c>
      <c r="W6" s="71">
        <v>1.7</v>
      </c>
      <c r="X6" s="70">
        <v>4</v>
      </c>
      <c r="Y6" s="71">
        <v>7</v>
      </c>
      <c r="Z6" s="71">
        <v>27</v>
      </c>
      <c r="AA6" s="70">
        <v>0.46</v>
      </c>
      <c r="AB6" s="60">
        <v>0</v>
      </c>
      <c r="AC6" s="71">
        <v>0.46</v>
      </c>
      <c r="AD6" s="71">
        <v>0.46</v>
      </c>
      <c r="AE6" s="71">
        <v>0.46</v>
      </c>
      <c r="AF6" s="70">
        <v>0.32</v>
      </c>
      <c r="AG6" s="71">
        <v>0.06</v>
      </c>
      <c r="AH6" s="71">
        <v>0.39</v>
      </c>
      <c r="AI6" s="71">
        <v>0.32</v>
      </c>
      <c r="AJ6" s="71">
        <v>0.39</v>
      </c>
      <c r="AK6" s="63" t="s">
        <v>25</v>
      </c>
      <c r="AL6" s="93">
        <f t="shared" si="0"/>
        <v>7.0000000000000007E-2</v>
      </c>
    </row>
    <row r="7" spans="1:38" ht="17.25" thickBot="1">
      <c r="A7" s="72">
        <v>5</v>
      </c>
      <c r="B7" s="57" t="s">
        <v>2645</v>
      </c>
      <c r="C7" s="58" t="s">
        <v>1830</v>
      </c>
      <c r="D7" s="69" t="s">
        <v>1819</v>
      </c>
      <c r="E7" s="58" t="s">
        <v>73</v>
      </c>
      <c r="F7" s="69" t="s">
        <v>3709</v>
      </c>
      <c r="G7" s="69">
        <v>2002</v>
      </c>
      <c r="H7" s="70">
        <v>11</v>
      </c>
      <c r="I7" s="71">
        <v>7</v>
      </c>
      <c r="J7" s="71">
        <v>666</v>
      </c>
      <c r="K7" s="71">
        <v>7.4</v>
      </c>
      <c r="L7" s="70">
        <v>3</v>
      </c>
      <c r="M7" s="71">
        <v>1</v>
      </c>
      <c r="N7" s="71">
        <v>4</v>
      </c>
      <c r="O7" s="71">
        <v>3</v>
      </c>
      <c r="P7" s="60">
        <v>0</v>
      </c>
      <c r="Q7" s="60">
        <v>0</v>
      </c>
      <c r="R7" s="71">
        <v>1</v>
      </c>
      <c r="S7" s="60">
        <v>0</v>
      </c>
      <c r="T7" s="70">
        <v>1.4</v>
      </c>
      <c r="U7" s="71">
        <v>1.4</v>
      </c>
      <c r="V7" s="71">
        <v>1.4</v>
      </c>
      <c r="W7" s="71">
        <v>2.8</v>
      </c>
      <c r="X7" s="70">
        <v>24</v>
      </c>
      <c r="Y7" s="71">
        <v>13</v>
      </c>
      <c r="Z7" s="71">
        <v>65</v>
      </c>
      <c r="AA7" s="70">
        <v>0.41</v>
      </c>
      <c r="AB7" s="71">
        <v>0.14000000000000001</v>
      </c>
      <c r="AC7" s="71">
        <v>0.54</v>
      </c>
      <c r="AD7" s="71">
        <v>0.41</v>
      </c>
      <c r="AE7" s="71">
        <v>0.54</v>
      </c>
      <c r="AF7" s="70">
        <v>0.19</v>
      </c>
      <c r="AG7" s="71">
        <v>0.19</v>
      </c>
      <c r="AH7" s="71">
        <v>0.38</v>
      </c>
      <c r="AI7" s="71">
        <v>0.19</v>
      </c>
      <c r="AJ7" s="71">
        <v>0.38</v>
      </c>
      <c r="AK7" s="63" t="s">
        <v>25</v>
      </c>
      <c r="AL7" s="93">
        <f t="shared" si="0"/>
        <v>0.16000000000000003</v>
      </c>
    </row>
    <row r="8" spans="1:38" ht="17.25" thickBot="1">
      <c r="A8" s="72">
        <v>6</v>
      </c>
      <c r="B8" s="57" t="s">
        <v>105</v>
      </c>
      <c r="C8" s="58" t="s">
        <v>1813</v>
      </c>
      <c r="D8" s="69" t="s">
        <v>104</v>
      </c>
      <c r="E8" s="58" t="s">
        <v>91</v>
      </c>
      <c r="F8" s="69" t="s">
        <v>3710</v>
      </c>
      <c r="G8" s="69">
        <v>1996</v>
      </c>
      <c r="H8" s="70">
        <v>11</v>
      </c>
      <c r="I8" s="71">
        <v>11</v>
      </c>
      <c r="J8" s="71">
        <v>966</v>
      </c>
      <c r="K8" s="71">
        <v>10.7</v>
      </c>
      <c r="L8" s="70">
        <v>1</v>
      </c>
      <c r="M8" s="60">
        <v>0</v>
      </c>
      <c r="N8" s="71">
        <v>1</v>
      </c>
      <c r="O8" s="71">
        <v>1</v>
      </c>
      <c r="P8" s="60">
        <v>0</v>
      </c>
      <c r="Q8" s="60">
        <v>0</v>
      </c>
      <c r="R8" s="71">
        <v>2</v>
      </c>
      <c r="S8" s="71">
        <v>1</v>
      </c>
      <c r="T8" s="70">
        <v>0.9</v>
      </c>
      <c r="U8" s="71">
        <v>0.9</v>
      </c>
      <c r="V8" s="71">
        <v>0.1</v>
      </c>
      <c r="W8" s="71">
        <v>1</v>
      </c>
      <c r="X8" s="70">
        <v>7</v>
      </c>
      <c r="Y8" s="71">
        <v>27</v>
      </c>
      <c r="Z8" s="60">
        <v>0</v>
      </c>
      <c r="AA8" s="70">
        <v>0.09</v>
      </c>
      <c r="AB8" s="60">
        <v>0</v>
      </c>
      <c r="AC8" s="71">
        <v>0.09</v>
      </c>
      <c r="AD8" s="71">
        <v>0.09</v>
      </c>
      <c r="AE8" s="71">
        <v>0.09</v>
      </c>
      <c r="AF8" s="70">
        <v>0.08</v>
      </c>
      <c r="AG8" s="71">
        <v>0.01</v>
      </c>
      <c r="AH8" s="71">
        <v>0.09</v>
      </c>
      <c r="AI8" s="71">
        <v>0.08</v>
      </c>
      <c r="AJ8" s="71">
        <v>0.09</v>
      </c>
      <c r="AK8" s="63" t="s">
        <v>25</v>
      </c>
      <c r="AL8" s="93">
        <f t="shared" si="0"/>
        <v>0</v>
      </c>
    </row>
    <row r="9" spans="1:38" ht="17.25" thickBot="1">
      <c r="A9" s="72">
        <v>7</v>
      </c>
      <c r="B9" s="57" t="s">
        <v>1778</v>
      </c>
      <c r="C9" s="58" t="s">
        <v>1814</v>
      </c>
      <c r="D9" s="69" t="s">
        <v>1810</v>
      </c>
      <c r="E9" s="58" t="s">
        <v>85</v>
      </c>
      <c r="F9" s="69" t="s">
        <v>3711</v>
      </c>
      <c r="G9" s="69">
        <v>2002</v>
      </c>
      <c r="H9" s="70">
        <v>6</v>
      </c>
      <c r="I9" s="60">
        <v>0</v>
      </c>
      <c r="J9" s="71">
        <v>82</v>
      </c>
      <c r="K9" s="71">
        <v>0.9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60">
        <v>0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70">
        <v>7</v>
      </c>
      <c r="Y9" s="71">
        <v>7</v>
      </c>
      <c r="Z9" s="71">
        <v>9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  <c r="AL9" s="93">
        <f t="shared" si="0"/>
        <v>0</v>
      </c>
    </row>
    <row r="10" spans="1:38" ht="17.25" thickBot="1">
      <c r="A10" s="72">
        <v>8</v>
      </c>
      <c r="B10" s="57" t="s">
        <v>3330</v>
      </c>
      <c r="C10" s="58" t="s">
        <v>1835</v>
      </c>
      <c r="D10" s="69" t="s">
        <v>104</v>
      </c>
      <c r="E10" s="58" t="s">
        <v>2349</v>
      </c>
      <c r="F10" s="69" t="s">
        <v>3712</v>
      </c>
      <c r="G10" s="69">
        <v>1999</v>
      </c>
      <c r="H10" s="70">
        <v>8</v>
      </c>
      <c r="I10" s="71">
        <v>8</v>
      </c>
      <c r="J10" s="71">
        <v>720</v>
      </c>
      <c r="K10" s="71">
        <v>8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3</v>
      </c>
      <c r="S10" s="60">
        <v>0</v>
      </c>
      <c r="T10" s="70">
        <v>0.9</v>
      </c>
      <c r="U10" s="71">
        <v>0.9</v>
      </c>
      <c r="V10" s="60">
        <v>0</v>
      </c>
      <c r="W10" s="71">
        <v>0.9</v>
      </c>
      <c r="X10" s="70">
        <v>3</v>
      </c>
      <c r="Y10" s="71">
        <v>11</v>
      </c>
      <c r="Z10" s="71">
        <v>10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70">
        <v>0.11</v>
      </c>
      <c r="AG10" s="60">
        <v>0</v>
      </c>
      <c r="AH10" s="71">
        <v>0.11</v>
      </c>
      <c r="AI10" s="71">
        <v>0.11</v>
      </c>
      <c r="AJ10" s="71">
        <v>0.11</v>
      </c>
      <c r="AK10" s="63" t="s">
        <v>25</v>
      </c>
      <c r="AL10" s="93">
        <f t="shared" si="0"/>
        <v>-0.11</v>
      </c>
    </row>
    <row r="11" spans="1:38" ht="17.25" thickBot="1">
      <c r="A11" s="72">
        <v>9</v>
      </c>
      <c r="B11" s="57" t="s">
        <v>2646</v>
      </c>
      <c r="C11" s="58" t="s">
        <v>1827</v>
      </c>
      <c r="D11" s="69" t="s">
        <v>1833</v>
      </c>
      <c r="E11" s="58" t="s">
        <v>87</v>
      </c>
      <c r="F11" s="69" t="s">
        <v>3555</v>
      </c>
      <c r="G11" s="69">
        <v>1996</v>
      </c>
      <c r="H11" s="70">
        <v>9</v>
      </c>
      <c r="I11" s="71">
        <v>8</v>
      </c>
      <c r="J11" s="71">
        <v>628</v>
      </c>
      <c r="K11" s="71">
        <v>7</v>
      </c>
      <c r="L11" s="70">
        <v>1</v>
      </c>
      <c r="M11" s="71">
        <v>1</v>
      </c>
      <c r="N11" s="71">
        <v>2</v>
      </c>
      <c r="O11" s="71">
        <v>1</v>
      </c>
      <c r="P11" s="60">
        <v>0</v>
      </c>
      <c r="Q11" s="60">
        <v>0</v>
      </c>
      <c r="R11" s="71">
        <v>3</v>
      </c>
      <c r="S11" s="60">
        <v>0</v>
      </c>
      <c r="T11" s="70">
        <v>0.1</v>
      </c>
      <c r="U11" s="71">
        <v>0.1</v>
      </c>
      <c r="V11" s="71">
        <v>0.4</v>
      </c>
      <c r="W11" s="71">
        <v>0.5</v>
      </c>
      <c r="X11" s="70">
        <v>14</v>
      </c>
      <c r="Y11" s="71">
        <v>17</v>
      </c>
      <c r="Z11" s="71">
        <v>6</v>
      </c>
      <c r="AA11" s="70">
        <v>0.14000000000000001</v>
      </c>
      <c r="AB11" s="71">
        <v>0.14000000000000001</v>
      </c>
      <c r="AC11" s="71">
        <v>0.28999999999999998</v>
      </c>
      <c r="AD11" s="71">
        <v>0.14000000000000001</v>
      </c>
      <c r="AE11" s="71">
        <v>0.28999999999999998</v>
      </c>
      <c r="AF11" s="70">
        <v>0.01</v>
      </c>
      <c r="AG11" s="71">
        <v>0.05</v>
      </c>
      <c r="AH11" s="71">
        <v>7.0000000000000007E-2</v>
      </c>
      <c r="AI11" s="71">
        <v>0.01</v>
      </c>
      <c r="AJ11" s="71">
        <v>7.0000000000000007E-2</v>
      </c>
      <c r="AK11" s="63" t="s">
        <v>25</v>
      </c>
      <c r="AL11" s="93">
        <f t="shared" si="0"/>
        <v>0.21999999999999997</v>
      </c>
    </row>
    <row r="12" spans="1:38" ht="17.25" thickBot="1">
      <c r="A12" s="72">
        <v>10</v>
      </c>
      <c r="B12" s="57" t="s">
        <v>106</v>
      </c>
      <c r="C12" s="58" t="s">
        <v>1815</v>
      </c>
      <c r="D12" s="69" t="s">
        <v>1833</v>
      </c>
      <c r="E12" s="58" t="s">
        <v>93</v>
      </c>
      <c r="F12" s="69" t="s">
        <v>3713</v>
      </c>
      <c r="G12" s="69">
        <v>2001</v>
      </c>
      <c r="H12" s="70">
        <v>12</v>
      </c>
      <c r="I12" s="71">
        <v>11</v>
      </c>
      <c r="J12" s="71">
        <v>870</v>
      </c>
      <c r="K12" s="71">
        <v>9.6999999999999993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4</v>
      </c>
      <c r="S12" s="60">
        <v>0</v>
      </c>
      <c r="T12" s="70">
        <v>1.2</v>
      </c>
      <c r="U12" s="71">
        <v>1.2</v>
      </c>
      <c r="V12" s="71">
        <v>0.8</v>
      </c>
      <c r="W12" s="71">
        <v>2</v>
      </c>
      <c r="X12" s="70">
        <v>18</v>
      </c>
      <c r="Y12" s="71">
        <v>45</v>
      </c>
      <c r="Z12" s="71">
        <v>38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70">
        <v>0.13</v>
      </c>
      <c r="AG12" s="71">
        <v>0.08</v>
      </c>
      <c r="AH12" s="71">
        <v>0.21</v>
      </c>
      <c r="AI12" s="71">
        <v>0.13</v>
      </c>
      <c r="AJ12" s="71">
        <v>0.21</v>
      </c>
      <c r="AK12" s="63" t="s">
        <v>25</v>
      </c>
      <c r="AL12" s="93">
        <f t="shared" si="0"/>
        <v>-0.21</v>
      </c>
    </row>
    <row r="13" spans="1:38" ht="17.25" thickBot="1">
      <c r="A13" s="72">
        <v>11</v>
      </c>
      <c r="B13" s="57" t="s">
        <v>107</v>
      </c>
      <c r="C13" s="58" t="s">
        <v>1816</v>
      </c>
      <c r="D13" s="69" t="s">
        <v>104</v>
      </c>
      <c r="E13" s="58" t="s">
        <v>77</v>
      </c>
      <c r="F13" s="69" t="s">
        <v>3714</v>
      </c>
      <c r="G13" s="69">
        <v>1998</v>
      </c>
      <c r="H13" s="70">
        <v>10</v>
      </c>
      <c r="I13" s="71">
        <v>7</v>
      </c>
      <c r="J13" s="71">
        <v>636</v>
      </c>
      <c r="K13" s="71">
        <v>7.1</v>
      </c>
      <c r="L13" s="59">
        <v>0</v>
      </c>
      <c r="M13" s="71">
        <v>1</v>
      </c>
      <c r="N13" s="71">
        <v>1</v>
      </c>
      <c r="O13" s="60">
        <v>0</v>
      </c>
      <c r="P13" s="60">
        <v>0</v>
      </c>
      <c r="Q13" s="60">
        <v>0</v>
      </c>
      <c r="R13" s="71">
        <v>3</v>
      </c>
      <c r="S13" s="60">
        <v>0</v>
      </c>
      <c r="T13" s="70">
        <v>0.6</v>
      </c>
      <c r="U13" s="71">
        <v>0.6</v>
      </c>
      <c r="V13" s="71">
        <v>1.6</v>
      </c>
      <c r="W13" s="71">
        <v>2.2000000000000002</v>
      </c>
      <c r="X13" s="70">
        <v>13</v>
      </c>
      <c r="Y13" s="71">
        <v>26</v>
      </c>
      <c r="Z13" s="71">
        <v>24</v>
      </c>
      <c r="AA13" s="59">
        <v>0</v>
      </c>
      <c r="AB13" s="71">
        <v>0.14000000000000001</v>
      </c>
      <c r="AC13" s="71">
        <v>0.14000000000000001</v>
      </c>
      <c r="AD13" s="60">
        <v>0</v>
      </c>
      <c r="AE13" s="71">
        <v>0.14000000000000001</v>
      </c>
      <c r="AF13" s="70">
        <v>0.08</v>
      </c>
      <c r="AG13" s="71">
        <v>0.22</v>
      </c>
      <c r="AH13" s="71">
        <v>0.31</v>
      </c>
      <c r="AI13" s="71">
        <v>0.08</v>
      </c>
      <c r="AJ13" s="71">
        <v>0.31</v>
      </c>
      <c r="AK13" s="63" t="s">
        <v>25</v>
      </c>
      <c r="AL13" s="93">
        <f t="shared" si="0"/>
        <v>-0.16999999999999998</v>
      </c>
    </row>
    <row r="14" spans="1:38" ht="17.25" thickBot="1">
      <c r="A14" s="72">
        <v>12</v>
      </c>
      <c r="B14" s="57" t="s">
        <v>108</v>
      </c>
      <c r="C14" s="58" t="s">
        <v>1817</v>
      </c>
      <c r="D14" s="69" t="s">
        <v>1833</v>
      </c>
      <c r="E14" s="58" t="s">
        <v>65</v>
      </c>
      <c r="F14" s="69" t="s">
        <v>3715</v>
      </c>
      <c r="G14" s="69">
        <v>1995</v>
      </c>
      <c r="H14" s="70">
        <v>9</v>
      </c>
      <c r="I14" s="71">
        <v>9</v>
      </c>
      <c r="J14" s="71">
        <v>809</v>
      </c>
      <c r="K14" s="71">
        <v>9</v>
      </c>
      <c r="L14" s="70">
        <v>2</v>
      </c>
      <c r="M14" s="60">
        <v>0</v>
      </c>
      <c r="N14" s="71">
        <v>2</v>
      </c>
      <c r="O14" s="71">
        <v>2</v>
      </c>
      <c r="P14" s="60">
        <v>0</v>
      </c>
      <c r="Q14" s="60">
        <v>0</v>
      </c>
      <c r="R14" s="71">
        <v>3</v>
      </c>
      <c r="S14" s="71">
        <v>1</v>
      </c>
      <c r="T14" s="70">
        <v>0.4</v>
      </c>
      <c r="U14" s="71">
        <v>0.4</v>
      </c>
      <c r="V14" s="71">
        <v>0.2</v>
      </c>
      <c r="W14" s="71">
        <v>0.6</v>
      </c>
      <c r="X14" s="70">
        <v>13</v>
      </c>
      <c r="Y14" s="71">
        <v>40</v>
      </c>
      <c r="Z14" s="71">
        <v>9</v>
      </c>
      <c r="AA14" s="70">
        <v>0.22</v>
      </c>
      <c r="AB14" s="60">
        <v>0</v>
      </c>
      <c r="AC14" s="71">
        <v>0.22</v>
      </c>
      <c r="AD14" s="71">
        <v>0.22</v>
      </c>
      <c r="AE14" s="71">
        <v>0.22</v>
      </c>
      <c r="AF14" s="70">
        <v>0.05</v>
      </c>
      <c r="AG14" s="71">
        <v>0.02</v>
      </c>
      <c r="AH14" s="71">
        <v>7.0000000000000007E-2</v>
      </c>
      <c r="AI14" s="71">
        <v>0.05</v>
      </c>
      <c r="AJ14" s="71">
        <v>7.0000000000000007E-2</v>
      </c>
      <c r="AK14" s="63" t="s">
        <v>25</v>
      </c>
      <c r="AL14" s="93">
        <f t="shared" si="0"/>
        <v>0.15</v>
      </c>
    </row>
    <row r="15" spans="1:38" ht="17.25" thickBot="1">
      <c r="A15" s="72">
        <v>13</v>
      </c>
      <c r="B15" s="57" t="s">
        <v>109</v>
      </c>
      <c r="C15" s="58" t="s">
        <v>1818</v>
      </c>
      <c r="D15" s="69" t="s">
        <v>104</v>
      </c>
      <c r="E15" s="58" t="s">
        <v>65</v>
      </c>
      <c r="F15" s="69" t="s">
        <v>3716</v>
      </c>
      <c r="G15" s="69">
        <v>1995</v>
      </c>
      <c r="H15" s="70">
        <v>9</v>
      </c>
      <c r="I15" s="71">
        <v>6</v>
      </c>
      <c r="J15" s="71">
        <v>553</v>
      </c>
      <c r="K15" s="71">
        <v>6.1</v>
      </c>
      <c r="L15" s="70">
        <v>2</v>
      </c>
      <c r="M15" s="60">
        <v>0</v>
      </c>
      <c r="N15" s="71">
        <v>2</v>
      </c>
      <c r="O15" s="71">
        <v>2</v>
      </c>
      <c r="P15" s="60">
        <v>0</v>
      </c>
      <c r="Q15" s="60">
        <v>0</v>
      </c>
      <c r="R15" s="60">
        <v>0</v>
      </c>
      <c r="S15" s="60">
        <v>0</v>
      </c>
      <c r="T15" s="70">
        <v>1.1000000000000001</v>
      </c>
      <c r="U15" s="71">
        <v>1.1000000000000001</v>
      </c>
      <c r="V15" s="71">
        <v>0.6</v>
      </c>
      <c r="W15" s="71">
        <v>1.7</v>
      </c>
      <c r="X15" s="70">
        <v>10</v>
      </c>
      <c r="Y15" s="71">
        <v>37</v>
      </c>
      <c r="Z15" s="71">
        <v>8</v>
      </c>
      <c r="AA15" s="70">
        <v>0.33</v>
      </c>
      <c r="AB15" s="60">
        <v>0</v>
      </c>
      <c r="AC15" s="71">
        <v>0.33</v>
      </c>
      <c r="AD15" s="71">
        <v>0.33</v>
      </c>
      <c r="AE15" s="71">
        <v>0.33</v>
      </c>
      <c r="AF15" s="70">
        <v>0.18</v>
      </c>
      <c r="AG15" s="71">
        <v>0.1</v>
      </c>
      <c r="AH15" s="71">
        <v>0.27</v>
      </c>
      <c r="AI15" s="71">
        <v>0.18</v>
      </c>
      <c r="AJ15" s="71">
        <v>0.27</v>
      </c>
      <c r="AK15" s="63" t="s">
        <v>25</v>
      </c>
      <c r="AL15" s="93">
        <f t="shared" si="0"/>
        <v>0.06</v>
      </c>
    </row>
    <row r="16" spans="1:38" ht="17.25" thickBot="1">
      <c r="A16" s="72">
        <v>14</v>
      </c>
      <c r="B16" s="57" t="s">
        <v>110</v>
      </c>
      <c r="C16" s="58" t="s">
        <v>1812</v>
      </c>
      <c r="D16" s="69" t="s">
        <v>104</v>
      </c>
      <c r="E16" s="58" t="s">
        <v>79</v>
      </c>
      <c r="F16" s="69" t="s">
        <v>3717</v>
      </c>
      <c r="G16" s="69">
        <v>1998</v>
      </c>
      <c r="H16" s="70">
        <v>10</v>
      </c>
      <c r="I16" s="71">
        <v>9</v>
      </c>
      <c r="J16" s="71">
        <v>777</v>
      </c>
      <c r="K16" s="71">
        <v>8.6</v>
      </c>
      <c r="L16" s="59">
        <v>0</v>
      </c>
      <c r="M16" s="71">
        <v>1</v>
      </c>
      <c r="N16" s="71">
        <v>1</v>
      </c>
      <c r="O16" s="60">
        <v>0</v>
      </c>
      <c r="P16" s="60">
        <v>0</v>
      </c>
      <c r="Q16" s="60">
        <v>0</v>
      </c>
      <c r="R16" s="71">
        <v>3</v>
      </c>
      <c r="S16" s="60">
        <v>0</v>
      </c>
      <c r="T16" s="70">
        <v>0.5</v>
      </c>
      <c r="U16" s="71">
        <v>0.5</v>
      </c>
      <c r="V16" s="71">
        <v>2.4</v>
      </c>
      <c r="W16" s="71">
        <v>2.9</v>
      </c>
      <c r="X16" s="70">
        <v>22</v>
      </c>
      <c r="Y16" s="71">
        <v>61</v>
      </c>
      <c r="Z16" s="71">
        <v>27</v>
      </c>
      <c r="AA16" s="59">
        <v>0</v>
      </c>
      <c r="AB16" s="71">
        <v>0.12</v>
      </c>
      <c r="AC16" s="71">
        <v>0.12</v>
      </c>
      <c r="AD16" s="60">
        <v>0</v>
      </c>
      <c r="AE16" s="71">
        <v>0.12</v>
      </c>
      <c r="AF16" s="70">
        <v>0.06</v>
      </c>
      <c r="AG16" s="71">
        <v>0.28000000000000003</v>
      </c>
      <c r="AH16" s="71">
        <v>0.33</v>
      </c>
      <c r="AI16" s="71">
        <v>0.06</v>
      </c>
      <c r="AJ16" s="71">
        <v>0.33</v>
      </c>
      <c r="AK16" s="63" t="s">
        <v>25</v>
      </c>
      <c r="AL16" s="93">
        <f t="shared" si="0"/>
        <v>-0.21000000000000002</v>
      </c>
    </row>
    <row r="17" spans="1:38" ht="17.25" thickBot="1">
      <c r="A17" s="72">
        <v>15</v>
      </c>
      <c r="B17" s="57" t="s">
        <v>80</v>
      </c>
      <c r="C17" s="58" t="s">
        <v>1822</v>
      </c>
      <c r="D17" s="69" t="s">
        <v>111</v>
      </c>
      <c r="E17" s="58" t="s">
        <v>79</v>
      </c>
      <c r="F17" s="69" t="s">
        <v>3718</v>
      </c>
      <c r="G17" s="69">
        <v>1992</v>
      </c>
      <c r="H17" s="70">
        <v>12</v>
      </c>
      <c r="I17" s="71">
        <v>12</v>
      </c>
      <c r="J17" s="144">
        <v>1080</v>
      </c>
      <c r="K17" s="71">
        <v>12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1</v>
      </c>
      <c r="S17" s="60">
        <v>0</v>
      </c>
      <c r="T17" s="59">
        <v>0</v>
      </c>
      <c r="U17" s="60">
        <v>0</v>
      </c>
      <c r="V17" s="60">
        <v>0</v>
      </c>
      <c r="W17" s="60">
        <v>0</v>
      </c>
      <c r="X17" s="59">
        <v>0</v>
      </c>
      <c r="Y17" s="71">
        <v>1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60">
        <v>0</v>
      </c>
      <c r="AH17" s="60">
        <v>0</v>
      </c>
      <c r="AI17" s="60">
        <v>0</v>
      </c>
      <c r="AJ17" s="60">
        <v>0</v>
      </c>
      <c r="AK17" s="63" t="s">
        <v>25</v>
      </c>
      <c r="AL17" s="93">
        <f t="shared" si="0"/>
        <v>0</v>
      </c>
    </row>
    <row r="18" spans="1:38" ht="17.25" thickBot="1">
      <c r="A18" s="72">
        <v>16</v>
      </c>
      <c r="B18" s="57" t="s">
        <v>112</v>
      </c>
      <c r="C18" s="58" t="s">
        <v>1823</v>
      </c>
      <c r="D18" s="69" t="s">
        <v>102</v>
      </c>
      <c r="E18" s="58" t="s">
        <v>67</v>
      </c>
      <c r="F18" s="69" t="s">
        <v>3719</v>
      </c>
      <c r="G18" s="69">
        <v>1994</v>
      </c>
      <c r="H18" s="70">
        <v>12</v>
      </c>
      <c r="I18" s="71">
        <v>10</v>
      </c>
      <c r="J18" s="71">
        <v>748</v>
      </c>
      <c r="K18" s="71">
        <v>8.3000000000000007</v>
      </c>
      <c r="L18" s="70">
        <v>2</v>
      </c>
      <c r="M18" s="60">
        <v>0</v>
      </c>
      <c r="N18" s="71">
        <v>2</v>
      </c>
      <c r="O18" s="71">
        <v>2</v>
      </c>
      <c r="P18" s="60">
        <v>0</v>
      </c>
      <c r="Q18" s="60">
        <v>0</v>
      </c>
      <c r="R18" s="71">
        <v>1</v>
      </c>
      <c r="S18" s="60">
        <v>0</v>
      </c>
      <c r="T18" s="70">
        <v>1.3</v>
      </c>
      <c r="U18" s="71">
        <v>1.3</v>
      </c>
      <c r="V18" s="71">
        <v>0.4</v>
      </c>
      <c r="W18" s="71">
        <v>1.7</v>
      </c>
      <c r="X18" s="70">
        <v>36</v>
      </c>
      <c r="Y18" s="71">
        <v>32</v>
      </c>
      <c r="Z18" s="71">
        <v>69</v>
      </c>
      <c r="AA18" s="70">
        <v>0.24</v>
      </c>
      <c r="AB18" s="60">
        <v>0</v>
      </c>
      <c r="AC18" s="71">
        <v>0.24</v>
      </c>
      <c r="AD18" s="71">
        <v>0.24</v>
      </c>
      <c r="AE18" s="71">
        <v>0.24</v>
      </c>
      <c r="AF18" s="70">
        <v>0.15</v>
      </c>
      <c r="AG18" s="71">
        <v>0.05</v>
      </c>
      <c r="AH18" s="71">
        <v>0.21</v>
      </c>
      <c r="AI18" s="71">
        <v>0.15</v>
      </c>
      <c r="AJ18" s="71">
        <v>0.21</v>
      </c>
      <c r="AK18" s="63" t="s">
        <v>25</v>
      </c>
      <c r="AL18" s="93">
        <f t="shared" si="0"/>
        <v>0.03</v>
      </c>
    </row>
    <row r="19" spans="1:38" ht="17.25" thickBot="1">
      <c r="A19" s="72">
        <v>17</v>
      </c>
      <c r="B19" s="57" t="s">
        <v>2816</v>
      </c>
      <c r="C19" s="58" t="s">
        <v>1855</v>
      </c>
      <c r="D19" s="69" t="s">
        <v>103</v>
      </c>
      <c r="E19" s="58" t="s">
        <v>91</v>
      </c>
      <c r="F19" s="69" t="s">
        <v>3720</v>
      </c>
      <c r="G19" s="69">
        <v>1997</v>
      </c>
      <c r="H19" s="70">
        <v>10</v>
      </c>
      <c r="I19" s="71">
        <v>9</v>
      </c>
      <c r="J19" s="71">
        <v>759</v>
      </c>
      <c r="K19" s="71">
        <v>8.4</v>
      </c>
      <c r="L19" s="59">
        <v>0</v>
      </c>
      <c r="M19" s="71">
        <v>1</v>
      </c>
      <c r="N19" s="71">
        <v>1</v>
      </c>
      <c r="O19" s="60">
        <v>0</v>
      </c>
      <c r="P19" s="60">
        <v>0</v>
      </c>
      <c r="Q19" s="60">
        <v>0</v>
      </c>
      <c r="R19" s="71">
        <v>5</v>
      </c>
      <c r="S19" s="60">
        <v>0</v>
      </c>
      <c r="T19" s="70">
        <v>0.4</v>
      </c>
      <c r="U19" s="71">
        <v>0.4</v>
      </c>
      <c r="V19" s="71">
        <v>0.1</v>
      </c>
      <c r="W19" s="71">
        <v>0.5</v>
      </c>
      <c r="X19" s="70">
        <v>6</v>
      </c>
      <c r="Y19" s="71">
        <v>25</v>
      </c>
      <c r="Z19" s="71">
        <v>7</v>
      </c>
      <c r="AA19" s="59">
        <v>0</v>
      </c>
      <c r="AB19" s="71">
        <v>0.12</v>
      </c>
      <c r="AC19" s="71">
        <v>0.12</v>
      </c>
      <c r="AD19" s="60">
        <v>0</v>
      </c>
      <c r="AE19" s="71">
        <v>0.12</v>
      </c>
      <c r="AF19" s="70">
        <v>0.04</v>
      </c>
      <c r="AG19" s="71">
        <v>0.01</v>
      </c>
      <c r="AH19" s="71">
        <v>0.06</v>
      </c>
      <c r="AI19" s="71">
        <v>0.04</v>
      </c>
      <c r="AJ19" s="71">
        <v>0.06</v>
      </c>
      <c r="AK19" s="63" t="s">
        <v>25</v>
      </c>
      <c r="AL19" s="93">
        <f t="shared" si="0"/>
        <v>0.06</v>
      </c>
    </row>
    <row r="20" spans="1:38" ht="17.25" thickBot="1">
      <c r="A20" s="72">
        <v>18</v>
      </c>
      <c r="B20" s="57" t="s">
        <v>113</v>
      </c>
      <c r="C20" s="58" t="s">
        <v>1821</v>
      </c>
      <c r="D20" s="69" t="s">
        <v>1810</v>
      </c>
      <c r="E20" s="58" t="s">
        <v>65</v>
      </c>
      <c r="F20" s="69" t="s">
        <v>3721</v>
      </c>
      <c r="G20" s="69">
        <v>2000</v>
      </c>
      <c r="H20" s="70">
        <v>12</v>
      </c>
      <c r="I20" s="71">
        <v>12</v>
      </c>
      <c r="J20" s="71">
        <v>985</v>
      </c>
      <c r="K20" s="71">
        <v>10.9</v>
      </c>
      <c r="L20" s="70">
        <v>4</v>
      </c>
      <c r="M20" s="71">
        <v>3</v>
      </c>
      <c r="N20" s="71">
        <v>7</v>
      </c>
      <c r="O20" s="71">
        <v>4</v>
      </c>
      <c r="P20" s="60">
        <v>0</v>
      </c>
      <c r="Q20" s="60">
        <v>0</v>
      </c>
      <c r="R20" s="71">
        <v>2</v>
      </c>
      <c r="S20" s="60">
        <v>0</v>
      </c>
      <c r="T20" s="70">
        <v>3.3</v>
      </c>
      <c r="U20" s="71">
        <v>3.3</v>
      </c>
      <c r="V20" s="71">
        <v>2.5</v>
      </c>
      <c r="W20" s="71">
        <v>5.8</v>
      </c>
      <c r="X20" s="70">
        <v>24</v>
      </c>
      <c r="Y20" s="71">
        <v>44</v>
      </c>
      <c r="Z20" s="71">
        <v>67</v>
      </c>
      <c r="AA20" s="70">
        <v>0.37</v>
      </c>
      <c r="AB20" s="71">
        <v>0.27</v>
      </c>
      <c r="AC20" s="71">
        <v>0.64</v>
      </c>
      <c r="AD20" s="71">
        <v>0.37</v>
      </c>
      <c r="AE20" s="71">
        <v>0.64</v>
      </c>
      <c r="AF20" s="70">
        <v>0.3</v>
      </c>
      <c r="AG20" s="71">
        <v>0.23</v>
      </c>
      <c r="AH20" s="71">
        <v>0.53</v>
      </c>
      <c r="AI20" s="71">
        <v>0.3</v>
      </c>
      <c r="AJ20" s="71">
        <v>0.53</v>
      </c>
      <c r="AK20" s="63" t="s">
        <v>25</v>
      </c>
      <c r="AL20" s="93">
        <f t="shared" si="0"/>
        <v>0.10999999999999999</v>
      </c>
    </row>
    <row r="21" spans="1:38" ht="17.25" thickBot="1">
      <c r="A21" s="72">
        <v>19</v>
      </c>
      <c r="B21" s="57" t="s">
        <v>2647</v>
      </c>
      <c r="C21" s="58" t="s">
        <v>1817</v>
      </c>
      <c r="D21" s="69" t="s">
        <v>1819</v>
      </c>
      <c r="E21" s="58" t="s">
        <v>2348</v>
      </c>
      <c r="F21" s="69" t="s">
        <v>3722</v>
      </c>
      <c r="G21" s="69">
        <v>2000</v>
      </c>
      <c r="H21" s="70">
        <v>11</v>
      </c>
      <c r="I21" s="71">
        <v>11</v>
      </c>
      <c r="J21" s="71">
        <v>739</v>
      </c>
      <c r="K21" s="71">
        <v>8.1999999999999993</v>
      </c>
      <c r="L21" s="70">
        <v>1</v>
      </c>
      <c r="M21" s="60">
        <v>0</v>
      </c>
      <c r="N21" s="71">
        <v>1</v>
      </c>
      <c r="O21" s="71">
        <v>1</v>
      </c>
      <c r="P21" s="60">
        <v>0</v>
      </c>
      <c r="Q21" s="60">
        <v>0</v>
      </c>
      <c r="R21" s="71">
        <v>1</v>
      </c>
      <c r="S21" s="60">
        <v>0</v>
      </c>
      <c r="T21" s="70">
        <v>1.9</v>
      </c>
      <c r="U21" s="71">
        <v>1.9</v>
      </c>
      <c r="V21" s="71">
        <v>0.3</v>
      </c>
      <c r="W21" s="71">
        <v>2.2000000000000002</v>
      </c>
      <c r="X21" s="70">
        <v>23</v>
      </c>
      <c r="Y21" s="71">
        <v>16</v>
      </c>
      <c r="Z21" s="71">
        <v>28</v>
      </c>
      <c r="AA21" s="70">
        <v>0.12</v>
      </c>
      <c r="AB21" s="60">
        <v>0</v>
      </c>
      <c r="AC21" s="71">
        <v>0.12</v>
      </c>
      <c r="AD21" s="71">
        <v>0.12</v>
      </c>
      <c r="AE21" s="71">
        <v>0.12</v>
      </c>
      <c r="AF21" s="70">
        <v>0.23</v>
      </c>
      <c r="AG21" s="71">
        <v>0.03</v>
      </c>
      <c r="AH21" s="71">
        <v>0.27</v>
      </c>
      <c r="AI21" s="71">
        <v>0.23</v>
      </c>
      <c r="AJ21" s="71">
        <v>0.27</v>
      </c>
      <c r="AK21" s="63" t="s">
        <v>25</v>
      </c>
      <c r="AL21" s="93">
        <f t="shared" si="0"/>
        <v>-0.15000000000000002</v>
      </c>
    </row>
    <row r="22" spans="1:38" ht="17.25" thickBot="1">
      <c r="A22" s="72">
        <v>20</v>
      </c>
      <c r="B22" s="57" t="s">
        <v>3276</v>
      </c>
      <c r="C22" s="58" t="s">
        <v>1813</v>
      </c>
      <c r="D22" s="69" t="s">
        <v>1853</v>
      </c>
      <c r="E22" s="58" t="s">
        <v>69</v>
      </c>
      <c r="F22" s="69" t="s">
        <v>3723</v>
      </c>
      <c r="G22" s="69">
        <v>1996</v>
      </c>
      <c r="H22" s="70">
        <v>5</v>
      </c>
      <c r="I22" s="71">
        <v>4</v>
      </c>
      <c r="J22" s="71">
        <v>313</v>
      </c>
      <c r="K22" s="71">
        <v>3.5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2</v>
      </c>
      <c r="S22" s="60">
        <v>0</v>
      </c>
      <c r="T22" s="59">
        <v>0</v>
      </c>
      <c r="U22" s="60">
        <v>0</v>
      </c>
      <c r="V22" s="71">
        <v>0.1</v>
      </c>
      <c r="W22" s="71">
        <v>0.1</v>
      </c>
      <c r="X22" s="70">
        <v>4</v>
      </c>
      <c r="Y22" s="71">
        <v>36</v>
      </c>
      <c r="Z22" s="71">
        <v>4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70">
        <v>0.01</v>
      </c>
      <c r="AG22" s="71">
        <v>0.03</v>
      </c>
      <c r="AH22" s="71">
        <v>0.04</v>
      </c>
      <c r="AI22" s="71">
        <v>0.01</v>
      </c>
      <c r="AJ22" s="71">
        <v>0.04</v>
      </c>
      <c r="AK22" s="63" t="s">
        <v>25</v>
      </c>
      <c r="AL22" s="93">
        <f t="shared" si="0"/>
        <v>-0.04</v>
      </c>
    </row>
    <row r="23" spans="1:38" ht="17.25" thickBot="1">
      <c r="A23" s="72">
        <v>21</v>
      </c>
      <c r="B23" s="57" t="s">
        <v>114</v>
      </c>
      <c r="C23" s="58" t="s">
        <v>1825</v>
      </c>
      <c r="D23" s="69" t="s">
        <v>104</v>
      </c>
      <c r="E23" s="58" t="s">
        <v>85</v>
      </c>
      <c r="F23" s="69" t="s">
        <v>3724</v>
      </c>
      <c r="G23" s="69">
        <v>1996</v>
      </c>
      <c r="H23" s="70">
        <v>12</v>
      </c>
      <c r="I23" s="71">
        <v>12</v>
      </c>
      <c r="J23" s="144">
        <v>1080</v>
      </c>
      <c r="K23" s="71">
        <v>12</v>
      </c>
      <c r="L23" s="70">
        <v>2</v>
      </c>
      <c r="M23" s="71">
        <v>1</v>
      </c>
      <c r="N23" s="71">
        <v>3</v>
      </c>
      <c r="O23" s="71">
        <v>2</v>
      </c>
      <c r="P23" s="60">
        <v>0</v>
      </c>
      <c r="Q23" s="60">
        <v>0</v>
      </c>
      <c r="R23" s="71">
        <v>2</v>
      </c>
      <c r="S23" s="60">
        <v>0</v>
      </c>
      <c r="T23" s="70">
        <v>0.7</v>
      </c>
      <c r="U23" s="71">
        <v>0.7</v>
      </c>
      <c r="V23" s="71">
        <v>1.3</v>
      </c>
      <c r="W23" s="71">
        <v>2</v>
      </c>
      <c r="X23" s="70">
        <v>12</v>
      </c>
      <c r="Y23" s="71">
        <v>69</v>
      </c>
      <c r="Z23" s="71">
        <v>5</v>
      </c>
      <c r="AA23" s="70">
        <v>0.17</v>
      </c>
      <c r="AB23" s="71">
        <v>0.08</v>
      </c>
      <c r="AC23" s="71">
        <v>0.25</v>
      </c>
      <c r="AD23" s="71">
        <v>0.17</v>
      </c>
      <c r="AE23" s="71">
        <v>0.25</v>
      </c>
      <c r="AF23" s="70">
        <v>0.06</v>
      </c>
      <c r="AG23" s="71">
        <v>0.1</v>
      </c>
      <c r="AH23" s="71">
        <v>0.17</v>
      </c>
      <c r="AI23" s="71">
        <v>0.06</v>
      </c>
      <c r="AJ23" s="71">
        <v>0.17</v>
      </c>
      <c r="AK23" s="63" t="s">
        <v>25</v>
      </c>
      <c r="AL23" s="93">
        <f t="shared" si="0"/>
        <v>7.9999999999999988E-2</v>
      </c>
    </row>
    <row r="24" spans="1:38" ht="17.25" thickBot="1">
      <c r="A24" s="72">
        <v>22</v>
      </c>
      <c r="B24" s="57" t="s">
        <v>115</v>
      </c>
      <c r="C24" s="58" t="s">
        <v>1811</v>
      </c>
      <c r="D24" s="69" t="s">
        <v>1810</v>
      </c>
      <c r="E24" s="58" t="s">
        <v>67</v>
      </c>
      <c r="F24" s="69" t="s">
        <v>3725</v>
      </c>
      <c r="G24" s="69">
        <v>2002</v>
      </c>
      <c r="H24" s="70">
        <v>9</v>
      </c>
      <c r="I24" s="71">
        <v>4</v>
      </c>
      <c r="J24" s="71">
        <v>411</v>
      </c>
      <c r="K24" s="71">
        <v>4.5999999999999996</v>
      </c>
      <c r="L24" s="59">
        <v>0</v>
      </c>
      <c r="M24" s="71">
        <v>1</v>
      </c>
      <c r="N24" s="71">
        <v>1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70">
        <v>0.7</v>
      </c>
      <c r="U24" s="71">
        <v>0.7</v>
      </c>
      <c r="V24" s="71">
        <v>0.9</v>
      </c>
      <c r="W24" s="71">
        <v>1.6</v>
      </c>
      <c r="X24" s="70">
        <v>14</v>
      </c>
      <c r="Y24" s="71">
        <v>26</v>
      </c>
      <c r="Z24" s="71">
        <v>33</v>
      </c>
      <c r="AA24" s="59">
        <v>0</v>
      </c>
      <c r="AB24" s="71">
        <v>0.22</v>
      </c>
      <c r="AC24" s="71">
        <v>0.22</v>
      </c>
      <c r="AD24" s="60">
        <v>0</v>
      </c>
      <c r="AE24" s="71">
        <v>0.22</v>
      </c>
      <c r="AF24" s="70">
        <v>0.16</v>
      </c>
      <c r="AG24" s="71">
        <v>0.19</v>
      </c>
      <c r="AH24" s="71">
        <v>0.35</v>
      </c>
      <c r="AI24" s="71">
        <v>0.16</v>
      </c>
      <c r="AJ24" s="71">
        <v>0.35</v>
      </c>
      <c r="AK24" s="63" t="s">
        <v>25</v>
      </c>
      <c r="AL24" s="93">
        <f t="shared" si="0"/>
        <v>-0.12999999999999998</v>
      </c>
    </row>
    <row r="25" spans="1:38" ht="17.25" thickBot="1">
      <c r="A25" s="72">
        <v>23</v>
      </c>
      <c r="B25" s="57" t="s">
        <v>116</v>
      </c>
      <c r="C25" s="58" t="s">
        <v>1812</v>
      </c>
      <c r="D25" s="69" t="s">
        <v>102</v>
      </c>
      <c r="E25" s="58" t="s">
        <v>95</v>
      </c>
      <c r="F25" s="69" t="s">
        <v>3726</v>
      </c>
      <c r="G25" s="69">
        <v>1999</v>
      </c>
      <c r="H25" s="70">
        <v>3</v>
      </c>
      <c r="I25" s="71">
        <v>2</v>
      </c>
      <c r="J25" s="71">
        <v>152</v>
      </c>
      <c r="K25" s="71">
        <v>1.7</v>
      </c>
      <c r="L25" s="59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71">
        <v>1</v>
      </c>
      <c r="S25" s="60">
        <v>0</v>
      </c>
      <c r="T25" s="70">
        <v>0.1</v>
      </c>
      <c r="U25" s="71">
        <v>0.1</v>
      </c>
      <c r="V25" s="60">
        <v>0</v>
      </c>
      <c r="W25" s="71">
        <v>0.1</v>
      </c>
      <c r="X25" s="70">
        <v>2</v>
      </c>
      <c r="Y25" s="71">
        <v>8</v>
      </c>
      <c r="Z25" s="71">
        <v>9</v>
      </c>
      <c r="AA25" s="59">
        <v>0</v>
      </c>
      <c r="AB25" s="60">
        <v>0</v>
      </c>
      <c r="AC25" s="60">
        <v>0</v>
      </c>
      <c r="AD25" s="60">
        <v>0</v>
      </c>
      <c r="AE25" s="60">
        <v>0</v>
      </c>
      <c r="AF25" s="70">
        <v>0.04</v>
      </c>
      <c r="AG25" s="60">
        <v>0</v>
      </c>
      <c r="AH25" s="71">
        <v>0.04</v>
      </c>
      <c r="AI25" s="71">
        <v>0.04</v>
      </c>
      <c r="AJ25" s="71">
        <v>0.04</v>
      </c>
      <c r="AK25" s="63" t="s">
        <v>25</v>
      </c>
      <c r="AL25" s="93">
        <f t="shared" si="0"/>
        <v>-0.04</v>
      </c>
    </row>
    <row r="26" spans="1:38" ht="17.25" thickBot="1">
      <c r="A26" s="72">
        <v>24</v>
      </c>
      <c r="B26" s="57" t="s">
        <v>117</v>
      </c>
      <c r="C26" s="58" t="s">
        <v>1826</v>
      </c>
      <c r="D26" s="69" t="s">
        <v>102</v>
      </c>
      <c r="E26" s="58" t="s">
        <v>91</v>
      </c>
      <c r="F26" s="69" t="s">
        <v>3727</v>
      </c>
      <c r="G26" s="69">
        <v>1990</v>
      </c>
      <c r="H26" s="70">
        <v>12</v>
      </c>
      <c r="I26" s="71">
        <v>11</v>
      </c>
      <c r="J26" s="71">
        <v>813</v>
      </c>
      <c r="K26" s="71">
        <v>9</v>
      </c>
      <c r="L26" s="70">
        <v>2</v>
      </c>
      <c r="M26" s="71">
        <v>2</v>
      </c>
      <c r="N26" s="71">
        <v>4</v>
      </c>
      <c r="O26" s="71">
        <v>2</v>
      </c>
      <c r="P26" s="60">
        <v>0</v>
      </c>
      <c r="Q26" s="60">
        <v>0</v>
      </c>
      <c r="R26" s="71">
        <v>2</v>
      </c>
      <c r="S26" s="60">
        <v>0</v>
      </c>
      <c r="T26" s="70">
        <v>1.8</v>
      </c>
      <c r="U26" s="71">
        <v>1.8</v>
      </c>
      <c r="V26" s="71">
        <v>0.7</v>
      </c>
      <c r="W26" s="71">
        <v>2.5</v>
      </c>
      <c r="X26" s="70">
        <v>25</v>
      </c>
      <c r="Y26" s="71">
        <v>10</v>
      </c>
      <c r="Z26" s="71">
        <v>46</v>
      </c>
      <c r="AA26" s="70">
        <v>0.22</v>
      </c>
      <c r="AB26" s="71">
        <v>0.22</v>
      </c>
      <c r="AC26" s="71">
        <v>0.44</v>
      </c>
      <c r="AD26" s="71">
        <v>0.22</v>
      </c>
      <c r="AE26" s="71">
        <v>0.44</v>
      </c>
      <c r="AF26" s="70">
        <v>0.2</v>
      </c>
      <c r="AG26" s="71">
        <v>7.0000000000000007E-2</v>
      </c>
      <c r="AH26" s="71">
        <v>0.28000000000000003</v>
      </c>
      <c r="AI26" s="71">
        <v>0.2</v>
      </c>
      <c r="AJ26" s="71">
        <v>0.28000000000000003</v>
      </c>
      <c r="AK26" s="63" t="s">
        <v>25</v>
      </c>
      <c r="AL26" s="93">
        <f t="shared" si="0"/>
        <v>0.15999999999999998</v>
      </c>
    </row>
    <row r="27" spans="1:38" ht="17.25" thickBot="1">
      <c r="A27" s="72">
        <v>25</v>
      </c>
      <c r="B27" s="57" t="s">
        <v>118</v>
      </c>
      <c r="C27" s="58" t="s">
        <v>1822</v>
      </c>
      <c r="D27" s="69" t="s">
        <v>1819</v>
      </c>
      <c r="E27" s="58" t="s">
        <v>69</v>
      </c>
      <c r="F27" s="69" t="s">
        <v>3728</v>
      </c>
      <c r="G27" s="69">
        <v>2000</v>
      </c>
      <c r="H27" s="70">
        <v>9</v>
      </c>
      <c r="I27" s="71">
        <v>6</v>
      </c>
      <c r="J27" s="71">
        <v>489</v>
      </c>
      <c r="K27" s="71">
        <v>5.4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2</v>
      </c>
      <c r="S27" s="60">
        <v>0</v>
      </c>
      <c r="T27" s="70">
        <v>0.8</v>
      </c>
      <c r="U27" s="71">
        <v>0.8</v>
      </c>
      <c r="V27" s="71">
        <v>1.1000000000000001</v>
      </c>
      <c r="W27" s="71">
        <v>1.8</v>
      </c>
      <c r="X27" s="70">
        <v>20</v>
      </c>
      <c r="Y27" s="71">
        <v>25</v>
      </c>
      <c r="Z27" s="71">
        <v>71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70">
        <v>0.14000000000000001</v>
      </c>
      <c r="AG27" s="71">
        <v>0.2</v>
      </c>
      <c r="AH27" s="71">
        <v>0.34</v>
      </c>
      <c r="AI27" s="71">
        <v>0.14000000000000001</v>
      </c>
      <c r="AJ27" s="71">
        <v>0.34</v>
      </c>
      <c r="AK27" s="63" t="s">
        <v>25</v>
      </c>
      <c r="AL27" s="93">
        <f t="shared" si="0"/>
        <v>-0.34</v>
      </c>
    </row>
    <row r="28" spans="1:38" ht="17.25" thickBot="1">
      <c r="A28" s="72">
        <v>26</v>
      </c>
      <c r="B28" s="57" t="s">
        <v>119</v>
      </c>
      <c r="C28" s="58" t="s">
        <v>1812</v>
      </c>
      <c r="D28" s="69" t="s">
        <v>102</v>
      </c>
      <c r="E28" s="58" t="s">
        <v>2349</v>
      </c>
      <c r="F28" s="69" t="s">
        <v>3729</v>
      </c>
      <c r="G28" s="69">
        <v>2001</v>
      </c>
      <c r="H28" s="70">
        <v>9</v>
      </c>
      <c r="I28" s="71">
        <v>8</v>
      </c>
      <c r="J28" s="71">
        <v>712</v>
      </c>
      <c r="K28" s="71">
        <v>7.9</v>
      </c>
      <c r="L28" s="70">
        <v>2</v>
      </c>
      <c r="M28" s="60">
        <v>0</v>
      </c>
      <c r="N28" s="71">
        <v>2</v>
      </c>
      <c r="O28" s="71">
        <v>2</v>
      </c>
      <c r="P28" s="60">
        <v>0</v>
      </c>
      <c r="Q28" s="60">
        <v>0</v>
      </c>
      <c r="R28" s="71">
        <v>1</v>
      </c>
      <c r="S28" s="60">
        <v>0</v>
      </c>
      <c r="T28" s="70">
        <v>0.6</v>
      </c>
      <c r="U28" s="71">
        <v>0.6</v>
      </c>
      <c r="V28" s="71">
        <v>0.7</v>
      </c>
      <c r="W28" s="71">
        <v>1.3</v>
      </c>
      <c r="X28" s="70">
        <v>8</v>
      </c>
      <c r="Y28" s="71">
        <v>7</v>
      </c>
      <c r="Z28" s="71">
        <v>40</v>
      </c>
      <c r="AA28" s="70">
        <v>0.25</v>
      </c>
      <c r="AB28" s="60">
        <v>0</v>
      </c>
      <c r="AC28" s="71">
        <v>0.25</v>
      </c>
      <c r="AD28" s="71">
        <v>0.25</v>
      </c>
      <c r="AE28" s="71">
        <v>0.25</v>
      </c>
      <c r="AF28" s="70">
        <v>0.08</v>
      </c>
      <c r="AG28" s="71">
        <v>0.09</v>
      </c>
      <c r="AH28" s="71">
        <v>0.17</v>
      </c>
      <c r="AI28" s="71">
        <v>0.08</v>
      </c>
      <c r="AJ28" s="71">
        <v>0.17</v>
      </c>
      <c r="AK28" s="63" t="s">
        <v>25</v>
      </c>
      <c r="AL28" s="93">
        <f t="shared" si="0"/>
        <v>7.9999999999999988E-2</v>
      </c>
    </row>
    <row r="29" spans="1:38" ht="17.25" thickBot="1">
      <c r="A29" s="72">
        <v>27</v>
      </c>
      <c r="B29" s="57" t="s">
        <v>119</v>
      </c>
      <c r="C29" s="58" t="s">
        <v>1812</v>
      </c>
      <c r="D29" s="69" t="s">
        <v>103</v>
      </c>
      <c r="E29" s="58" t="s">
        <v>83</v>
      </c>
      <c r="F29" s="69" t="s">
        <v>3729</v>
      </c>
      <c r="G29" s="69">
        <v>2001</v>
      </c>
      <c r="H29" s="70">
        <v>1</v>
      </c>
      <c r="I29" s="60">
        <v>0</v>
      </c>
      <c r="J29" s="71">
        <v>6</v>
      </c>
      <c r="K29" s="71">
        <v>0.1</v>
      </c>
      <c r="L29" s="59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71">
        <v>1</v>
      </c>
      <c r="S29" s="60">
        <v>0</v>
      </c>
      <c r="T29" s="59">
        <v>0</v>
      </c>
      <c r="U29" s="60">
        <v>0</v>
      </c>
      <c r="V29" s="60">
        <v>0</v>
      </c>
      <c r="W29" s="60">
        <v>0</v>
      </c>
      <c r="X29" s="70">
        <v>1</v>
      </c>
      <c r="Y29" s="60">
        <v>0</v>
      </c>
      <c r="Z29" s="60">
        <v>0</v>
      </c>
      <c r="AA29" s="59">
        <v>0</v>
      </c>
      <c r="AB29" s="60">
        <v>0</v>
      </c>
      <c r="AC29" s="60">
        <v>0</v>
      </c>
      <c r="AD29" s="60">
        <v>0</v>
      </c>
      <c r="AE29" s="60">
        <v>0</v>
      </c>
      <c r="AF29" s="59">
        <v>0</v>
      </c>
      <c r="AG29" s="60">
        <v>0</v>
      </c>
      <c r="AH29" s="60">
        <v>0</v>
      </c>
      <c r="AI29" s="60">
        <v>0</v>
      </c>
      <c r="AJ29" s="60">
        <v>0</v>
      </c>
      <c r="AK29" s="63" t="s">
        <v>25</v>
      </c>
      <c r="AL29" s="93"/>
    </row>
    <row r="30" spans="1:38" ht="17.25" thickBot="1">
      <c r="A30" s="72">
        <v>28</v>
      </c>
      <c r="B30" s="57" t="s">
        <v>120</v>
      </c>
      <c r="C30" s="58" t="s">
        <v>1814</v>
      </c>
      <c r="D30" s="69" t="s">
        <v>111</v>
      </c>
      <c r="E30" s="58" t="s">
        <v>91</v>
      </c>
      <c r="F30" s="69" t="s">
        <v>3730</v>
      </c>
      <c r="G30" s="69">
        <v>1993</v>
      </c>
      <c r="H30" s="70">
        <v>12</v>
      </c>
      <c r="I30" s="71">
        <v>12</v>
      </c>
      <c r="J30" s="144">
        <v>1080</v>
      </c>
      <c r="K30" s="71">
        <v>12</v>
      </c>
      <c r="L30" s="59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59">
        <v>0</v>
      </c>
      <c r="U30" s="60">
        <v>0</v>
      </c>
      <c r="V30" s="60">
        <v>0</v>
      </c>
      <c r="W30" s="60">
        <v>0</v>
      </c>
      <c r="X30" s="59">
        <v>0</v>
      </c>
      <c r="Y30" s="71">
        <v>1</v>
      </c>
      <c r="Z30" s="60">
        <v>0</v>
      </c>
      <c r="AA30" s="59">
        <v>0</v>
      </c>
      <c r="AB30" s="60">
        <v>0</v>
      </c>
      <c r="AC30" s="60">
        <v>0</v>
      </c>
      <c r="AD30" s="60">
        <v>0</v>
      </c>
      <c r="AE30" s="60">
        <v>0</v>
      </c>
      <c r="AF30" s="59">
        <v>0</v>
      </c>
      <c r="AG30" s="60">
        <v>0</v>
      </c>
      <c r="AH30" s="60">
        <v>0</v>
      </c>
      <c r="AI30" s="60">
        <v>0</v>
      </c>
      <c r="AJ30" s="60">
        <v>0</v>
      </c>
      <c r="AK30" s="63" t="s">
        <v>25</v>
      </c>
      <c r="AL30" s="93"/>
    </row>
    <row r="31" spans="1:38" ht="17.25" thickBot="1">
      <c r="A31" s="72">
        <v>29</v>
      </c>
      <c r="B31" s="57" t="s">
        <v>121</v>
      </c>
      <c r="C31" s="58" t="s">
        <v>1830</v>
      </c>
      <c r="D31" s="69" t="s">
        <v>1833</v>
      </c>
      <c r="E31" s="58" t="s">
        <v>87</v>
      </c>
      <c r="F31" s="69" t="s">
        <v>3731</v>
      </c>
      <c r="G31" s="69">
        <v>1992</v>
      </c>
      <c r="H31" s="70">
        <v>11</v>
      </c>
      <c r="I31" s="71">
        <v>9</v>
      </c>
      <c r="J31" s="71">
        <v>743</v>
      </c>
      <c r="K31" s="71">
        <v>8.3000000000000007</v>
      </c>
      <c r="L31" s="59">
        <v>0</v>
      </c>
      <c r="M31" s="71">
        <v>2</v>
      </c>
      <c r="N31" s="71">
        <v>2</v>
      </c>
      <c r="O31" s="60">
        <v>0</v>
      </c>
      <c r="P31" s="60">
        <v>0</v>
      </c>
      <c r="Q31" s="60">
        <v>0</v>
      </c>
      <c r="R31" s="71">
        <v>2</v>
      </c>
      <c r="S31" s="60">
        <v>0</v>
      </c>
      <c r="T31" s="70">
        <v>0.1</v>
      </c>
      <c r="U31" s="71">
        <v>0.1</v>
      </c>
      <c r="V31" s="71">
        <v>0.5</v>
      </c>
      <c r="W31" s="71">
        <v>0.6</v>
      </c>
      <c r="X31" s="70">
        <v>10</v>
      </c>
      <c r="Y31" s="71">
        <v>36</v>
      </c>
      <c r="Z31" s="71">
        <v>25</v>
      </c>
      <c r="AA31" s="59">
        <v>0</v>
      </c>
      <c r="AB31" s="71">
        <v>0.24</v>
      </c>
      <c r="AC31" s="71">
        <v>0.24</v>
      </c>
      <c r="AD31" s="60">
        <v>0</v>
      </c>
      <c r="AE31" s="71">
        <v>0.24</v>
      </c>
      <c r="AF31" s="70">
        <v>0.02</v>
      </c>
      <c r="AG31" s="71">
        <v>0.06</v>
      </c>
      <c r="AH31" s="71">
        <v>7.0000000000000007E-2</v>
      </c>
      <c r="AI31" s="71">
        <v>0.02</v>
      </c>
      <c r="AJ31" s="71">
        <v>7.0000000000000007E-2</v>
      </c>
      <c r="AK31" s="63" t="s">
        <v>25</v>
      </c>
      <c r="AL31" s="93">
        <f t="shared" ref="AL31:AL71" si="1">AC31-AH31</f>
        <v>0.16999999999999998</v>
      </c>
    </row>
    <row r="32" spans="1:38" ht="17.25" thickBot="1">
      <c r="A32" s="72">
        <v>30</v>
      </c>
      <c r="B32" s="57" t="s">
        <v>122</v>
      </c>
      <c r="C32" s="58" t="s">
        <v>1827</v>
      </c>
      <c r="D32" s="69" t="s">
        <v>102</v>
      </c>
      <c r="E32" s="58" t="s">
        <v>87</v>
      </c>
      <c r="F32" s="69" t="s">
        <v>3732</v>
      </c>
      <c r="G32" s="69">
        <v>1997</v>
      </c>
      <c r="H32" s="70">
        <v>10</v>
      </c>
      <c r="I32" s="71">
        <v>8</v>
      </c>
      <c r="J32" s="71">
        <v>666</v>
      </c>
      <c r="K32" s="71">
        <v>7.4</v>
      </c>
      <c r="L32" s="70">
        <v>4</v>
      </c>
      <c r="M32" s="71">
        <v>2</v>
      </c>
      <c r="N32" s="71">
        <v>6</v>
      </c>
      <c r="O32" s="71">
        <v>4</v>
      </c>
      <c r="P32" s="60">
        <v>0</v>
      </c>
      <c r="Q32" s="60">
        <v>0</v>
      </c>
      <c r="R32" s="71">
        <v>1</v>
      </c>
      <c r="S32" s="60">
        <v>0</v>
      </c>
      <c r="T32" s="70">
        <v>3.6</v>
      </c>
      <c r="U32" s="71">
        <v>3.6</v>
      </c>
      <c r="V32" s="71">
        <v>0.8</v>
      </c>
      <c r="W32" s="71">
        <v>4.4000000000000004</v>
      </c>
      <c r="X32" s="70">
        <v>6</v>
      </c>
      <c r="Y32" s="71">
        <v>10</v>
      </c>
      <c r="Z32" s="71">
        <v>27</v>
      </c>
      <c r="AA32" s="70">
        <v>0.54</v>
      </c>
      <c r="AB32" s="71">
        <v>0.27</v>
      </c>
      <c r="AC32" s="71">
        <v>0.81</v>
      </c>
      <c r="AD32" s="71">
        <v>0.54</v>
      </c>
      <c r="AE32" s="71">
        <v>0.81</v>
      </c>
      <c r="AF32" s="70">
        <v>0.49</v>
      </c>
      <c r="AG32" s="71">
        <v>0.1</v>
      </c>
      <c r="AH32" s="71">
        <v>0.6</v>
      </c>
      <c r="AI32" s="71">
        <v>0.49</v>
      </c>
      <c r="AJ32" s="71">
        <v>0.6</v>
      </c>
      <c r="AK32" s="63" t="s">
        <v>25</v>
      </c>
      <c r="AL32" s="93">
        <f t="shared" si="1"/>
        <v>0.21000000000000008</v>
      </c>
    </row>
    <row r="33" spans="1:38" ht="17.25" thickBot="1">
      <c r="A33" s="72">
        <v>31</v>
      </c>
      <c r="B33" s="57" t="s">
        <v>123</v>
      </c>
      <c r="C33" s="58" t="s">
        <v>1824</v>
      </c>
      <c r="D33" s="69" t="s">
        <v>1819</v>
      </c>
      <c r="E33" s="58" t="s">
        <v>85</v>
      </c>
      <c r="F33" s="69" t="s">
        <v>3733</v>
      </c>
      <c r="G33" s="69">
        <v>1991</v>
      </c>
      <c r="H33" s="70">
        <v>12</v>
      </c>
      <c r="I33" s="71">
        <v>12</v>
      </c>
      <c r="J33" s="144">
        <v>1014</v>
      </c>
      <c r="K33" s="71">
        <v>11.3</v>
      </c>
      <c r="L33" s="70">
        <v>1</v>
      </c>
      <c r="M33" s="71">
        <v>3</v>
      </c>
      <c r="N33" s="71">
        <v>4</v>
      </c>
      <c r="O33" s="71">
        <v>1</v>
      </c>
      <c r="P33" s="60">
        <v>0</v>
      </c>
      <c r="Q33" s="60">
        <v>0</v>
      </c>
      <c r="R33" s="71">
        <v>4</v>
      </c>
      <c r="S33" s="60">
        <v>0</v>
      </c>
      <c r="T33" s="70">
        <v>1.7</v>
      </c>
      <c r="U33" s="71">
        <v>1.7</v>
      </c>
      <c r="V33" s="71">
        <v>1.9</v>
      </c>
      <c r="W33" s="71">
        <v>3.6</v>
      </c>
      <c r="X33" s="70">
        <v>34</v>
      </c>
      <c r="Y33" s="71">
        <v>27</v>
      </c>
      <c r="Z33" s="71">
        <v>86</v>
      </c>
      <c r="AA33" s="70">
        <v>0.09</v>
      </c>
      <c r="AB33" s="71">
        <v>0.27</v>
      </c>
      <c r="AC33" s="71">
        <v>0.36</v>
      </c>
      <c r="AD33" s="71">
        <v>0.09</v>
      </c>
      <c r="AE33" s="71">
        <v>0.36</v>
      </c>
      <c r="AF33" s="70">
        <v>0.15</v>
      </c>
      <c r="AG33" s="71">
        <v>0.17</v>
      </c>
      <c r="AH33" s="71">
        <v>0.32</v>
      </c>
      <c r="AI33" s="71">
        <v>0.15</v>
      </c>
      <c r="AJ33" s="71">
        <v>0.32</v>
      </c>
      <c r="AK33" s="63" t="s">
        <v>25</v>
      </c>
      <c r="AL33" s="93">
        <f t="shared" si="1"/>
        <v>3.999999999999998E-2</v>
      </c>
    </row>
    <row r="34" spans="1:38" ht="17.25" thickBot="1">
      <c r="A34" s="72">
        <v>32</v>
      </c>
      <c r="B34" s="57" t="s">
        <v>124</v>
      </c>
      <c r="C34" s="58" t="s">
        <v>1826</v>
      </c>
      <c r="D34" s="69" t="s">
        <v>1810</v>
      </c>
      <c r="E34" s="58" t="s">
        <v>83</v>
      </c>
      <c r="F34" s="69" t="s">
        <v>3734</v>
      </c>
      <c r="G34" s="69">
        <v>1997</v>
      </c>
      <c r="H34" s="70">
        <v>10</v>
      </c>
      <c r="I34" s="71">
        <v>2</v>
      </c>
      <c r="J34" s="71">
        <v>346</v>
      </c>
      <c r="K34" s="71">
        <v>3.8</v>
      </c>
      <c r="L34" s="70">
        <v>3</v>
      </c>
      <c r="M34" s="71">
        <v>3</v>
      </c>
      <c r="N34" s="71">
        <v>6</v>
      </c>
      <c r="O34" s="71">
        <v>3</v>
      </c>
      <c r="P34" s="60">
        <v>0</v>
      </c>
      <c r="Q34" s="60">
        <v>0</v>
      </c>
      <c r="R34" s="71">
        <v>1</v>
      </c>
      <c r="S34" s="60">
        <v>0</v>
      </c>
      <c r="T34" s="70">
        <v>1.9</v>
      </c>
      <c r="U34" s="71">
        <v>1.9</v>
      </c>
      <c r="V34" s="71">
        <v>2.6</v>
      </c>
      <c r="W34" s="71">
        <v>4.5</v>
      </c>
      <c r="X34" s="70">
        <v>21</v>
      </c>
      <c r="Y34" s="71">
        <v>12</v>
      </c>
      <c r="Z34" s="71">
        <v>47</v>
      </c>
      <c r="AA34" s="70">
        <v>0.78</v>
      </c>
      <c r="AB34" s="71">
        <v>0.78</v>
      </c>
      <c r="AC34" s="71">
        <v>1.56</v>
      </c>
      <c r="AD34" s="71">
        <v>0.78</v>
      </c>
      <c r="AE34" s="71">
        <v>1.56</v>
      </c>
      <c r="AF34" s="70">
        <v>0.5</v>
      </c>
      <c r="AG34" s="71">
        <v>0.67</v>
      </c>
      <c r="AH34" s="71">
        <v>1.17</v>
      </c>
      <c r="AI34" s="71">
        <v>0.5</v>
      </c>
      <c r="AJ34" s="71">
        <v>1.17</v>
      </c>
      <c r="AK34" s="63" t="s">
        <v>25</v>
      </c>
      <c r="AL34" s="93">
        <f t="shared" si="1"/>
        <v>0.39000000000000012</v>
      </c>
    </row>
    <row r="35" spans="1:38" ht="17.25" thickBot="1">
      <c r="A35" s="72">
        <v>33</v>
      </c>
      <c r="B35" s="57" t="s">
        <v>2648</v>
      </c>
      <c r="C35" s="58" t="s">
        <v>1865</v>
      </c>
      <c r="D35" s="69" t="s">
        <v>1833</v>
      </c>
      <c r="E35" s="58" t="s">
        <v>2349</v>
      </c>
      <c r="F35" s="69" t="s">
        <v>3735</v>
      </c>
      <c r="G35" s="69">
        <v>1993</v>
      </c>
      <c r="H35" s="70">
        <v>6</v>
      </c>
      <c r="I35" s="71">
        <v>5</v>
      </c>
      <c r="J35" s="71">
        <v>450</v>
      </c>
      <c r="K35" s="71">
        <v>5</v>
      </c>
      <c r="L35" s="59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71">
        <v>2</v>
      </c>
      <c r="S35" s="60">
        <v>0</v>
      </c>
      <c r="T35" s="59">
        <v>0</v>
      </c>
      <c r="U35" s="60">
        <v>0</v>
      </c>
      <c r="V35" s="71">
        <v>0.2</v>
      </c>
      <c r="W35" s="71">
        <v>0.2</v>
      </c>
      <c r="X35" s="70">
        <v>3</v>
      </c>
      <c r="Y35" s="71">
        <v>17</v>
      </c>
      <c r="Z35" s="71">
        <v>16</v>
      </c>
      <c r="AA35" s="59">
        <v>0</v>
      </c>
      <c r="AB35" s="60">
        <v>0</v>
      </c>
      <c r="AC35" s="60">
        <v>0</v>
      </c>
      <c r="AD35" s="60">
        <v>0</v>
      </c>
      <c r="AE35" s="60">
        <v>0</v>
      </c>
      <c r="AF35" s="59">
        <v>0</v>
      </c>
      <c r="AG35" s="71">
        <v>0.03</v>
      </c>
      <c r="AH35" s="71">
        <v>0.04</v>
      </c>
      <c r="AI35" s="60">
        <v>0</v>
      </c>
      <c r="AJ35" s="71">
        <v>0.04</v>
      </c>
      <c r="AK35" s="63" t="s">
        <v>25</v>
      </c>
      <c r="AL35" s="93">
        <f t="shared" si="1"/>
        <v>-0.04</v>
      </c>
    </row>
    <row r="36" spans="1:38" ht="17.25" thickBot="1">
      <c r="A36" s="72">
        <v>34</v>
      </c>
      <c r="B36" s="57" t="s">
        <v>3237</v>
      </c>
      <c r="C36" s="58" t="s">
        <v>1860</v>
      </c>
      <c r="D36" s="69" t="s">
        <v>103</v>
      </c>
      <c r="E36" s="58" t="s">
        <v>73</v>
      </c>
      <c r="F36" s="69" t="s">
        <v>3736</v>
      </c>
      <c r="G36" s="69">
        <v>2004</v>
      </c>
      <c r="H36" s="70">
        <v>6</v>
      </c>
      <c r="I36" s="71">
        <v>3</v>
      </c>
      <c r="J36" s="71">
        <v>267</v>
      </c>
      <c r="K36" s="71">
        <v>3</v>
      </c>
      <c r="L36" s="59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71">
        <v>2</v>
      </c>
      <c r="S36" s="60">
        <v>0</v>
      </c>
      <c r="T36" s="70">
        <v>0.3</v>
      </c>
      <c r="U36" s="71">
        <v>0.3</v>
      </c>
      <c r="V36" s="60">
        <v>0</v>
      </c>
      <c r="W36" s="71">
        <v>0.3</v>
      </c>
      <c r="X36" s="70">
        <v>2</v>
      </c>
      <c r="Y36" s="71">
        <v>8</v>
      </c>
      <c r="Z36" s="71">
        <v>1</v>
      </c>
      <c r="AA36" s="59">
        <v>0</v>
      </c>
      <c r="AB36" s="60">
        <v>0</v>
      </c>
      <c r="AC36" s="60">
        <v>0</v>
      </c>
      <c r="AD36" s="60">
        <v>0</v>
      </c>
      <c r="AE36" s="60">
        <v>0</v>
      </c>
      <c r="AF36" s="70">
        <v>0.09</v>
      </c>
      <c r="AG36" s="71">
        <v>0.02</v>
      </c>
      <c r="AH36" s="71">
        <v>0.11</v>
      </c>
      <c r="AI36" s="71">
        <v>0.09</v>
      </c>
      <c r="AJ36" s="71">
        <v>0.11</v>
      </c>
      <c r="AK36" s="63" t="s">
        <v>25</v>
      </c>
      <c r="AL36" s="93">
        <f t="shared" si="1"/>
        <v>-0.11</v>
      </c>
    </row>
    <row r="37" spans="1:38" ht="17.25" thickBot="1">
      <c r="A37" s="72">
        <v>35</v>
      </c>
      <c r="B37" s="57" t="s">
        <v>125</v>
      </c>
      <c r="C37" s="58" t="s">
        <v>1831</v>
      </c>
      <c r="D37" s="69" t="s">
        <v>103</v>
      </c>
      <c r="E37" s="58" t="s">
        <v>77</v>
      </c>
      <c r="F37" s="69" t="s">
        <v>3737</v>
      </c>
      <c r="G37" s="69">
        <v>1998</v>
      </c>
      <c r="H37" s="70">
        <v>1</v>
      </c>
      <c r="I37" s="60">
        <v>0</v>
      </c>
      <c r="J37" s="71">
        <v>19</v>
      </c>
      <c r="K37" s="71">
        <v>0.2</v>
      </c>
      <c r="L37" s="59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59">
        <v>0</v>
      </c>
      <c r="U37" s="60">
        <v>0</v>
      </c>
      <c r="V37" s="60">
        <v>0</v>
      </c>
      <c r="W37" s="60">
        <v>0</v>
      </c>
      <c r="X37" s="59">
        <v>0</v>
      </c>
      <c r="Y37" s="60">
        <v>0</v>
      </c>
      <c r="Z37" s="60">
        <v>0</v>
      </c>
      <c r="AA37" s="59">
        <v>0</v>
      </c>
      <c r="AB37" s="60">
        <v>0</v>
      </c>
      <c r="AC37" s="60">
        <v>0</v>
      </c>
      <c r="AD37" s="60">
        <v>0</v>
      </c>
      <c r="AE37" s="60">
        <v>0</v>
      </c>
      <c r="AF37" s="59">
        <v>0</v>
      </c>
      <c r="AG37" s="60">
        <v>0</v>
      </c>
      <c r="AH37" s="60">
        <v>0</v>
      </c>
      <c r="AI37" s="60">
        <v>0</v>
      </c>
      <c r="AJ37" s="60">
        <v>0</v>
      </c>
      <c r="AK37" s="63" t="s">
        <v>25</v>
      </c>
      <c r="AL37" s="93">
        <f t="shared" si="1"/>
        <v>0</v>
      </c>
    </row>
    <row r="38" spans="1:38" ht="17.25" thickBot="1">
      <c r="A38" s="72">
        <v>36</v>
      </c>
      <c r="B38" s="57" t="s">
        <v>2931</v>
      </c>
      <c r="C38" s="58" t="s">
        <v>1812</v>
      </c>
      <c r="D38" s="69" t="s">
        <v>103</v>
      </c>
      <c r="E38" s="58" t="s">
        <v>2641</v>
      </c>
      <c r="F38" s="69" t="s">
        <v>3738</v>
      </c>
      <c r="G38" s="69">
        <v>1993</v>
      </c>
      <c r="H38" s="70">
        <v>7</v>
      </c>
      <c r="I38" s="71">
        <v>5</v>
      </c>
      <c r="J38" s="71">
        <v>445</v>
      </c>
      <c r="K38" s="71">
        <v>4.9000000000000004</v>
      </c>
      <c r="L38" s="59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70">
        <v>0.6</v>
      </c>
      <c r="U38" s="71">
        <v>0.6</v>
      </c>
      <c r="V38" s="71">
        <v>0.6</v>
      </c>
      <c r="W38" s="71">
        <v>1.2</v>
      </c>
      <c r="X38" s="70">
        <v>8</v>
      </c>
      <c r="Y38" s="71">
        <v>25</v>
      </c>
      <c r="Z38" s="71">
        <v>5</v>
      </c>
      <c r="AA38" s="59">
        <v>0</v>
      </c>
      <c r="AB38" s="60">
        <v>0</v>
      </c>
      <c r="AC38" s="60">
        <v>0</v>
      </c>
      <c r="AD38" s="60">
        <v>0</v>
      </c>
      <c r="AE38" s="60">
        <v>0</v>
      </c>
      <c r="AF38" s="70">
        <v>0.12</v>
      </c>
      <c r="AG38" s="71">
        <v>0.11</v>
      </c>
      <c r="AH38" s="71">
        <v>0.23</v>
      </c>
      <c r="AI38" s="71">
        <v>0.12</v>
      </c>
      <c r="AJ38" s="71">
        <v>0.23</v>
      </c>
      <c r="AK38" s="63" t="s">
        <v>25</v>
      </c>
      <c r="AL38" s="93">
        <f t="shared" si="1"/>
        <v>-0.23</v>
      </c>
    </row>
    <row r="39" spans="1:38" ht="17.25" thickBot="1">
      <c r="A39" s="72">
        <v>37</v>
      </c>
      <c r="B39" s="57" t="s">
        <v>126</v>
      </c>
      <c r="C39" s="58" t="s">
        <v>1812</v>
      </c>
      <c r="D39" s="69" t="s">
        <v>102</v>
      </c>
      <c r="E39" s="58" t="s">
        <v>67</v>
      </c>
      <c r="F39" s="69" t="s">
        <v>3739</v>
      </c>
      <c r="G39" s="69">
        <v>1997</v>
      </c>
      <c r="H39" s="70">
        <v>6</v>
      </c>
      <c r="I39" s="71">
        <v>2</v>
      </c>
      <c r="J39" s="71">
        <v>187</v>
      </c>
      <c r="K39" s="71">
        <v>2.1</v>
      </c>
      <c r="L39" s="70">
        <v>1</v>
      </c>
      <c r="M39" s="71">
        <v>1</v>
      </c>
      <c r="N39" s="71">
        <v>2</v>
      </c>
      <c r="O39" s="71">
        <v>1</v>
      </c>
      <c r="P39" s="60">
        <v>0</v>
      </c>
      <c r="Q39" s="60">
        <v>0</v>
      </c>
      <c r="R39" s="71">
        <v>1</v>
      </c>
      <c r="S39" s="60">
        <v>0</v>
      </c>
      <c r="T39" s="70">
        <v>0.7</v>
      </c>
      <c r="U39" s="71">
        <v>0.7</v>
      </c>
      <c r="V39" s="71">
        <v>0.9</v>
      </c>
      <c r="W39" s="71">
        <v>1.6</v>
      </c>
      <c r="X39" s="70">
        <v>15</v>
      </c>
      <c r="Y39" s="71">
        <v>5</v>
      </c>
      <c r="Z39" s="71">
        <v>16</v>
      </c>
      <c r="AA39" s="70">
        <v>0.48</v>
      </c>
      <c r="AB39" s="71">
        <v>0.48</v>
      </c>
      <c r="AC39" s="71">
        <v>0.96</v>
      </c>
      <c r="AD39" s="71">
        <v>0.48</v>
      </c>
      <c r="AE39" s="71">
        <v>0.96</v>
      </c>
      <c r="AF39" s="70">
        <v>0.35</v>
      </c>
      <c r="AG39" s="71">
        <v>0.42</v>
      </c>
      <c r="AH39" s="71">
        <v>0.76</v>
      </c>
      <c r="AI39" s="71">
        <v>0.35</v>
      </c>
      <c r="AJ39" s="71">
        <v>0.76</v>
      </c>
      <c r="AK39" s="63" t="s">
        <v>25</v>
      </c>
      <c r="AL39" s="93">
        <f t="shared" si="1"/>
        <v>0.19999999999999996</v>
      </c>
    </row>
    <row r="40" spans="1:38" ht="17.25" thickBot="1">
      <c r="A40" s="72">
        <v>38</v>
      </c>
      <c r="B40" s="57" t="s">
        <v>2649</v>
      </c>
      <c r="C40" s="58" t="s">
        <v>1812</v>
      </c>
      <c r="D40" s="69" t="s">
        <v>1833</v>
      </c>
      <c r="E40" s="58" t="s">
        <v>2349</v>
      </c>
      <c r="F40" s="69" t="s">
        <v>3740</v>
      </c>
      <c r="G40" s="69">
        <v>1988</v>
      </c>
      <c r="H40" s="70">
        <v>8</v>
      </c>
      <c r="I40" s="71">
        <v>3</v>
      </c>
      <c r="J40" s="71">
        <v>321</v>
      </c>
      <c r="K40" s="71">
        <v>3.6</v>
      </c>
      <c r="L40" s="59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71">
        <v>1</v>
      </c>
      <c r="S40" s="60">
        <v>0</v>
      </c>
      <c r="T40" s="70">
        <v>0.1</v>
      </c>
      <c r="U40" s="71">
        <v>0.1</v>
      </c>
      <c r="V40" s="71">
        <v>0.3</v>
      </c>
      <c r="W40" s="71">
        <v>0.4</v>
      </c>
      <c r="X40" s="70">
        <v>1</v>
      </c>
      <c r="Y40" s="71">
        <v>7</v>
      </c>
      <c r="Z40" s="71">
        <v>6</v>
      </c>
      <c r="AA40" s="59">
        <v>0</v>
      </c>
      <c r="AB40" s="60">
        <v>0</v>
      </c>
      <c r="AC40" s="60">
        <v>0</v>
      </c>
      <c r="AD40" s="60">
        <v>0</v>
      </c>
      <c r="AE40" s="60">
        <v>0</v>
      </c>
      <c r="AF40" s="70">
        <v>0.04</v>
      </c>
      <c r="AG40" s="71">
        <v>7.0000000000000007E-2</v>
      </c>
      <c r="AH40" s="71">
        <v>0.1</v>
      </c>
      <c r="AI40" s="71">
        <v>0.04</v>
      </c>
      <c r="AJ40" s="71">
        <v>0.1</v>
      </c>
      <c r="AK40" s="63" t="s">
        <v>25</v>
      </c>
      <c r="AL40" s="93">
        <f t="shared" si="1"/>
        <v>-0.1</v>
      </c>
    </row>
    <row r="41" spans="1:38" ht="17.25" thickBot="1">
      <c r="A41" s="72">
        <v>39</v>
      </c>
      <c r="B41" s="57" t="s">
        <v>2712</v>
      </c>
      <c r="C41" s="58" t="s">
        <v>1827</v>
      </c>
      <c r="D41" s="69" t="s">
        <v>104</v>
      </c>
      <c r="E41" s="58" t="s">
        <v>75</v>
      </c>
      <c r="F41" s="69" t="s">
        <v>3741</v>
      </c>
      <c r="G41" s="69">
        <v>1999</v>
      </c>
      <c r="H41" s="70">
        <v>8</v>
      </c>
      <c r="I41" s="71">
        <v>5</v>
      </c>
      <c r="J41" s="71">
        <v>487</v>
      </c>
      <c r="K41" s="71">
        <v>5.4</v>
      </c>
      <c r="L41" s="59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71">
        <v>2</v>
      </c>
      <c r="S41" s="71">
        <v>1</v>
      </c>
      <c r="T41" s="59">
        <v>0</v>
      </c>
      <c r="U41" s="60">
        <v>0</v>
      </c>
      <c r="V41" s="60">
        <v>0</v>
      </c>
      <c r="W41" s="60">
        <v>0</v>
      </c>
      <c r="X41" s="70">
        <v>2</v>
      </c>
      <c r="Y41" s="71">
        <v>5</v>
      </c>
      <c r="Z41" s="71">
        <v>4</v>
      </c>
      <c r="AA41" s="59">
        <v>0</v>
      </c>
      <c r="AB41" s="60">
        <v>0</v>
      </c>
      <c r="AC41" s="60">
        <v>0</v>
      </c>
      <c r="AD41" s="60">
        <v>0</v>
      </c>
      <c r="AE41" s="60">
        <v>0</v>
      </c>
      <c r="AF41" s="70">
        <v>0.01</v>
      </c>
      <c r="AG41" s="60">
        <v>0</v>
      </c>
      <c r="AH41" s="71">
        <v>0.01</v>
      </c>
      <c r="AI41" s="71">
        <v>0.01</v>
      </c>
      <c r="AJ41" s="71">
        <v>0.01</v>
      </c>
      <c r="AK41" s="63" t="s">
        <v>25</v>
      </c>
      <c r="AL41" s="93">
        <f t="shared" si="1"/>
        <v>-0.01</v>
      </c>
    </row>
    <row r="42" spans="1:38" ht="17.25" thickBot="1">
      <c r="A42" s="72">
        <v>40</v>
      </c>
      <c r="B42" s="57" t="s">
        <v>3279</v>
      </c>
      <c r="C42" s="58" t="s">
        <v>1818</v>
      </c>
      <c r="D42" s="69" t="s">
        <v>104</v>
      </c>
      <c r="E42" s="58" t="s">
        <v>69</v>
      </c>
      <c r="F42" s="69" t="s">
        <v>3742</v>
      </c>
      <c r="G42" s="69">
        <v>1997</v>
      </c>
      <c r="H42" s="70">
        <v>1</v>
      </c>
      <c r="I42" s="60">
        <v>0</v>
      </c>
      <c r="J42" s="71">
        <v>3</v>
      </c>
      <c r="K42" s="60">
        <v>0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59">
        <v>0</v>
      </c>
      <c r="U42" s="60">
        <v>0</v>
      </c>
      <c r="V42" s="71">
        <v>0.1</v>
      </c>
      <c r="W42" s="71">
        <v>0.2</v>
      </c>
      <c r="X42" s="59">
        <v>0</v>
      </c>
      <c r="Y42" s="60">
        <v>0</v>
      </c>
      <c r="Z42" s="71">
        <v>1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70">
        <v>1.0900000000000001</v>
      </c>
      <c r="AG42" s="71">
        <v>4.4400000000000004</v>
      </c>
      <c r="AH42" s="71">
        <v>5.54</v>
      </c>
      <c r="AI42" s="71">
        <v>1.0900000000000001</v>
      </c>
      <c r="AJ42" s="71">
        <v>5.54</v>
      </c>
      <c r="AK42" s="63" t="s">
        <v>25</v>
      </c>
      <c r="AL42" s="93">
        <f t="shared" si="1"/>
        <v>-5.54</v>
      </c>
    </row>
    <row r="43" spans="1:38" ht="17.25" thickBot="1">
      <c r="A43" s="72">
        <v>41</v>
      </c>
      <c r="B43" s="57" t="s">
        <v>2650</v>
      </c>
      <c r="C43" s="58" t="s">
        <v>1826</v>
      </c>
      <c r="D43" s="69" t="s">
        <v>104</v>
      </c>
      <c r="E43" s="58" t="s">
        <v>2641</v>
      </c>
      <c r="F43" s="69" t="s">
        <v>3743</v>
      </c>
      <c r="G43" s="69">
        <v>1994</v>
      </c>
      <c r="H43" s="70">
        <v>7</v>
      </c>
      <c r="I43" s="71">
        <v>7</v>
      </c>
      <c r="J43" s="71">
        <v>560</v>
      </c>
      <c r="K43" s="71">
        <v>6.2</v>
      </c>
      <c r="L43" s="59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70">
        <v>0.2</v>
      </c>
      <c r="U43" s="71">
        <v>0.2</v>
      </c>
      <c r="V43" s="60">
        <v>0</v>
      </c>
      <c r="W43" s="71">
        <v>0.3</v>
      </c>
      <c r="X43" s="70">
        <v>6</v>
      </c>
      <c r="Y43" s="71">
        <v>20</v>
      </c>
      <c r="Z43" s="71">
        <v>3</v>
      </c>
      <c r="AA43" s="59">
        <v>0</v>
      </c>
      <c r="AB43" s="60">
        <v>0</v>
      </c>
      <c r="AC43" s="60">
        <v>0</v>
      </c>
      <c r="AD43" s="60">
        <v>0</v>
      </c>
      <c r="AE43" s="60">
        <v>0</v>
      </c>
      <c r="AF43" s="70">
        <v>0.04</v>
      </c>
      <c r="AG43" s="60">
        <v>0</v>
      </c>
      <c r="AH43" s="71">
        <v>0.04</v>
      </c>
      <c r="AI43" s="71">
        <v>0.04</v>
      </c>
      <c r="AJ43" s="71">
        <v>0.04</v>
      </c>
      <c r="AK43" s="63" t="s">
        <v>25</v>
      </c>
      <c r="AL43" s="93">
        <f t="shared" si="1"/>
        <v>-0.04</v>
      </c>
    </row>
    <row r="44" spans="1:38" ht="17.25" thickBot="1">
      <c r="A44" s="72">
        <v>42</v>
      </c>
      <c r="B44" s="57" t="s">
        <v>3225</v>
      </c>
      <c r="C44" s="58" t="s">
        <v>1814</v>
      </c>
      <c r="D44" s="69" t="s">
        <v>103</v>
      </c>
      <c r="E44" s="58" t="s">
        <v>93</v>
      </c>
      <c r="F44" s="69" t="s">
        <v>3744</v>
      </c>
      <c r="G44" s="69">
        <v>1998</v>
      </c>
      <c r="H44" s="70">
        <v>4</v>
      </c>
      <c r="I44" s="71">
        <v>3</v>
      </c>
      <c r="J44" s="71">
        <v>216</v>
      </c>
      <c r="K44" s="71">
        <v>2.4</v>
      </c>
      <c r="L44" s="70">
        <v>1</v>
      </c>
      <c r="M44" s="60">
        <v>0</v>
      </c>
      <c r="N44" s="71">
        <v>1</v>
      </c>
      <c r="O44" s="71">
        <v>1</v>
      </c>
      <c r="P44" s="60">
        <v>0</v>
      </c>
      <c r="Q44" s="60">
        <v>0</v>
      </c>
      <c r="R44" s="60">
        <v>0</v>
      </c>
      <c r="S44" s="71">
        <v>1</v>
      </c>
      <c r="T44" s="70">
        <v>0.2</v>
      </c>
      <c r="U44" s="71">
        <v>0.2</v>
      </c>
      <c r="V44" s="71">
        <v>0.2</v>
      </c>
      <c r="W44" s="71">
        <v>0.4</v>
      </c>
      <c r="X44" s="70">
        <v>11</v>
      </c>
      <c r="Y44" s="71">
        <v>10</v>
      </c>
      <c r="Z44" s="71">
        <v>7</v>
      </c>
      <c r="AA44" s="70">
        <v>0.42</v>
      </c>
      <c r="AB44" s="60">
        <v>0</v>
      </c>
      <c r="AC44" s="71">
        <v>0.42</v>
      </c>
      <c r="AD44" s="71">
        <v>0.42</v>
      </c>
      <c r="AE44" s="71">
        <v>0.42</v>
      </c>
      <c r="AF44" s="70">
        <v>0.08</v>
      </c>
      <c r="AG44" s="71">
        <v>0.08</v>
      </c>
      <c r="AH44" s="71">
        <v>0.16</v>
      </c>
      <c r="AI44" s="71">
        <v>0.08</v>
      </c>
      <c r="AJ44" s="71">
        <v>0.16</v>
      </c>
      <c r="AK44" s="63" t="s">
        <v>25</v>
      </c>
      <c r="AL44" s="93">
        <f t="shared" si="1"/>
        <v>0.26</v>
      </c>
    </row>
    <row r="45" spans="1:38" ht="17.25" thickBot="1">
      <c r="A45" s="72">
        <v>43</v>
      </c>
      <c r="B45" s="57" t="s">
        <v>2651</v>
      </c>
      <c r="C45" s="58" t="s">
        <v>1866</v>
      </c>
      <c r="D45" s="69" t="s">
        <v>103</v>
      </c>
      <c r="E45" s="58" t="s">
        <v>2349</v>
      </c>
      <c r="F45" s="69" t="s">
        <v>3745</v>
      </c>
      <c r="G45" s="69">
        <v>2001</v>
      </c>
      <c r="H45" s="70">
        <v>5</v>
      </c>
      <c r="I45" s="71">
        <v>1</v>
      </c>
      <c r="J45" s="71">
        <v>112</v>
      </c>
      <c r="K45" s="71">
        <v>1.2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2</v>
      </c>
      <c r="S45" s="60">
        <v>0</v>
      </c>
      <c r="T45" s="70">
        <v>0.1</v>
      </c>
      <c r="U45" s="71">
        <v>0.1</v>
      </c>
      <c r="V45" s="60">
        <v>0</v>
      </c>
      <c r="W45" s="71">
        <v>0.1</v>
      </c>
      <c r="X45" s="59">
        <v>0</v>
      </c>
      <c r="Y45" s="71">
        <v>6</v>
      </c>
      <c r="Z45" s="71">
        <v>9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70">
        <v>0.1</v>
      </c>
      <c r="AG45" s="60">
        <v>0</v>
      </c>
      <c r="AH45" s="71">
        <v>0.1</v>
      </c>
      <c r="AI45" s="71">
        <v>0.1</v>
      </c>
      <c r="AJ45" s="71">
        <v>0.1</v>
      </c>
      <c r="AK45" s="63" t="s">
        <v>25</v>
      </c>
      <c r="AL45" s="93">
        <f t="shared" si="1"/>
        <v>-0.1</v>
      </c>
    </row>
    <row r="46" spans="1:38" ht="17.25" thickBot="1">
      <c r="A46" s="72">
        <v>44</v>
      </c>
      <c r="B46" s="57" t="s">
        <v>127</v>
      </c>
      <c r="C46" s="58" t="s">
        <v>1815</v>
      </c>
      <c r="D46" s="69" t="s">
        <v>1819</v>
      </c>
      <c r="E46" s="58" t="s">
        <v>91</v>
      </c>
      <c r="F46" s="69" t="s">
        <v>3746</v>
      </c>
      <c r="G46" s="69">
        <v>1995</v>
      </c>
      <c r="H46" s="70">
        <v>9</v>
      </c>
      <c r="I46" s="71">
        <v>4</v>
      </c>
      <c r="J46" s="71">
        <v>436</v>
      </c>
      <c r="K46" s="71">
        <v>4.8</v>
      </c>
      <c r="L46" s="59">
        <v>0</v>
      </c>
      <c r="M46" s="71">
        <v>1</v>
      </c>
      <c r="N46" s="71">
        <v>1</v>
      </c>
      <c r="O46" s="60">
        <v>0</v>
      </c>
      <c r="P46" s="60">
        <v>0</v>
      </c>
      <c r="Q46" s="60">
        <v>0</v>
      </c>
      <c r="R46" s="71">
        <v>1</v>
      </c>
      <c r="S46" s="60">
        <v>0</v>
      </c>
      <c r="T46" s="70">
        <v>0.5</v>
      </c>
      <c r="U46" s="71">
        <v>0.5</v>
      </c>
      <c r="V46" s="71">
        <v>1.4</v>
      </c>
      <c r="W46" s="71">
        <v>1.9</v>
      </c>
      <c r="X46" s="70">
        <v>22</v>
      </c>
      <c r="Y46" s="71">
        <v>19</v>
      </c>
      <c r="Z46" s="71">
        <v>55</v>
      </c>
      <c r="AA46" s="59">
        <v>0</v>
      </c>
      <c r="AB46" s="71">
        <v>0.21</v>
      </c>
      <c r="AC46" s="71">
        <v>0.21</v>
      </c>
      <c r="AD46" s="60">
        <v>0</v>
      </c>
      <c r="AE46" s="71">
        <v>0.21</v>
      </c>
      <c r="AF46" s="70">
        <v>0.1</v>
      </c>
      <c r="AG46" s="71">
        <v>0.28000000000000003</v>
      </c>
      <c r="AH46" s="71">
        <v>0.39</v>
      </c>
      <c r="AI46" s="71">
        <v>0.1</v>
      </c>
      <c r="AJ46" s="71">
        <v>0.39</v>
      </c>
      <c r="AK46" s="63" t="s">
        <v>25</v>
      </c>
      <c r="AL46" s="93">
        <f t="shared" si="1"/>
        <v>-0.18000000000000002</v>
      </c>
    </row>
    <row r="47" spans="1:38" ht="17.25" thickBot="1">
      <c r="A47" s="72">
        <v>45</v>
      </c>
      <c r="B47" s="57" t="s">
        <v>3474</v>
      </c>
      <c r="C47" s="58" t="s">
        <v>1837</v>
      </c>
      <c r="D47" s="69" t="s">
        <v>1810</v>
      </c>
      <c r="E47" s="58" t="s">
        <v>71</v>
      </c>
      <c r="F47" s="69" t="s">
        <v>3747</v>
      </c>
      <c r="G47" s="69">
        <v>1997</v>
      </c>
      <c r="H47" s="70">
        <v>3</v>
      </c>
      <c r="I47" s="60">
        <v>0</v>
      </c>
      <c r="J47" s="71">
        <v>59</v>
      </c>
      <c r="K47" s="71">
        <v>0.7</v>
      </c>
      <c r="L47" s="59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71">
        <v>1</v>
      </c>
      <c r="S47" s="60">
        <v>0</v>
      </c>
      <c r="T47" s="70">
        <v>0.6</v>
      </c>
      <c r="U47" s="71">
        <v>0.6</v>
      </c>
      <c r="V47" s="71">
        <v>0.1</v>
      </c>
      <c r="W47" s="71">
        <v>0.7</v>
      </c>
      <c r="X47" s="59">
        <v>0</v>
      </c>
      <c r="Y47" s="71">
        <v>2</v>
      </c>
      <c r="Z47" s="60">
        <v>0</v>
      </c>
      <c r="AA47" s="59">
        <v>0</v>
      </c>
      <c r="AB47" s="60">
        <v>0</v>
      </c>
      <c r="AC47" s="60">
        <v>0</v>
      </c>
      <c r="AD47" s="60">
        <v>0</v>
      </c>
      <c r="AE47" s="60">
        <v>0</v>
      </c>
      <c r="AF47" s="70">
        <v>0.85</v>
      </c>
      <c r="AG47" s="71">
        <v>0.18</v>
      </c>
      <c r="AH47" s="71">
        <v>1.03</v>
      </c>
      <c r="AI47" s="71">
        <v>0.85</v>
      </c>
      <c r="AJ47" s="71">
        <v>1.03</v>
      </c>
      <c r="AK47" s="63" t="s">
        <v>25</v>
      </c>
      <c r="AL47" s="93">
        <f t="shared" si="1"/>
        <v>-1.03</v>
      </c>
    </row>
    <row r="48" spans="1:38" ht="17.25" thickBot="1">
      <c r="A48" s="72">
        <v>46</v>
      </c>
      <c r="B48" s="57" t="s">
        <v>2713</v>
      </c>
      <c r="C48" s="58" t="s">
        <v>2714</v>
      </c>
      <c r="D48" s="69" t="s">
        <v>1810</v>
      </c>
      <c r="E48" s="58" t="s">
        <v>2348</v>
      </c>
      <c r="F48" s="69" t="s">
        <v>3748</v>
      </c>
      <c r="G48" s="69">
        <v>1990</v>
      </c>
      <c r="H48" s="70">
        <v>7</v>
      </c>
      <c r="I48" s="71">
        <v>6</v>
      </c>
      <c r="J48" s="71">
        <v>430</v>
      </c>
      <c r="K48" s="71">
        <v>4.8</v>
      </c>
      <c r="L48" s="59">
        <v>0</v>
      </c>
      <c r="M48" s="71">
        <v>1</v>
      </c>
      <c r="N48" s="71">
        <v>1</v>
      </c>
      <c r="O48" s="60">
        <v>0</v>
      </c>
      <c r="P48" s="60">
        <v>0</v>
      </c>
      <c r="Q48" s="60">
        <v>0</v>
      </c>
      <c r="R48" s="71">
        <v>2</v>
      </c>
      <c r="S48" s="60">
        <v>0</v>
      </c>
      <c r="T48" s="70">
        <v>0.3</v>
      </c>
      <c r="U48" s="71">
        <v>0.3</v>
      </c>
      <c r="V48" s="71">
        <v>0.8</v>
      </c>
      <c r="W48" s="71">
        <v>1.1000000000000001</v>
      </c>
      <c r="X48" s="70">
        <v>4</v>
      </c>
      <c r="Y48" s="71">
        <v>21</v>
      </c>
      <c r="Z48" s="71">
        <v>25</v>
      </c>
      <c r="AA48" s="59">
        <v>0</v>
      </c>
      <c r="AB48" s="71">
        <v>0.21</v>
      </c>
      <c r="AC48" s="71">
        <v>0.21</v>
      </c>
      <c r="AD48" s="60">
        <v>0</v>
      </c>
      <c r="AE48" s="71">
        <v>0.21</v>
      </c>
      <c r="AF48" s="70">
        <v>0.06</v>
      </c>
      <c r="AG48" s="71">
        <v>0.17</v>
      </c>
      <c r="AH48" s="71">
        <v>0.23</v>
      </c>
      <c r="AI48" s="71">
        <v>0.06</v>
      </c>
      <c r="AJ48" s="71">
        <v>0.23</v>
      </c>
      <c r="AK48" s="63" t="s">
        <v>25</v>
      </c>
      <c r="AL48" s="93">
        <f t="shared" si="1"/>
        <v>-2.0000000000000018E-2</v>
      </c>
    </row>
    <row r="49" spans="1:38" ht="17.25" thickBot="1">
      <c r="A49" s="72">
        <v>47</v>
      </c>
      <c r="B49" s="57" t="s">
        <v>2652</v>
      </c>
      <c r="C49" s="58" t="s">
        <v>1816</v>
      </c>
      <c r="D49" s="69" t="s">
        <v>103</v>
      </c>
      <c r="E49" s="58" t="s">
        <v>2348</v>
      </c>
      <c r="F49" s="69" t="s">
        <v>3749</v>
      </c>
      <c r="G49" s="69">
        <v>1998</v>
      </c>
      <c r="H49" s="70">
        <v>12</v>
      </c>
      <c r="I49" s="71">
        <v>9</v>
      </c>
      <c r="J49" s="71">
        <v>790</v>
      </c>
      <c r="K49" s="71">
        <v>8.8000000000000007</v>
      </c>
      <c r="L49" s="59">
        <v>0</v>
      </c>
      <c r="M49" s="71">
        <v>1</v>
      </c>
      <c r="N49" s="71">
        <v>1</v>
      </c>
      <c r="O49" s="60">
        <v>0</v>
      </c>
      <c r="P49" s="60">
        <v>0</v>
      </c>
      <c r="Q49" s="60">
        <v>0</v>
      </c>
      <c r="R49" s="71">
        <v>2</v>
      </c>
      <c r="S49" s="60">
        <v>0</v>
      </c>
      <c r="T49" s="70">
        <v>0.9</v>
      </c>
      <c r="U49" s="71">
        <v>0.9</v>
      </c>
      <c r="V49" s="71">
        <v>0.7</v>
      </c>
      <c r="W49" s="71">
        <v>1.5</v>
      </c>
      <c r="X49" s="70">
        <v>11</v>
      </c>
      <c r="Y49" s="71">
        <v>31</v>
      </c>
      <c r="Z49" s="71">
        <v>16</v>
      </c>
      <c r="AA49" s="59">
        <v>0</v>
      </c>
      <c r="AB49" s="71">
        <v>0.11</v>
      </c>
      <c r="AC49" s="71">
        <v>0.11</v>
      </c>
      <c r="AD49" s="60">
        <v>0</v>
      </c>
      <c r="AE49" s="71">
        <v>0.11</v>
      </c>
      <c r="AF49" s="70">
        <v>0.1</v>
      </c>
      <c r="AG49" s="71">
        <v>0.08</v>
      </c>
      <c r="AH49" s="71">
        <v>0.18</v>
      </c>
      <c r="AI49" s="71">
        <v>0.1</v>
      </c>
      <c r="AJ49" s="71">
        <v>0.18</v>
      </c>
      <c r="AK49" s="63" t="s">
        <v>25</v>
      </c>
      <c r="AL49" s="93">
        <f t="shared" si="1"/>
        <v>-6.9999999999999993E-2</v>
      </c>
    </row>
    <row r="50" spans="1:38" ht="17.25" thickBot="1">
      <c r="A50" s="72">
        <v>48</v>
      </c>
      <c r="B50" s="57" t="s">
        <v>2653</v>
      </c>
      <c r="C50" s="58" t="s">
        <v>1812</v>
      </c>
      <c r="D50" s="69" t="s">
        <v>103</v>
      </c>
      <c r="E50" s="58" t="s">
        <v>2641</v>
      </c>
      <c r="F50" s="69" t="s">
        <v>3750</v>
      </c>
      <c r="G50" s="69">
        <v>1992</v>
      </c>
      <c r="H50" s="70">
        <v>2</v>
      </c>
      <c r="I50" s="60">
        <v>0</v>
      </c>
      <c r="J50" s="71">
        <v>28</v>
      </c>
      <c r="K50" s="71">
        <v>0.3</v>
      </c>
      <c r="L50" s="59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59">
        <v>0</v>
      </c>
      <c r="U50" s="60">
        <v>0</v>
      </c>
      <c r="V50" s="60">
        <v>0</v>
      </c>
      <c r="W50" s="60">
        <v>0</v>
      </c>
      <c r="X50" s="59">
        <v>0</v>
      </c>
      <c r="Y50" s="60">
        <v>0</v>
      </c>
      <c r="Z50" s="60">
        <v>0</v>
      </c>
      <c r="AA50" s="59">
        <v>0</v>
      </c>
      <c r="AB50" s="60">
        <v>0</v>
      </c>
      <c r="AC50" s="60">
        <v>0</v>
      </c>
      <c r="AD50" s="60">
        <v>0</v>
      </c>
      <c r="AE50" s="60">
        <v>0</v>
      </c>
      <c r="AF50" s="59">
        <v>0</v>
      </c>
      <c r="AG50" s="60">
        <v>0</v>
      </c>
      <c r="AH50" s="60">
        <v>0</v>
      </c>
      <c r="AI50" s="60">
        <v>0</v>
      </c>
      <c r="AJ50" s="60">
        <v>0</v>
      </c>
      <c r="AK50" s="63" t="s">
        <v>25</v>
      </c>
      <c r="AL50" s="93">
        <f t="shared" si="1"/>
        <v>0</v>
      </c>
    </row>
    <row r="51" spans="1:38" ht="17.25" thickBot="1">
      <c r="A51" s="72">
        <v>49</v>
      </c>
      <c r="B51" s="57" t="s">
        <v>3016</v>
      </c>
      <c r="C51" s="58" t="s">
        <v>3097</v>
      </c>
      <c r="D51" s="69" t="s">
        <v>102</v>
      </c>
      <c r="E51" s="58" t="s">
        <v>96</v>
      </c>
      <c r="F51" s="69" t="s">
        <v>3751</v>
      </c>
      <c r="G51" s="69">
        <v>1998</v>
      </c>
      <c r="H51" s="70">
        <v>8</v>
      </c>
      <c r="I51" s="71">
        <v>3</v>
      </c>
      <c r="J51" s="71">
        <v>301</v>
      </c>
      <c r="K51" s="71">
        <v>3.3</v>
      </c>
      <c r="L51" s="59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70">
        <v>1.6</v>
      </c>
      <c r="U51" s="71">
        <v>1.6</v>
      </c>
      <c r="V51" s="71">
        <v>0.3</v>
      </c>
      <c r="W51" s="71">
        <v>1.8</v>
      </c>
      <c r="X51" s="70">
        <v>5</v>
      </c>
      <c r="Y51" s="71">
        <v>7</v>
      </c>
      <c r="Z51" s="71">
        <v>21</v>
      </c>
      <c r="AA51" s="59">
        <v>0</v>
      </c>
      <c r="AB51" s="60">
        <v>0</v>
      </c>
      <c r="AC51" s="60">
        <v>0</v>
      </c>
      <c r="AD51" s="60">
        <v>0</v>
      </c>
      <c r="AE51" s="60">
        <v>0</v>
      </c>
      <c r="AF51" s="70">
        <v>0.47</v>
      </c>
      <c r="AG51" s="71">
        <v>0.08</v>
      </c>
      <c r="AH51" s="71">
        <v>0.55000000000000004</v>
      </c>
      <c r="AI51" s="71">
        <v>0.47</v>
      </c>
      <c r="AJ51" s="71">
        <v>0.55000000000000004</v>
      </c>
      <c r="AK51" s="63" t="s">
        <v>25</v>
      </c>
      <c r="AL51" s="93">
        <f t="shared" si="1"/>
        <v>-0.55000000000000004</v>
      </c>
    </row>
    <row r="52" spans="1:38" ht="17.25" thickBot="1">
      <c r="A52" s="72">
        <v>50</v>
      </c>
      <c r="B52" s="57" t="s">
        <v>2654</v>
      </c>
      <c r="C52" s="58" t="s">
        <v>1836</v>
      </c>
      <c r="D52" s="69" t="s">
        <v>104</v>
      </c>
      <c r="E52" s="58" t="s">
        <v>2348</v>
      </c>
      <c r="F52" s="69" t="s">
        <v>3752</v>
      </c>
      <c r="G52" s="69">
        <v>2000</v>
      </c>
      <c r="H52" s="70">
        <v>8</v>
      </c>
      <c r="I52" s="71">
        <v>8</v>
      </c>
      <c r="J52" s="71">
        <v>678</v>
      </c>
      <c r="K52" s="71">
        <v>7.5</v>
      </c>
      <c r="L52" s="59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71">
        <v>3</v>
      </c>
      <c r="S52" s="60">
        <v>0</v>
      </c>
      <c r="T52" s="70">
        <v>0.1</v>
      </c>
      <c r="U52" s="71">
        <v>0.1</v>
      </c>
      <c r="V52" s="71">
        <v>0.1</v>
      </c>
      <c r="W52" s="71">
        <v>0.2</v>
      </c>
      <c r="X52" s="70">
        <v>5</v>
      </c>
      <c r="Y52" s="71">
        <v>14</v>
      </c>
      <c r="Z52" s="60">
        <v>0</v>
      </c>
      <c r="AA52" s="59">
        <v>0</v>
      </c>
      <c r="AB52" s="60">
        <v>0</v>
      </c>
      <c r="AC52" s="60">
        <v>0</v>
      </c>
      <c r="AD52" s="60">
        <v>0</v>
      </c>
      <c r="AE52" s="60">
        <v>0</v>
      </c>
      <c r="AF52" s="70">
        <v>0.01</v>
      </c>
      <c r="AG52" s="71">
        <v>0.01</v>
      </c>
      <c r="AH52" s="71">
        <v>0.02</v>
      </c>
      <c r="AI52" s="71">
        <v>0.01</v>
      </c>
      <c r="AJ52" s="71">
        <v>0.02</v>
      </c>
      <c r="AK52" s="63" t="s">
        <v>25</v>
      </c>
      <c r="AL52" s="93">
        <f t="shared" si="1"/>
        <v>-0.02</v>
      </c>
    </row>
    <row r="53" spans="1:38" ht="17.25" thickBot="1">
      <c r="A53" s="72">
        <v>51</v>
      </c>
      <c r="B53" s="57" t="s">
        <v>128</v>
      </c>
      <c r="C53" s="58" t="s">
        <v>1825</v>
      </c>
      <c r="D53" s="69" t="s">
        <v>103</v>
      </c>
      <c r="E53" s="58" t="s">
        <v>95</v>
      </c>
      <c r="F53" s="69" t="s">
        <v>3753</v>
      </c>
      <c r="G53" s="69">
        <v>1996</v>
      </c>
      <c r="H53" s="70">
        <v>11</v>
      </c>
      <c r="I53" s="71">
        <v>11</v>
      </c>
      <c r="J53" s="71">
        <v>931</v>
      </c>
      <c r="K53" s="71">
        <v>10.3</v>
      </c>
      <c r="L53" s="70">
        <v>1</v>
      </c>
      <c r="M53" s="71">
        <v>1</v>
      </c>
      <c r="N53" s="71">
        <v>2</v>
      </c>
      <c r="O53" s="71">
        <v>1</v>
      </c>
      <c r="P53" s="60">
        <v>0</v>
      </c>
      <c r="Q53" s="60">
        <v>0</v>
      </c>
      <c r="R53" s="71">
        <v>2</v>
      </c>
      <c r="S53" s="60">
        <v>0</v>
      </c>
      <c r="T53" s="70">
        <v>1.5</v>
      </c>
      <c r="U53" s="71">
        <v>1.5</v>
      </c>
      <c r="V53" s="71">
        <v>1.1000000000000001</v>
      </c>
      <c r="W53" s="71">
        <v>2.7</v>
      </c>
      <c r="X53" s="70">
        <v>12</v>
      </c>
      <c r="Y53" s="71">
        <v>32</v>
      </c>
      <c r="Z53" s="71">
        <v>24</v>
      </c>
      <c r="AA53" s="70">
        <v>0.1</v>
      </c>
      <c r="AB53" s="71">
        <v>0.1</v>
      </c>
      <c r="AC53" s="71">
        <v>0.19</v>
      </c>
      <c r="AD53" s="71">
        <v>0.1</v>
      </c>
      <c r="AE53" s="71">
        <v>0.19</v>
      </c>
      <c r="AF53" s="70">
        <v>0.15</v>
      </c>
      <c r="AG53" s="71">
        <v>0.11</v>
      </c>
      <c r="AH53" s="71">
        <v>0.26</v>
      </c>
      <c r="AI53" s="71">
        <v>0.15</v>
      </c>
      <c r="AJ53" s="71">
        <v>0.26</v>
      </c>
      <c r="AK53" s="63" t="s">
        <v>25</v>
      </c>
      <c r="AL53" s="93">
        <f t="shared" si="1"/>
        <v>-7.0000000000000007E-2</v>
      </c>
    </row>
    <row r="54" spans="1:38" ht="17.25" thickBot="1">
      <c r="A54" s="72">
        <v>52</v>
      </c>
      <c r="B54" s="57" t="s">
        <v>129</v>
      </c>
      <c r="C54" s="58" t="s">
        <v>1839</v>
      </c>
      <c r="D54" s="69" t="s">
        <v>103</v>
      </c>
      <c r="E54" s="58" t="s">
        <v>71</v>
      </c>
      <c r="F54" s="69" t="s">
        <v>3562</v>
      </c>
      <c r="G54" s="69">
        <v>1996</v>
      </c>
      <c r="H54" s="70">
        <v>11</v>
      </c>
      <c r="I54" s="71">
        <v>11</v>
      </c>
      <c r="J54" s="71">
        <v>884</v>
      </c>
      <c r="K54" s="71">
        <v>9.8000000000000007</v>
      </c>
      <c r="L54" s="59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71">
        <v>7</v>
      </c>
      <c r="S54" s="71">
        <v>1</v>
      </c>
      <c r="T54" s="70">
        <v>0.9</v>
      </c>
      <c r="U54" s="71">
        <v>0.9</v>
      </c>
      <c r="V54" s="71">
        <v>0.3</v>
      </c>
      <c r="W54" s="71">
        <v>1.2</v>
      </c>
      <c r="X54" s="70">
        <v>27</v>
      </c>
      <c r="Y54" s="71">
        <v>68</v>
      </c>
      <c r="Z54" s="71">
        <v>5</v>
      </c>
      <c r="AA54" s="59">
        <v>0</v>
      </c>
      <c r="AB54" s="60">
        <v>0</v>
      </c>
      <c r="AC54" s="60">
        <v>0</v>
      </c>
      <c r="AD54" s="60">
        <v>0</v>
      </c>
      <c r="AE54" s="60">
        <v>0</v>
      </c>
      <c r="AF54" s="70">
        <v>0.1</v>
      </c>
      <c r="AG54" s="71">
        <v>0.03</v>
      </c>
      <c r="AH54" s="71">
        <v>0.12</v>
      </c>
      <c r="AI54" s="71">
        <v>0.1</v>
      </c>
      <c r="AJ54" s="71">
        <v>0.12</v>
      </c>
      <c r="AK54" s="63" t="s">
        <v>25</v>
      </c>
      <c r="AL54" s="93">
        <f t="shared" si="1"/>
        <v>-0.12</v>
      </c>
    </row>
    <row r="55" spans="1:38" ht="17.25" thickBot="1">
      <c r="A55" s="72">
        <v>53</v>
      </c>
      <c r="B55" s="57" t="s">
        <v>2833</v>
      </c>
      <c r="C55" s="58" t="s">
        <v>1816</v>
      </c>
      <c r="D55" s="69" t="s">
        <v>1810</v>
      </c>
      <c r="E55" s="58" t="s">
        <v>65</v>
      </c>
      <c r="F55" s="69" t="s">
        <v>3754</v>
      </c>
      <c r="G55" s="69">
        <v>2003</v>
      </c>
      <c r="H55" s="70">
        <v>4</v>
      </c>
      <c r="I55" s="60">
        <v>0</v>
      </c>
      <c r="J55" s="71">
        <v>53</v>
      </c>
      <c r="K55" s="71">
        <v>0.6</v>
      </c>
      <c r="L55" s="59">
        <v>0</v>
      </c>
      <c r="M55" s="71">
        <v>1</v>
      </c>
      <c r="N55" s="71">
        <v>1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59">
        <v>0</v>
      </c>
      <c r="U55" s="60">
        <v>0</v>
      </c>
      <c r="V55" s="71">
        <v>0.6</v>
      </c>
      <c r="W55" s="71">
        <v>0.6</v>
      </c>
      <c r="X55" s="70">
        <v>4</v>
      </c>
      <c r="Y55" s="71">
        <v>7</v>
      </c>
      <c r="Z55" s="71">
        <v>6</v>
      </c>
      <c r="AA55" s="59">
        <v>0</v>
      </c>
      <c r="AB55" s="71">
        <v>1.7</v>
      </c>
      <c r="AC55" s="71">
        <v>1.7</v>
      </c>
      <c r="AD55" s="60">
        <v>0</v>
      </c>
      <c r="AE55" s="71">
        <v>1.7</v>
      </c>
      <c r="AF55" s="59">
        <v>0</v>
      </c>
      <c r="AG55" s="71">
        <v>1.04</v>
      </c>
      <c r="AH55" s="71">
        <v>1.04</v>
      </c>
      <c r="AI55" s="60">
        <v>0</v>
      </c>
      <c r="AJ55" s="71">
        <v>1.04</v>
      </c>
      <c r="AK55" s="63" t="s">
        <v>25</v>
      </c>
      <c r="AL55" s="93">
        <f t="shared" si="1"/>
        <v>0.65999999999999992</v>
      </c>
    </row>
    <row r="56" spans="1:38" ht="17.25" thickBot="1">
      <c r="A56" s="72">
        <v>54</v>
      </c>
      <c r="B56" s="57" t="s">
        <v>2932</v>
      </c>
      <c r="C56" s="58" t="s">
        <v>1812</v>
      </c>
      <c r="D56" s="69" t="s">
        <v>104</v>
      </c>
      <c r="E56" s="58" t="s">
        <v>2349</v>
      </c>
      <c r="F56" s="69" t="s">
        <v>3755</v>
      </c>
      <c r="G56" s="69">
        <v>2000</v>
      </c>
      <c r="H56" s="70">
        <v>9</v>
      </c>
      <c r="I56" s="71">
        <v>8</v>
      </c>
      <c r="J56" s="71">
        <v>657</v>
      </c>
      <c r="K56" s="71">
        <v>7.3</v>
      </c>
      <c r="L56" s="70">
        <v>1</v>
      </c>
      <c r="M56" s="60">
        <v>0</v>
      </c>
      <c r="N56" s="71">
        <v>1</v>
      </c>
      <c r="O56" s="71">
        <v>1</v>
      </c>
      <c r="P56" s="60">
        <v>0</v>
      </c>
      <c r="Q56" s="60">
        <v>0</v>
      </c>
      <c r="R56" s="71">
        <v>2</v>
      </c>
      <c r="S56" s="60">
        <v>0</v>
      </c>
      <c r="T56" s="70">
        <v>0.9</v>
      </c>
      <c r="U56" s="71">
        <v>0.9</v>
      </c>
      <c r="V56" s="71">
        <v>0.3</v>
      </c>
      <c r="W56" s="71">
        <v>1.2</v>
      </c>
      <c r="X56" s="70">
        <v>8</v>
      </c>
      <c r="Y56" s="71">
        <v>11</v>
      </c>
      <c r="Z56" s="71">
        <v>21</v>
      </c>
      <c r="AA56" s="70">
        <v>0.14000000000000001</v>
      </c>
      <c r="AB56" s="60">
        <v>0</v>
      </c>
      <c r="AC56" s="71">
        <v>0.14000000000000001</v>
      </c>
      <c r="AD56" s="71">
        <v>0.14000000000000001</v>
      </c>
      <c r="AE56" s="71">
        <v>0.14000000000000001</v>
      </c>
      <c r="AF56" s="70">
        <v>0.13</v>
      </c>
      <c r="AG56" s="71">
        <v>0.05</v>
      </c>
      <c r="AH56" s="71">
        <v>0.17</v>
      </c>
      <c r="AI56" s="71">
        <v>0.13</v>
      </c>
      <c r="AJ56" s="71">
        <v>0.17</v>
      </c>
      <c r="AK56" s="63" t="s">
        <v>25</v>
      </c>
      <c r="AL56" s="93">
        <f t="shared" si="1"/>
        <v>-0.03</v>
      </c>
    </row>
    <row r="57" spans="1:38" ht="17.25" thickBot="1">
      <c r="A57" s="72">
        <v>55</v>
      </c>
      <c r="B57" s="57" t="s">
        <v>130</v>
      </c>
      <c r="C57" s="58" t="s">
        <v>1830</v>
      </c>
      <c r="D57" s="69" t="s">
        <v>104</v>
      </c>
      <c r="E57" s="58" t="s">
        <v>87</v>
      </c>
      <c r="F57" s="69" t="s">
        <v>3756</v>
      </c>
      <c r="G57" s="69">
        <v>1991</v>
      </c>
      <c r="H57" s="70">
        <v>10</v>
      </c>
      <c r="I57" s="71">
        <v>9</v>
      </c>
      <c r="J57" s="71">
        <v>768</v>
      </c>
      <c r="K57" s="71">
        <v>8.5</v>
      </c>
      <c r="L57" s="70">
        <v>1</v>
      </c>
      <c r="M57" s="60">
        <v>0</v>
      </c>
      <c r="N57" s="71">
        <v>1</v>
      </c>
      <c r="O57" s="71">
        <v>1</v>
      </c>
      <c r="P57" s="60">
        <v>0</v>
      </c>
      <c r="Q57" s="60">
        <v>0</v>
      </c>
      <c r="R57" s="71">
        <v>1</v>
      </c>
      <c r="S57" s="60">
        <v>0</v>
      </c>
      <c r="T57" s="70">
        <v>1.1000000000000001</v>
      </c>
      <c r="U57" s="71">
        <v>1.1000000000000001</v>
      </c>
      <c r="V57" s="71">
        <v>0.9</v>
      </c>
      <c r="W57" s="71">
        <v>1.9</v>
      </c>
      <c r="X57" s="70">
        <v>2</v>
      </c>
      <c r="Y57" s="71">
        <v>17</v>
      </c>
      <c r="Z57" s="71">
        <v>1</v>
      </c>
      <c r="AA57" s="70">
        <v>0.12</v>
      </c>
      <c r="AB57" s="60">
        <v>0</v>
      </c>
      <c r="AC57" s="71">
        <v>0.12</v>
      </c>
      <c r="AD57" s="71">
        <v>0.12</v>
      </c>
      <c r="AE57" s="71">
        <v>0.12</v>
      </c>
      <c r="AF57" s="70">
        <v>0.13</v>
      </c>
      <c r="AG57" s="71">
        <v>0.1</v>
      </c>
      <c r="AH57" s="71">
        <v>0.23</v>
      </c>
      <c r="AI57" s="71">
        <v>0.13</v>
      </c>
      <c r="AJ57" s="71">
        <v>0.23</v>
      </c>
      <c r="AK57" s="63" t="s">
        <v>25</v>
      </c>
      <c r="AL57" s="93">
        <f t="shared" si="1"/>
        <v>-0.11000000000000001</v>
      </c>
    </row>
    <row r="58" spans="1:38" ht="17.25" thickBot="1">
      <c r="A58" s="72">
        <v>56</v>
      </c>
      <c r="B58" s="57" t="s">
        <v>131</v>
      </c>
      <c r="C58" s="58" t="s">
        <v>1818</v>
      </c>
      <c r="D58" s="69" t="s">
        <v>104</v>
      </c>
      <c r="E58" s="58" t="s">
        <v>67</v>
      </c>
      <c r="F58" s="69" t="s">
        <v>3757</v>
      </c>
      <c r="G58" s="69">
        <v>2000</v>
      </c>
      <c r="H58" s="70">
        <v>5</v>
      </c>
      <c r="I58" s="71">
        <v>5</v>
      </c>
      <c r="J58" s="71">
        <v>446</v>
      </c>
      <c r="K58" s="71">
        <v>5</v>
      </c>
      <c r="L58" s="70">
        <v>1</v>
      </c>
      <c r="M58" s="71">
        <v>1</v>
      </c>
      <c r="N58" s="71">
        <v>2</v>
      </c>
      <c r="O58" s="71">
        <v>1</v>
      </c>
      <c r="P58" s="60">
        <v>0</v>
      </c>
      <c r="Q58" s="60">
        <v>0</v>
      </c>
      <c r="R58" s="71">
        <v>1</v>
      </c>
      <c r="S58" s="60">
        <v>0</v>
      </c>
      <c r="T58" s="70">
        <v>0.3</v>
      </c>
      <c r="U58" s="71">
        <v>0.3</v>
      </c>
      <c r="V58" s="71">
        <v>0.7</v>
      </c>
      <c r="W58" s="71">
        <v>1</v>
      </c>
      <c r="X58" s="59">
        <v>0</v>
      </c>
      <c r="Y58" s="71">
        <v>9</v>
      </c>
      <c r="Z58" s="71">
        <v>2</v>
      </c>
      <c r="AA58" s="70">
        <v>0.2</v>
      </c>
      <c r="AB58" s="71">
        <v>0.2</v>
      </c>
      <c r="AC58" s="71">
        <v>0.4</v>
      </c>
      <c r="AD58" s="71">
        <v>0.2</v>
      </c>
      <c r="AE58" s="71">
        <v>0.4</v>
      </c>
      <c r="AF58" s="70">
        <v>0.06</v>
      </c>
      <c r="AG58" s="71">
        <v>0.14000000000000001</v>
      </c>
      <c r="AH58" s="71">
        <v>0.2</v>
      </c>
      <c r="AI58" s="71">
        <v>0.06</v>
      </c>
      <c r="AJ58" s="71">
        <v>0.2</v>
      </c>
      <c r="AK58" s="63" t="s">
        <v>25</v>
      </c>
      <c r="AL58" s="93">
        <f t="shared" si="1"/>
        <v>0.2</v>
      </c>
    </row>
    <row r="59" spans="1:38" ht="17.25" thickBot="1">
      <c r="A59" s="72">
        <v>57</v>
      </c>
      <c r="B59" s="57" t="s">
        <v>132</v>
      </c>
      <c r="C59" s="58" t="s">
        <v>1812</v>
      </c>
      <c r="D59" s="69" t="s">
        <v>102</v>
      </c>
      <c r="E59" s="58" t="s">
        <v>91</v>
      </c>
      <c r="F59" s="69" t="s">
        <v>3758</v>
      </c>
      <c r="G59" s="69">
        <v>1996</v>
      </c>
      <c r="H59" s="70">
        <v>12</v>
      </c>
      <c r="I59" s="71">
        <v>12</v>
      </c>
      <c r="J59" s="144">
        <v>1079</v>
      </c>
      <c r="K59" s="71">
        <v>12</v>
      </c>
      <c r="L59" s="70">
        <v>8</v>
      </c>
      <c r="M59" s="71">
        <v>1</v>
      </c>
      <c r="N59" s="71">
        <v>9</v>
      </c>
      <c r="O59" s="71">
        <v>8</v>
      </c>
      <c r="P59" s="60">
        <v>0</v>
      </c>
      <c r="Q59" s="60">
        <v>0</v>
      </c>
      <c r="R59" s="71">
        <v>1</v>
      </c>
      <c r="S59" s="60">
        <v>0</v>
      </c>
      <c r="T59" s="70">
        <v>4.9000000000000004</v>
      </c>
      <c r="U59" s="71">
        <v>4.9000000000000004</v>
      </c>
      <c r="V59" s="71">
        <v>1.8</v>
      </c>
      <c r="W59" s="71">
        <v>6.7</v>
      </c>
      <c r="X59" s="70">
        <v>26</v>
      </c>
      <c r="Y59" s="71">
        <v>17</v>
      </c>
      <c r="Z59" s="71">
        <v>67</v>
      </c>
      <c r="AA59" s="70">
        <v>0.67</v>
      </c>
      <c r="AB59" s="71">
        <v>0.08</v>
      </c>
      <c r="AC59" s="71">
        <v>0.75</v>
      </c>
      <c r="AD59" s="71">
        <v>0.67</v>
      </c>
      <c r="AE59" s="71">
        <v>0.75</v>
      </c>
      <c r="AF59" s="70">
        <v>0.4</v>
      </c>
      <c r="AG59" s="71">
        <v>0.15</v>
      </c>
      <c r="AH59" s="71">
        <v>0.56000000000000005</v>
      </c>
      <c r="AI59" s="71">
        <v>0.4</v>
      </c>
      <c r="AJ59" s="71">
        <v>0.56000000000000005</v>
      </c>
      <c r="AK59" s="63" t="s">
        <v>25</v>
      </c>
      <c r="AL59" s="93">
        <f t="shared" si="1"/>
        <v>0.18999999999999995</v>
      </c>
    </row>
    <row r="60" spans="1:38" ht="17.25" thickBot="1">
      <c r="A60" s="72">
        <v>58</v>
      </c>
      <c r="B60" s="57" t="s">
        <v>2716</v>
      </c>
      <c r="C60" s="58" t="s">
        <v>1812</v>
      </c>
      <c r="D60" s="69" t="s">
        <v>104</v>
      </c>
      <c r="E60" s="58" t="s">
        <v>96</v>
      </c>
      <c r="F60" s="69" t="s">
        <v>3551</v>
      </c>
      <c r="G60" s="69">
        <v>2002</v>
      </c>
      <c r="H60" s="70">
        <v>10</v>
      </c>
      <c r="I60" s="71">
        <v>10</v>
      </c>
      <c r="J60" s="71">
        <v>900</v>
      </c>
      <c r="K60" s="71">
        <v>10</v>
      </c>
      <c r="L60" s="59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71">
        <v>4</v>
      </c>
      <c r="S60" s="60">
        <v>0</v>
      </c>
      <c r="T60" s="70">
        <v>0.2</v>
      </c>
      <c r="U60" s="71">
        <v>0.2</v>
      </c>
      <c r="V60" s="71">
        <v>0.1</v>
      </c>
      <c r="W60" s="71">
        <v>0.3</v>
      </c>
      <c r="X60" s="59">
        <v>0</v>
      </c>
      <c r="Y60" s="71">
        <v>21</v>
      </c>
      <c r="Z60" s="71">
        <v>1</v>
      </c>
      <c r="AA60" s="59">
        <v>0</v>
      </c>
      <c r="AB60" s="60">
        <v>0</v>
      </c>
      <c r="AC60" s="60">
        <v>0</v>
      </c>
      <c r="AD60" s="60">
        <v>0</v>
      </c>
      <c r="AE60" s="60">
        <v>0</v>
      </c>
      <c r="AF60" s="70">
        <v>0.02</v>
      </c>
      <c r="AG60" s="71">
        <v>0.01</v>
      </c>
      <c r="AH60" s="71">
        <v>0.03</v>
      </c>
      <c r="AI60" s="71">
        <v>0.02</v>
      </c>
      <c r="AJ60" s="71">
        <v>0.03</v>
      </c>
      <c r="AK60" s="63" t="s">
        <v>25</v>
      </c>
      <c r="AL60" s="93">
        <f t="shared" si="1"/>
        <v>-0.03</v>
      </c>
    </row>
    <row r="61" spans="1:38" ht="17.25" thickBot="1">
      <c r="A61" s="72">
        <v>59</v>
      </c>
      <c r="B61" s="57" t="s">
        <v>3331</v>
      </c>
      <c r="C61" s="58" t="s">
        <v>1812</v>
      </c>
      <c r="D61" s="69" t="s">
        <v>102</v>
      </c>
      <c r="E61" s="58" t="s">
        <v>2349</v>
      </c>
      <c r="F61" s="69" t="s">
        <v>3759</v>
      </c>
      <c r="G61" s="69">
        <v>2000</v>
      </c>
      <c r="H61" s="70">
        <v>5</v>
      </c>
      <c r="I61" s="71">
        <v>2</v>
      </c>
      <c r="J61" s="71">
        <v>165</v>
      </c>
      <c r="K61" s="71">
        <v>1.8</v>
      </c>
      <c r="L61" s="59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59">
        <v>0</v>
      </c>
      <c r="U61" s="60">
        <v>0</v>
      </c>
      <c r="V61" s="71">
        <v>0.1</v>
      </c>
      <c r="W61" s="71">
        <v>0.1</v>
      </c>
      <c r="X61" s="70">
        <v>1</v>
      </c>
      <c r="Y61" s="71">
        <v>1</v>
      </c>
      <c r="Z61" s="71">
        <v>11</v>
      </c>
      <c r="AA61" s="59">
        <v>0</v>
      </c>
      <c r="AB61" s="60">
        <v>0</v>
      </c>
      <c r="AC61" s="60">
        <v>0</v>
      </c>
      <c r="AD61" s="60">
        <v>0</v>
      </c>
      <c r="AE61" s="60">
        <v>0</v>
      </c>
      <c r="AF61" s="70">
        <v>0.01</v>
      </c>
      <c r="AG61" s="71">
        <v>0.03</v>
      </c>
      <c r="AH61" s="71">
        <v>0.05</v>
      </c>
      <c r="AI61" s="71">
        <v>0.01</v>
      </c>
      <c r="AJ61" s="71">
        <v>0.05</v>
      </c>
      <c r="AK61" s="63" t="s">
        <v>25</v>
      </c>
      <c r="AL61" s="93">
        <f t="shared" si="1"/>
        <v>-0.05</v>
      </c>
    </row>
    <row r="62" spans="1:38" ht="17.25" thickBot="1">
      <c r="A62" s="72">
        <v>60</v>
      </c>
      <c r="B62" s="57" t="s">
        <v>3277</v>
      </c>
      <c r="C62" s="58" t="s">
        <v>1840</v>
      </c>
      <c r="D62" s="69" t="s">
        <v>102</v>
      </c>
      <c r="E62" s="58" t="s">
        <v>81</v>
      </c>
      <c r="F62" s="69" t="s">
        <v>3760</v>
      </c>
      <c r="G62" s="69">
        <v>2001</v>
      </c>
      <c r="H62" s="70">
        <v>4</v>
      </c>
      <c r="I62" s="71">
        <v>2</v>
      </c>
      <c r="J62" s="71">
        <v>122</v>
      </c>
      <c r="K62" s="71">
        <v>1.4</v>
      </c>
      <c r="L62" s="70">
        <v>1</v>
      </c>
      <c r="M62" s="60">
        <v>0</v>
      </c>
      <c r="N62" s="71">
        <v>1</v>
      </c>
      <c r="O62" s="71">
        <v>1</v>
      </c>
      <c r="P62" s="60">
        <v>0</v>
      </c>
      <c r="Q62" s="60">
        <v>0</v>
      </c>
      <c r="R62" s="60">
        <v>0</v>
      </c>
      <c r="S62" s="60">
        <v>0</v>
      </c>
      <c r="T62" s="70">
        <v>0.5</v>
      </c>
      <c r="U62" s="71">
        <v>0.5</v>
      </c>
      <c r="V62" s="60">
        <v>0</v>
      </c>
      <c r="W62" s="71">
        <v>0.5</v>
      </c>
      <c r="X62" s="70">
        <v>4</v>
      </c>
      <c r="Y62" s="71">
        <v>2</v>
      </c>
      <c r="Z62" s="71">
        <v>10</v>
      </c>
      <c r="AA62" s="70">
        <v>0.74</v>
      </c>
      <c r="AB62" s="60">
        <v>0</v>
      </c>
      <c r="AC62" s="71">
        <v>0.74</v>
      </c>
      <c r="AD62" s="71">
        <v>0.74</v>
      </c>
      <c r="AE62" s="71">
        <v>0.74</v>
      </c>
      <c r="AF62" s="70">
        <v>0.4</v>
      </c>
      <c r="AG62" s="60">
        <v>0</v>
      </c>
      <c r="AH62" s="71">
        <v>0.4</v>
      </c>
      <c r="AI62" s="71">
        <v>0.4</v>
      </c>
      <c r="AJ62" s="71">
        <v>0.4</v>
      </c>
      <c r="AK62" s="63" t="s">
        <v>25</v>
      </c>
      <c r="AL62" s="93">
        <f t="shared" si="1"/>
        <v>0.33999999999999997</v>
      </c>
    </row>
    <row r="63" spans="1:38" ht="17.25" thickBot="1">
      <c r="A63" s="72">
        <v>61</v>
      </c>
      <c r="B63" s="57" t="s">
        <v>2655</v>
      </c>
      <c r="C63" s="58" t="s">
        <v>1812</v>
      </c>
      <c r="D63" s="69" t="s">
        <v>1810</v>
      </c>
      <c r="E63" s="58" t="s">
        <v>2349</v>
      </c>
      <c r="F63" s="69" t="s">
        <v>3761</v>
      </c>
      <c r="G63" s="69">
        <v>2003</v>
      </c>
      <c r="H63" s="70">
        <v>2</v>
      </c>
      <c r="I63" s="60">
        <v>0</v>
      </c>
      <c r="J63" s="71">
        <v>21</v>
      </c>
      <c r="K63" s="71">
        <v>0.2</v>
      </c>
      <c r="L63" s="59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59">
        <v>0</v>
      </c>
      <c r="U63" s="60">
        <v>0</v>
      </c>
      <c r="V63" s="60">
        <v>0</v>
      </c>
      <c r="W63" s="60">
        <v>0</v>
      </c>
      <c r="X63" s="59">
        <v>0</v>
      </c>
      <c r="Y63" s="60">
        <v>0</v>
      </c>
      <c r="Z63" s="71">
        <v>2</v>
      </c>
      <c r="AA63" s="59">
        <v>0</v>
      </c>
      <c r="AB63" s="60">
        <v>0</v>
      </c>
      <c r="AC63" s="60">
        <v>0</v>
      </c>
      <c r="AD63" s="60">
        <v>0</v>
      </c>
      <c r="AE63" s="60">
        <v>0</v>
      </c>
      <c r="AF63" s="59">
        <v>0</v>
      </c>
      <c r="AG63" s="60">
        <v>0</v>
      </c>
      <c r="AH63" s="60">
        <v>0</v>
      </c>
      <c r="AI63" s="60">
        <v>0</v>
      </c>
      <c r="AJ63" s="60">
        <v>0</v>
      </c>
      <c r="AK63" s="63" t="s">
        <v>25</v>
      </c>
      <c r="AL63" s="93">
        <f t="shared" si="1"/>
        <v>0</v>
      </c>
    </row>
    <row r="64" spans="1:38" ht="17.25" thickBot="1">
      <c r="A64" s="72">
        <v>62</v>
      </c>
      <c r="B64" s="57" t="s">
        <v>661</v>
      </c>
      <c r="C64" s="58" t="s">
        <v>1838</v>
      </c>
      <c r="D64" s="69" t="s">
        <v>1819</v>
      </c>
      <c r="E64" s="58" t="s">
        <v>95</v>
      </c>
      <c r="F64" s="69" t="s">
        <v>3762</v>
      </c>
      <c r="G64" s="69">
        <v>1997</v>
      </c>
      <c r="H64" s="70">
        <v>8</v>
      </c>
      <c r="I64" s="71">
        <v>2</v>
      </c>
      <c r="J64" s="71">
        <v>229</v>
      </c>
      <c r="K64" s="71">
        <v>2.5</v>
      </c>
      <c r="L64" s="70">
        <v>1</v>
      </c>
      <c r="M64" s="60">
        <v>0</v>
      </c>
      <c r="N64" s="71">
        <v>1</v>
      </c>
      <c r="O64" s="71">
        <v>1</v>
      </c>
      <c r="P64" s="60">
        <v>0</v>
      </c>
      <c r="Q64" s="60">
        <v>0</v>
      </c>
      <c r="R64" s="71">
        <v>1</v>
      </c>
      <c r="S64" s="60">
        <v>0</v>
      </c>
      <c r="T64" s="70">
        <v>1.5</v>
      </c>
      <c r="U64" s="71">
        <v>1.5</v>
      </c>
      <c r="V64" s="71">
        <v>0.6</v>
      </c>
      <c r="W64" s="71">
        <v>2.1</v>
      </c>
      <c r="X64" s="70">
        <v>5</v>
      </c>
      <c r="Y64" s="71">
        <v>16</v>
      </c>
      <c r="Z64" s="71">
        <v>18</v>
      </c>
      <c r="AA64" s="70">
        <v>0.39</v>
      </c>
      <c r="AB64" s="60">
        <v>0</v>
      </c>
      <c r="AC64" s="71">
        <v>0.39</v>
      </c>
      <c r="AD64" s="71">
        <v>0.39</v>
      </c>
      <c r="AE64" s="71">
        <v>0.39</v>
      </c>
      <c r="AF64" s="70">
        <v>0.57999999999999996</v>
      </c>
      <c r="AG64" s="71">
        <v>0.23</v>
      </c>
      <c r="AH64" s="71">
        <v>0.81</v>
      </c>
      <c r="AI64" s="71">
        <v>0.57999999999999996</v>
      </c>
      <c r="AJ64" s="71">
        <v>0.81</v>
      </c>
      <c r="AK64" s="63" t="s">
        <v>25</v>
      </c>
      <c r="AL64" s="93">
        <f t="shared" si="1"/>
        <v>-0.42000000000000004</v>
      </c>
    </row>
    <row r="65" spans="1:38" ht="17.25" thickBot="1">
      <c r="A65" s="72">
        <v>63</v>
      </c>
      <c r="B65" s="57" t="s">
        <v>2656</v>
      </c>
      <c r="C65" s="58" t="s">
        <v>1811</v>
      </c>
      <c r="D65" s="69" t="s">
        <v>1810</v>
      </c>
      <c r="E65" s="58" t="s">
        <v>2641</v>
      </c>
      <c r="F65" s="69" t="s">
        <v>3763</v>
      </c>
      <c r="G65" s="69">
        <v>1998</v>
      </c>
      <c r="H65" s="70">
        <v>11</v>
      </c>
      <c r="I65" s="71">
        <v>7</v>
      </c>
      <c r="J65" s="71">
        <v>575</v>
      </c>
      <c r="K65" s="71">
        <v>6.4</v>
      </c>
      <c r="L65" s="59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71">
        <v>2</v>
      </c>
      <c r="S65" s="60">
        <v>0</v>
      </c>
      <c r="T65" s="70">
        <v>1.9</v>
      </c>
      <c r="U65" s="71">
        <v>1.9</v>
      </c>
      <c r="V65" s="71">
        <v>0.6</v>
      </c>
      <c r="W65" s="71">
        <v>2.5</v>
      </c>
      <c r="X65" s="70">
        <v>14</v>
      </c>
      <c r="Y65" s="71">
        <v>8</v>
      </c>
      <c r="Z65" s="71">
        <v>31</v>
      </c>
      <c r="AA65" s="59">
        <v>0</v>
      </c>
      <c r="AB65" s="60">
        <v>0</v>
      </c>
      <c r="AC65" s="60">
        <v>0</v>
      </c>
      <c r="AD65" s="60">
        <v>0</v>
      </c>
      <c r="AE65" s="60">
        <v>0</v>
      </c>
      <c r="AF65" s="70">
        <v>0.28999999999999998</v>
      </c>
      <c r="AG65" s="71">
        <v>0.09</v>
      </c>
      <c r="AH65" s="71">
        <v>0.39</v>
      </c>
      <c r="AI65" s="71">
        <v>0.28999999999999998</v>
      </c>
      <c r="AJ65" s="71">
        <v>0.39</v>
      </c>
      <c r="AK65" s="63" t="s">
        <v>25</v>
      </c>
      <c r="AL65" s="93">
        <f t="shared" si="1"/>
        <v>-0.39</v>
      </c>
    </row>
    <row r="66" spans="1:38" ht="17.25" thickBot="1">
      <c r="A66" s="72">
        <v>64</v>
      </c>
      <c r="B66" s="57" t="s">
        <v>2657</v>
      </c>
      <c r="C66" s="58" t="s">
        <v>1812</v>
      </c>
      <c r="D66" s="69" t="s">
        <v>103</v>
      </c>
      <c r="E66" s="58" t="s">
        <v>2348</v>
      </c>
      <c r="F66" s="69" t="s">
        <v>3567</v>
      </c>
      <c r="G66" s="69">
        <v>1995</v>
      </c>
      <c r="H66" s="70">
        <v>11</v>
      </c>
      <c r="I66" s="71">
        <v>8</v>
      </c>
      <c r="J66" s="71">
        <v>780</v>
      </c>
      <c r="K66" s="71">
        <v>8.6999999999999993</v>
      </c>
      <c r="L66" s="70">
        <v>2</v>
      </c>
      <c r="M66" s="60">
        <v>0</v>
      </c>
      <c r="N66" s="71">
        <v>2</v>
      </c>
      <c r="O66" s="71">
        <v>2</v>
      </c>
      <c r="P66" s="60">
        <v>0</v>
      </c>
      <c r="Q66" s="60">
        <v>0</v>
      </c>
      <c r="R66" s="71">
        <v>1</v>
      </c>
      <c r="S66" s="60">
        <v>0</v>
      </c>
      <c r="T66" s="70">
        <v>0.6</v>
      </c>
      <c r="U66" s="71">
        <v>0.6</v>
      </c>
      <c r="V66" s="71">
        <v>0.8</v>
      </c>
      <c r="W66" s="71">
        <v>1.4</v>
      </c>
      <c r="X66" s="70">
        <v>8</v>
      </c>
      <c r="Y66" s="71">
        <v>27</v>
      </c>
      <c r="Z66" s="71">
        <v>15</v>
      </c>
      <c r="AA66" s="70">
        <v>0.23</v>
      </c>
      <c r="AB66" s="60">
        <v>0</v>
      </c>
      <c r="AC66" s="71">
        <v>0.23</v>
      </c>
      <c r="AD66" s="71">
        <v>0.23</v>
      </c>
      <c r="AE66" s="71">
        <v>0.23</v>
      </c>
      <c r="AF66" s="70">
        <v>7.0000000000000007E-2</v>
      </c>
      <c r="AG66" s="71">
        <v>0.09</v>
      </c>
      <c r="AH66" s="71">
        <v>0.16</v>
      </c>
      <c r="AI66" s="71">
        <v>7.0000000000000007E-2</v>
      </c>
      <c r="AJ66" s="71">
        <v>0.16</v>
      </c>
      <c r="AK66" s="63" t="s">
        <v>25</v>
      </c>
      <c r="AL66" s="93">
        <f t="shared" si="1"/>
        <v>7.0000000000000007E-2</v>
      </c>
    </row>
    <row r="67" spans="1:38" ht="17.25" thickBot="1">
      <c r="A67" s="72">
        <v>65</v>
      </c>
      <c r="B67" s="57" t="s">
        <v>2658</v>
      </c>
      <c r="C67" s="58" t="s">
        <v>1825</v>
      </c>
      <c r="D67" s="69" t="s">
        <v>1819</v>
      </c>
      <c r="E67" s="58" t="s">
        <v>2348</v>
      </c>
      <c r="F67" s="69" t="s">
        <v>3764</v>
      </c>
      <c r="G67" s="69">
        <v>1998</v>
      </c>
      <c r="H67" s="70">
        <v>11</v>
      </c>
      <c r="I67" s="60">
        <v>0</v>
      </c>
      <c r="J67" s="71">
        <v>191</v>
      </c>
      <c r="K67" s="71">
        <v>2.1</v>
      </c>
      <c r="L67" s="70">
        <v>1</v>
      </c>
      <c r="M67" s="60">
        <v>0</v>
      </c>
      <c r="N67" s="71">
        <v>1</v>
      </c>
      <c r="O67" s="71">
        <v>1</v>
      </c>
      <c r="P67" s="60">
        <v>0</v>
      </c>
      <c r="Q67" s="60">
        <v>0</v>
      </c>
      <c r="R67" s="60">
        <v>0</v>
      </c>
      <c r="S67" s="60">
        <v>0</v>
      </c>
      <c r="T67" s="70">
        <v>0.5</v>
      </c>
      <c r="U67" s="71">
        <v>0.5</v>
      </c>
      <c r="V67" s="71">
        <v>0.1</v>
      </c>
      <c r="W67" s="71">
        <v>0.6</v>
      </c>
      <c r="X67" s="70">
        <v>12</v>
      </c>
      <c r="Y67" s="71">
        <v>4</v>
      </c>
      <c r="Z67" s="71">
        <v>25</v>
      </c>
      <c r="AA67" s="70">
        <v>0.47</v>
      </c>
      <c r="AB67" s="60">
        <v>0</v>
      </c>
      <c r="AC67" s="71">
        <v>0.47</v>
      </c>
      <c r="AD67" s="71">
        <v>0.47</v>
      </c>
      <c r="AE67" s="71">
        <v>0.47</v>
      </c>
      <c r="AF67" s="70">
        <v>0.21</v>
      </c>
      <c r="AG67" s="71">
        <v>0.06</v>
      </c>
      <c r="AH67" s="71">
        <v>0.27</v>
      </c>
      <c r="AI67" s="71">
        <v>0.21</v>
      </c>
      <c r="AJ67" s="71">
        <v>0.27</v>
      </c>
      <c r="AK67" s="63" t="s">
        <v>25</v>
      </c>
      <c r="AL67" s="93">
        <f t="shared" si="1"/>
        <v>0.19999999999999996</v>
      </c>
    </row>
    <row r="68" spans="1:38" ht="17.25" thickBot="1">
      <c r="A68" s="72">
        <v>66</v>
      </c>
      <c r="B68" s="57" t="s">
        <v>134</v>
      </c>
      <c r="C68" s="58" t="s">
        <v>1820</v>
      </c>
      <c r="D68" s="69" t="s">
        <v>104</v>
      </c>
      <c r="E68" s="58" t="s">
        <v>93</v>
      </c>
      <c r="F68" s="69" t="s">
        <v>3573</v>
      </c>
      <c r="G68" s="69">
        <v>2002</v>
      </c>
      <c r="H68" s="70">
        <v>6</v>
      </c>
      <c r="I68" s="71">
        <v>1</v>
      </c>
      <c r="J68" s="71">
        <v>145</v>
      </c>
      <c r="K68" s="71">
        <v>1.6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70">
        <v>0.2</v>
      </c>
      <c r="U68" s="71">
        <v>0.2</v>
      </c>
      <c r="V68" s="71">
        <v>0.1</v>
      </c>
      <c r="W68" s="71">
        <v>0.3</v>
      </c>
      <c r="X68" s="70">
        <v>7</v>
      </c>
      <c r="Y68" s="71">
        <v>3</v>
      </c>
      <c r="Z68" s="71">
        <v>13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70">
        <v>0.11</v>
      </c>
      <c r="AG68" s="71">
        <v>7.0000000000000007E-2</v>
      </c>
      <c r="AH68" s="71">
        <v>0.19</v>
      </c>
      <c r="AI68" s="71">
        <v>0.11</v>
      </c>
      <c r="AJ68" s="71">
        <v>0.19</v>
      </c>
      <c r="AK68" s="63" t="s">
        <v>25</v>
      </c>
      <c r="AL68" s="93">
        <f t="shared" si="1"/>
        <v>-0.19</v>
      </c>
    </row>
    <row r="69" spans="1:38" ht="17.25" thickBot="1">
      <c r="A69" s="72">
        <v>67</v>
      </c>
      <c r="B69" s="57" t="s">
        <v>783</v>
      </c>
      <c r="C69" s="58" t="s">
        <v>1821</v>
      </c>
      <c r="D69" s="69" t="s">
        <v>1819</v>
      </c>
      <c r="E69" s="58" t="s">
        <v>73</v>
      </c>
      <c r="F69" s="69" t="s">
        <v>3765</v>
      </c>
      <c r="G69" s="69">
        <v>2004</v>
      </c>
      <c r="H69" s="70">
        <v>4</v>
      </c>
      <c r="I69" s="71">
        <v>2</v>
      </c>
      <c r="J69" s="71">
        <v>122</v>
      </c>
      <c r="K69" s="71">
        <v>1.4</v>
      </c>
      <c r="L69" s="59">
        <v>0</v>
      </c>
      <c r="M69" s="71">
        <v>1</v>
      </c>
      <c r="N69" s="71">
        <v>1</v>
      </c>
      <c r="O69" s="60">
        <v>0</v>
      </c>
      <c r="P69" s="60">
        <v>0</v>
      </c>
      <c r="Q69" s="60">
        <v>0</v>
      </c>
      <c r="R69" s="71">
        <v>1</v>
      </c>
      <c r="S69" s="60">
        <v>0</v>
      </c>
      <c r="T69" s="70">
        <v>0.3</v>
      </c>
      <c r="U69" s="71">
        <v>0.3</v>
      </c>
      <c r="V69" s="71">
        <v>0.6</v>
      </c>
      <c r="W69" s="71">
        <v>0.9</v>
      </c>
      <c r="X69" s="59">
        <v>0</v>
      </c>
      <c r="Y69" s="71">
        <v>2</v>
      </c>
      <c r="Z69" s="71">
        <v>8</v>
      </c>
      <c r="AA69" s="59">
        <v>0</v>
      </c>
      <c r="AB69" s="71">
        <v>0.74</v>
      </c>
      <c r="AC69" s="71">
        <v>0.74</v>
      </c>
      <c r="AD69" s="60">
        <v>0</v>
      </c>
      <c r="AE69" s="71">
        <v>0.74</v>
      </c>
      <c r="AF69" s="70">
        <v>0.19</v>
      </c>
      <c r="AG69" s="71">
        <v>0.44</v>
      </c>
      <c r="AH69" s="71">
        <v>0.63</v>
      </c>
      <c r="AI69" s="71">
        <v>0.19</v>
      </c>
      <c r="AJ69" s="71">
        <v>0.63</v>
      </c>
      <c r="AK69" s="63" t="s">
        <v>25</v>
      </c>
      <c r="AL69" s="93">
        <f t="shared" si="1"/>
        <v>0.10999999999999999</v>
      </c>
    </row>
    <row r="70" spans="1:38" ht="17.25" thickBot="1">
      <c r="A70" s="72">
        <v>68</v>
      </c>
      <c r="B70" s="57" t="s">
        <v>2933</v>
      </c>
      <c r="C70" s="58" t="s">
        <v>1812</v>
      </c>
      <c r="D70" s="69" t="s">
        <v>104</v>
      </c>
      <c r="E70" s="58" t="s">
        <v>2641</v>
      </c>
      <c r="F70" s="69" t="s">
        <v>3766</v>
      </c>
      <c r="G70" s="69">
        <v>1996</v>
      </c>
      <c r="H70" s="70">
        <v>8</v>
      </c>
      <c r="I70" s="71">
        <v>7</v>
      </c>
      <c r="J70" s="71">
        <v>595</v>
      </c>
      <c r="K70" s="71">
        <v>6.6</v>
      </c>
      <c r="L70" s="59">
        <v>0</v>
      </c>
      <c r="M70" s="71">
        <v>1</v>
      </c>
      <c r="N70" s="71">
        <v>1</v>
      </c>
      <c r="O70" s="60">
        <v>0</v>
      </c>
      <c r="P70" s="60">
        <v>0</v>
      </c>
      <c r="Q70" s="60">
        <v>0</v>
      </c>
      <c r="R70" s="71">
        <v>1</v>
      </c>
      <c r="S70" s="60">
        <v>0</v>
      </c>
      <c r="T70" s="70">
        <v>0.4</v>
      </c>
      <c r="U70" s="71">
        <v>0.4</v>
      </c>
      <c r="V70" s="71">
        <v>0.4</v>
      </c>
      <c r="W70" s="71">
        <v>0.8</v>
      </c>
      <c r="X70" s="59">
        <v>0</v>
      </c>
      <c r="Y70" s="71">
        <v>24</v>
      </c>
      <c r="Z70" s="71">
        <v>9</v>
      </c>
      <c r="AA70" s="59">
        <v>0</v>
      </c>
      <c r="AB70" s="71">
        <v>0.15</v>
      </c>
      <c r="AC70" s="71">
        <v>0.15</v>
      </c>
      <c r="AD70" s="60">
        <v>0</v>
      </c>
      <c r="AE70" s="71">
        <v>0.15</v>
      </c>
      <c r="AF70" s="70">
        <v>0.06</v>
      </c>
      <c r="AG70" s="71">
        <v>0.06</v>
      </c>
      <c r="AH70" s="71">
        <v>0.12</v>
      </c>
      <c r="AI70" s="71">
        <v>0.06</v>
      </c>
      <c r="AJ70" s="71">
        <v>0.12</v>
      </c>
      <c r="AK70" s="63" t="s">
        <v>25</v>
      </c>
      <c r="AL70" s="93">
        <f t="shared" si="1"/>
        <v>0.03</v>
      </c>
    </row>
    <row r="71" spans="1:38" ht="17.25" thickBot="1">
      <c r="A71" s="72">
        <v>69</v>
      </c>
      <c r="B71" s="57" t="s">
        <v>135</v>
      </c>
      <c r="C71" s="58" t="s">
        <v>1812</v>
      </c>
      <c r="D71" s="69" t="s">
        <v>104</v>
      </c>
      <c r="E71" s="58" t="s">
        <v>67</v>
      </c>
      <c r="F71" s="69" t="s">
        <v>3767</v>
      </c>
      <c r="G71" s="69">
        <v>1992</v>
      </c>
      <c r="H71" s="70">
        <v>11</v>
      </c>
      <c r="I71" s="71">
        <v>11</v>
      </c>
      <c r="J71" s="71">
        <v>945</v>
      </c>
      <c r="K71" s="71">
        <v>10.5</v>
      </c>
      <c r="L71" s="70">
        <v>1</v>
      </c>
      <c r="M71" s="60">
        <v>0</v>
      </c>
      <c r="N71" s="71">
        <v>1</v>
      </c>
      <c r="O71" s="71">
        <v>1</v>
      </c>
      <c r="P71" s="60">
        <v>0</v>
      </c>
      <c r="Q71" s="60">
        <v>0</v>
      </c>
      <c r="R71" s="71">
        <v>2</v>
      </c>
      <c r="S71" s="60">
        <v>0</v>
      </c>
      <c r="T71" s="70">
        <v>1</v>
      </c>
      <c r="U71" s="71">
        <v>1</v>
      </c>
      <c r="V71" s="71">
        <v>0.5</v>
      </c>
      <c r="W71" s="71">
        <v>1.5</v>
      </c>
      <c r="X71" s="70">
        <v>7</v>
      </c>
      <c r="Y71" s="71">
        <v>32</v>
      </c>
      <c r="Z71" s="71">
        <v>15</v>
      </c>
      <c r="AA71" s="70">
        <v>0.1</v>
      </c>
      <c r="AB71" s="60">
        <v>0</v>
      </c>
      <c r="AC71" s="71">
        <v>0.1</v>
      </c>
      <c r="AD71" s="71">
        <v>0.1</v>
      </c>
      <c r="AE71" s="71">
        <v>0.1</v>
      </c>
      <c r="AF71" s="70">
        <v>0.09</v>
      </c>
      <c r="AG71" s="71">
        <v>0.05</v>
      </c>
      <c r="AH71" s="71">
        <v>0.14000000000000001</v>
      </c>
      <c r="AI71" s="71">
        <v>0.09</v>
      </c>
      <c r="AJ71" s="71">
        <v>0.14000000000000001</v>
      </c>
      <c r="AK71" s="63" t="s">
        <v>25</v>
      </c>
      <c r="AL71" s="93">
        <f t="shared" si="1"/>
        <v>-4.0000000000000008E-2</v>
      </c>
    </row>
    <row r="72" spans="1:38" ht="17.25" thickBot="1">
      <c r="A72" s="72">
        <v>70</v>
      </c>
      <c r="B72" s="57" t="s">
        <v>2717</v>
      </c>
      <c r="C72" s="58" t="s">
        <v>1812</v>
      </c>
      <c r="D72" s="69" t="s">
        <v>102</v>
      </c>
      <c r="E72" s="58" t="s">
        <v>81</v>
      </c>
      <c r="F72" s="69" t="s">
        <v>3768</v>
      </c>
      <c r="G72" s="69">
        <v>2003</v>
      </c>
      <c r="H72" s="70">
        <v>2</v>
      </c>
      <c r="I72" s="60">
        <v>0</v>
      </c>
      <c r="J72" s="71">
        <v>9</v>
      </c>
      <c r="K72" s="71">
        <v>0.1</v>
      </c>
      <c r="L72" s="59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59">
        <v>0</v>
      </c>
      <c r="U72" s="60">
        <v>0</v>
      </c>
      <c r="V72" s="60">
        <v>0</v>
      </c>
      <c r="W72" s="60">
        <v>0</v>
      </c>
      <c r="X72" s="59">
        <v>0</v>
      </c>
      <c r="Y72" s="60">
        <v>0</v>
      </c>
      <c r="Z72" s="71">
        <v>1</v>
      </c>
      <c r="AA72" s="59">
        <v>0</v>
      </c>
      <c r="AB72" s="60">
        <v>0</v>
      </c>
      <c r="AC72" s="60">
        <v>0</v>
      </c>
      <c r="AD72" s="60">
        <v>0</v>
      </c>
      <c r="AE72" s="60">
        <v>0</v>
      </c>
      <c r="AF72" s="59">
        <v>0</v>
      </c>
      <c r="AG72" s="60">
        <v>0</v>
      </c>
      <c r="AH72" s="60">
        <v>0</v>
      </c>
      <c r="AI72" s="60">
        <v>0</v>
      </c>
      <c r="AJ72" s="60">
        <v>0</v>
      </c>
      <c r="AK72" s="63" t="s">
        <v>25</v>
      </c>
      <c r="AL72" s="93"/>
    </row>
    <row r="73" spans="1:38" ht="17.25" thickBot="1">
      <c r="A73" s="72">
        <v>71</v>
      </c>
      <c r="B73" s="57" t="s">
        <v>2817</v>
      </c>
      <c r="C73" s="58" t="s">
        <v>1842</v>
      </c>
      <c r="D73" s="69" t="s">
        <v>103</v>
      </c>
      <c r="E73" s="58" t="s">
        <v>81</v>
      </c>
      <c r="F73" s="69" t="s">
        <v>3566</v>
      </c>
      <c r="G73" s="69">
        <v>2001</v>
      </c>
      <c r="H73" s="70">
        <v>10</v>
      </c>
      <c r="I73" s="71">
        <v>9</v>
      </c>
      <c r="J73" s="71">
        <v>802</v>
      </c>
      <c r="K73" s="71">
        <v>8.9</v>
      </c>
      <c r="L73" s="59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71">
        <v>3</v>
      </c>
      <c r="S73" s="60">
        <v>0</v>
      </c>
      <c r="T73" s="70">
        <v>0.2</v>
      </c>
      <c r="U73" s="71">
        <v>0.2</v>
      </c>
      <c r="V73" s="71">
        <v>0.9</v>
      </c>
      <c r="W73" s="71">
        <v>1</v>
      </c>
      <c r="X73" s="70">
        <v>4</v>
      </c>
      <c r="Y73" s="71">
        <v>44</v>
      </c>
      <c r="Z73" s="71">
        <v>8</v>
      </c>
      <c r="AA73" s="59">
        <v>0</v>
      </c>
      <c r="AB73" s="60">
        <v>0</v>
      </c>
      <c r="AC73" s="60">
        <v>0</v>
      </c>
      <c r="AD73" s="60">
        <v>0</v>
      </c>
      <c r="AE73" s="60">
        <v>0</v>
      </c>
      <c r="AF73" s="70">
        <v>0.02</v>
      </c>
      <c r="AG73" s="71">
        <v>0.1</v>
      </c>
      <c r="AH73" s="71">
        <v>0.11</v>
      </c>
      <c r="AI73" s="71">
        <v>0.02</v>
      </c>
      <c r="AJ73" s="71">
        <v>0.11</v>
      </c>
      <c r="AK73" s="63" t="s">
        <v>25</v>
      </c>
      <c r="AL73" s="93">
        <f t="shared" ref="AL73:AL95" si="2">AC73-AH73</f>
        <v>-0.11</v>
      </c>
    </row>
    <row r="74" spans="1:38" ht="17.25" thickBot="1">
      <c r="A74" s="72">
        <v>72</v>
      </c>
      <c r="B74" s="57" t="s">
        <v>136</v>
      </c>
      <c r="C74" s="58" t="s">
        <v>1811</v>
      </c>
      <c r="D74" s="69" t="s">
        <v>103</v>
      </c>
      <c r="E74" s="58" t="s">
        <v>75</v>
      </c>
      <c r="F74" s="69" t="s">
        <v>3769</v>
      </c>
      <c r="G74" s="69">
        <v>1991</v>
      </c>
      <c r="H74" s="70">
        <v>10</v>
      </c>
      <c r="I74" s="71">
        <v>2</v>
      </c>
      <c r="J74" s="71">
        <v>188</v>
      </c>
      <c r="K74" s="71">
        <v>2.1</v>
      </c>
      <c r="L74" s="59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70">
        <v>0.1</v>
      </c>
      <c r="U74" s="71">
        <v>0.1</v>
      </c>
      <c r="V74" s="71">
        <v>0.6</v>
      </c>
      <c r="W74" s="71">
        <v>0.8</v>
      </c>
      <c r="X74" s="70">
        <v>2</v>
      </c>
      <c r="Y74" s="71">
        <v>16</v>
      </c>
      <c r="Z74" s="71">
        <v>5</v>
      </c>
      <c r="AA74" s="59">
        <v>0</v>
      </c>
      <c r="AB74" s="60">
        <v>0</v>
      </c>
      <c r="AC74" s="60">
        <v>0</v>
      </c>
      <c r="AD74" s="60">
        <v>0</v>
      </c>
      <c r="AE74" s="60">
        <v>0</v>
      </c>
      <c r="AF74" s="70">
        <v>7.0000000000000007E-2</v>
      </c>
      <c r="AG74" s="71">
        <v>0.3</v>
      </c>
      <c r="AH74" s="71">
        <v>0.37</v>
      </c>
      <c r="AI74" s="71">
        <v>7.0000000000000007E-2</v>
      </c>
      <c r="AJ74" s="71">
        <v>0.37</v>
      </c>
      <c r="AK74" s="63" t="s">
        <v>25</v>
      </c>
      <c r="AL74" s="93">
        <f t="shared" si="2"/>
        <v>-0.37</v>
      </c>
    </row>
    <row r="75" spans="1:38" ht="17.25" thickBot="1">
      <c r="A75" s="72">
        <v>73</v>
      </c>
      <c r="B75" s="57" t="s">
        <v>2818</v>
      </c>
      <c r="C75" s="58" t="s">
        <v>1812</v>
      </c>
      <c r="D75" s="69" t="s">
        <v>102</v>
      </c>
      <c r="E75" s="58" t="s">
        <v>96</v>
      </c>
      <c r="F75" s="69" t="s">
        <v>3770</v>
      </c>
      <c r="G75" s="69">
        <v>1997</v>
      </c>
      <c r="H75" s="70">
        <v>9</v>
      </c>
      <c r="I75" s="71">
        <v>7</v>
      </c>
      <c r="J75" s="71">
        <v>575</v>
      </c>
      <c r="K75" s="71">
        <v>6.4</v>
      </c>
      <c r="L75" s="70">
        <v>3</v>
      </c>
      <c r="M75" s="60">
        <v>0</v>
      </c>
      <c r="N75" s="71">
        <v>3</v>
      </c>
      <c r="O75" s="71">
        <v>3</v>
      </c>
      <c r="P75" s="60">
        <v>0</v>
      </c>
      <c r="Q75" s="60">
        <v>0</v>
      </c>
      <c r="R75" s="60">
        <v>0</v>
      </c>
      <c r="S75" s="60">
        <v>0</v>
      </c>
      <c r="T75" s="70">
        <v>2.9</v>
      </c>
      <c r="U75" s="71">
        <v>2.9</v>
      </c>
      <c r="V75" s="71">
        <v>0.2</v>
      </c>
      <c r="W75" s="71">
        <v>3.1</v>
      </c>
      <c r="X75" s="70">
        <v>10</v>
      </c>
      <c r="Y75" s="71">
        <v>9</v>
      </c>
      <c r="Z75" s="71">
        <v>27</v>
      </c>
      <c r="AA75" s="70">
        <v>0.47</v>
      </c>
      <c r="AB75" s="60">
        <v>0</v>
      </c>
      <c r="AC75" s="71">
        <v>0.47</v>
      </c>
      <c r="AD75" s="71">
        <v>0.47</v>
      </c>
      <c r="AE75" s="71">
        <v>0.47</v>
      </c>
      <c r="AF75" s="70">
        <v>0.45</v>
      </c>
      <c r="AG75" s="71">
        <v>0.03</v>
      </c>
      <c r="AH75" s="71">
        <v>0.48</v>
      </c>
      <c r="AI75" s="71">
        <v>0.45</v>
      </c>
      <c r="AJ75" s="71">
        <v>0.48</v>
      </c>
      <c r="AK75" s="63" t="s">
        <v>25</v>
      </c>
      <c r="AL75" s="93">
        <f t="shared" si="2"/>
        <v>-1.0000000000000009E-2</v>
      </c>
    </row>
    <row r="76" spans="1:38" ht="17.25" thickBot="1">
      <c r="A76" s="72">
        <v>74</v>
      </c>
      <c r="B76" s="57" t="s">
        <v>137</v>
      </c>
      <c r="C76" s="58" t="s">
        <v>1832</v>
      </c>
      <c r="D76" s="69" t="s">
        <v>102</v>
      </c>
      <c r="E76" s="58" t="s">
        <v>96</v>
      </c>
      <c r="F76" s="69" t="s">
        <v>3771</v>
      </c>
      <c r="G76" s="69">
        <v>2002</v>
      </c>
      <c r="H76" s="70">
        <v>1</v>
      </c>
      <c r="I76" s="60">
        <v>0</v>
      </c>
      <c r="J76" s="71">
        <v>1</v>
      </c>
      <c r="K76" s="60">
        <v>0</v>
      </c>
      <c r="L76" s="59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59">
        <v>0</v>
      </c>
      <c r="U76" s="60">
        <v>0</v>
      </c>
      <c r="V76" s="60">
        <v>0</v>
      </c>
      <c r="W76" s="60">
        <v>0</v>
      </c>
      <c r="X76" s="59">
        <v>0</v>
      </c>
      <c r="Y76" s="60">
        <v>0</v>
      </c>
      <c r="Z76" s="60">
        <v>0</v>
      </c>
      <c r="AA76" s="59">
        <v>0</v>
      </c>
      <c r="AB76" s="60">
        <v>0</v>
      </c>
      <c r="AC76" s="60">
        <v>0</v>
      </c>
      <c r="AD76" s="60">
        <v>0</v>
      </c>
      <c r="AE76" s="60">
        <v>0</v>
      </c>
      <c r="AF76" s="59">
        <v>0</v>
      </c>
      <c r="AG76" s="60">
        <v>0</v>
      </c>
      <c r="AH76" s="60">
        <v>0</v>
      </c>
      <c r="AI76" s="60">
        <v>0</v>
      </c>
      <c r="AJ76" s="60">
        <v>0</v>
      </c>
      <c r="AK76" s="63" t="s">
        <v>25</v>
      </c>
      <c r="AL76" s="93">
        <f t="shared" si="2"/>
        <v>0</v>
      </c>
    </row>
    <row r="77" spans="1:38" ht="17.25" thickBot="1">
      <c r="A77" s="72">
        <v>75</v>
      </c>
      <c r="B77" s="57" t="s">
        <v>138</v>
      </c>
      <c r="C77" s="58" t="s">
        <v>1822</v>
      </c>
      <c r="D77" s="69" t="s">
        <v>104</v>
      </c>
      <c r="E77" s="58" t="s">
        <v>83</v>
      </c>
      <c r="F77" s="69" t="s">
        <v>3772</v>
      </c>
      <c r="G77" s="69">
        <v>1993</v>
      </c>
      <c r="H77" s="70">
        <v>7</v>
      </c>
      <c r="I77" s="71">
        <v>3</v>
      </c>
      <c r="J77" s="71">
        <v>277</v>
      </c>
      <c r="K77" s="71">
        <v>3.1</v>
      </c>
      <c r="L77" s="59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0">
        <v>0</v>
      </c>
      <c r="S77" s="60">
        <v>0</v>
      </c>
      <c r="T77" s="70">
        <v>0.4</v>
      </c>
      <c r="U77" s="71">
        <v>0.4</v>
      </c>
      <c r="V77" s="60">
        <v>0</v>
      </c>
      <c r="W77" s="71">
        <v>0.4</v>
      </c>
      <c r="X77" s="59">
        <v>0</v>
      </c>
      <c r="Y77" s="71">
        <v>12</v>
      </c>
      <c r="Z77" s="60">
        <v>0</v>
      </c>
      <c r="AA77" s="59">
        <v>0</v>
      </c>
      <c r="AB77" s="60">
        <v>0</v>
      </c>
      <c r="AC77" s="60">
        <v>0</v>
      </c>
      <c r="AD77" s="60">
        <v>0</v>
      </c>
      <c r="AE77" s="60">
        <v>0</v>
      </c>
      <c r="AF77" s="70">
        <v>0.12</v>
      </c>
      <c r="AG77" s="60">
        <v>0</v>
      </c>
      <c r="AH77" s="71">
        <v>0.12</v>
      </c>
      <c r="AI77" s="71">
        <v>0.12</v>
      </c>
      <c r="AJ77" s="71">
        <v>0.12</v>
      </c>
      <c r="AK77" s="63" t="s">
        <v>25</v>
      </c>
      <c r="AL77" s="93">
        <f t="shared" si="2"/>
        <v>-0.12</v>
      </c>
    </row>
    <row r="78" spans="1:38" ht="17.25" thickBot="1">
      <c r="A78" s="72">
        <v>76</v>
      </c>
      <c r="B78" s="57" t="s">
        <v>139</v>
      </c>
      <c r="C78" s="58" t="s">
        <v>1822</v>
      </c>
      <c r="D78" s="69" t="s">
        <v>103</v>
      </c>
      <c r="E78" s="58" t="s">
        <v>69</v>
      </c>
      <c r="F78" s="69" t="s">
        <v>3773</v>
      </c>
      <c r="G78" s="69">
        <v>1992</v>
      </c>
      <c r="H78" s="70">
        <v>8</v>
      </c>
      <c r="I78" s="71">
        <v>8</v>
      </c>
      <c r="J78" s="71">
        <v>648</v>
      </c>
      <c r="K78" s="71">
        <v>7.2</v>
      </c>
      <c r="L78" s="70">
        <v>1</v>
      </c>
      <c r="M78" s="60">
        <v>0</v>
      </c>
      <c r="N78" s="71">
        <v>1</v>
      </c>
      <c r="O78" s="71">
        <v>1</v>
      </c>
      <c r="P78" s="60">
        <v>0</v>
      </c>
      <c r="Q78" s="60">
        <v>0</v>
      </c>
      <c r="R78" s="71">
        <v>1</v>
      </c>
      <c r="S78" s="60">
        <v>0</v>
      </c>
      <c r="T78" s="70">
        <v>1.8</v>
      </c>
      <c r="U78" s="71">
        <v>1.8</v>
      </c>
      <c r="V78" s="71">
        <v>0.3</v>
      </c>
      <c r="W78" s="71">
        <v>2.1</v>
      </c>
      <c r="X78" s="70">
        <v>8</v>
      </c>
      <c r="Y78" s="71">
        <v>55</v>
      </c>
      <c r="Z78" s="71">
        <v>24</v>
      </c>
      <c r="AA78" s="70">
        <v>0.14000000000000001</v>
      </c>
      <c r="AB78" s="60">
        <v>0</v>
      </c>
      <c r="AC78" s="71">
        <v>0.14000000000000001</v>
      </c>
      <c r="AD78" s="71">
        <v>0.14000000000000001</v>
      </c>
      <c r="AE78" s="71">
        <v>0.14000000000000001</v>
      </c>
      <c r="AF78" s="70">
        <v>0.25</v>
      </c>
      <c r="AG78" s="71">
        <v>0.04</v>
      </c>
      <c r="AH78" s="71">
        <v>0.28999999999999998</v>
      </c>
      <c r="AI78" s="71">
        <v>0.25</v>
      </c>
      <c r="AJ78" s="71">
        <v>0.28999999999999998</v>
      </c>
      <c r="AK78" s="63" t="s">
        <v>25</v>
      </c>
      <c r="AL78" s="93">
        <f t="shared" si="2"/>
        <v>-0.14999999999999997</v>
      </c>
    </row>
    <row r="79" spans="1:38" ht="17.25" thickBot="1">
      <c r="A79" s="72">
        <v>77</v>
      </c>
      <c r="B79" s="57" t="s">
        <v>140</v>
      </c>
      <c r="C79" s="58" t="s">
        <v>1834</v>
      </c>
      <c r="D79" s="69" t="s">
        <v>104</v>
      </c>
      <c r="E79" s="58" t="s">
        <v>83</v>
      </c>
      <c r="F79" s="69" t="s">
        <v>3774</v>
      </c>
      <c r="G79" s="69">
        <v>1997</v>
      </c>
      <c r="H79" s="70">
        <v>12</v>
      </c>
      <c r="I79" s="71">
        <v>12</v>
      </c>
      <c r="J79" s="144">
        <v>1023</v>
      </c>
      <c r="K79" s="71">
        <v>11.4</v>
      </c>
      <c r="L79" s="70">
        <v>2</v>
      </c>
      <c r="M79" s="71">
        <v>1</v>
      </c>
      <c r="N79" s="71">
        <v>3</v>
      </c>
      <c r="O79" s="71">
        <v>2</v>
      </c>
      <c r="P79" s="60">
        <v>0</v>
      </c>
      <c r="Q79" s="60">
        <v>0</v>
      </c>
      <c r="R79" s="71">
        <v>3</v>
      </c>
      <c r="S79" s="60">
        <v>0</v>
      </c>
      <c r="T79" s="70">
        <v>3.2</v>
      </c>
      <c r="U79" s="71">
        <v>3.2</v>
      </c>
      <c r="V79" s="71">
        <v>1.1000000000000001</v>
      </c>
      <c r="W79" s="71">
        <v>4.3</v>
      </c>
      <c r="X79" s="70">
        <v>27</v>
      </c>
      <c r="Y79" s="71">
        <v>29</v>
      </c>
      <c r="Z79" s="71">
        <v>43</v>
      </c>
      <c r="AA79" s="70">
        <v>0.18</v>
      </c>
      <c r="AB79" s="71">
        <v>0.09</v>
      </c>
      <c r="AC79" s="71">
        <v>0.26</v>
      </c>
      <c r="AD79" s="71">
        <v>0.18</v>
      </c>
      <c r="AE79" s="71">
        <v>0.26</v>
      </c>
      <c r="AF79" s="70">
        <v>0.28000000000000003</v>
      </c>
      <c r="AG79" s="71">
        <v>0.1</v>
      </c>
      <c r="AH79" s="71">
        <v>0.38</v>
      </c>
      <c r="AI79" s="71">
        <v>0.28000000000000003</v>
      </c>
      <c r="AJ79" s="71">
        <v>0.38</v>
      </c>
      <c r="AK79" s="63" t="s">
        <v>25</v>
      </c>
      <c r="AL79" s="93">
        <f t="shared" si="2"/>
        <v>-0.12</v>
      </c>
    </row>
    <row r="80" spans="1:38" ht="17.25" thickBot="1">
      <c r="A80" s="72">
        <v>78</v>
      </c>
      <c r="B80" s="57" t="s">
        <v>3098</v>
      </c>
      <c r="C80" s="58" t="s">
        <v>1844</v>
      </c>
      <c r="D80" s="69" t="s">
        <v>104</v>
      </c>
      <c r="E80" s="58" t="s">
        <v>75</v>
      </c>
      <c r="F80" s="69" t="s">
        <v>3775</v>
      </c>
      <c r="G80" s="69">
        <v>1995</v>
      </c>
      <c r="H80" s="70">
        <v>9</v>
      </c>
      <c r="I80" s="71">
        <v>8</v>
      </c>
      <c r="J80" s="71">
        <v>738</v>
      </c>
      <c r="K80" s="71">
        <v>8.1999999999999993</v>
      </c>
      <c r="L80" s="59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71">
        <v>1</v>
      </c>
      <c r="S80" s="60">
        <v>0</v>
      </c>
      <c r="T80" s="70">
        <v>0.2</v>
      </c>
      <c r="U80" s="71">
        <v>0.2</v>
      </c>
      <c r="V80" s="71">
        <v>0.3</v>
      </c>
      <c r="W80" s="71">
        <v>0.5</v>
      </c>
      <c r="X80" s="70">
        <v>18</v>
      </c>
      <c r="Y80" s="71">
        <v>33</v>
      </c>
      <c r="Z80" s="71">
        <v>41</v>
      </c>
      <c r="AA80" s="59">
        <v>0</v>
      </c>
      <c r="AB80" s="60">
        <v>0</v>
      </c>
      <c r="AC80" s="60">
        <v>0</v>
      </c>
      <c r="AD80" s="60">
        <v>0</v>
      </c>
      <c r="AE80" s="60">
        <v>0</v>
      </c>
      <c r="AF80" s="70">
        <v>0.02</v>
      </c>
      <c r="AG80" s="71">
        <v>0.04</v>
      </c>
      <c r="AH80" s="71">
        <v>0.06</v>
      </c>
      <c r="AI80" s="71">
        <v>0.02</v>
      </c>
      <c r="AJ80" s="71">
        <v>0.06</v>
      </c>
      <c r="AK80" s="63" t="s">
        <v>25</v>
      </c>
      <c r="AL80" s="93">
        <f t="shared" si="2"/>
        <v>-0.06</v>
      </c>
    </row>
    <row r="81" spans="1:38" ht="17.25" thickBot="1">
      <c r="A81" s="72">
        <v>79</v>
      </c>
      <c r="B81" s="57" t="s">
        <v>2946</v>
      </c>
      <c r="C81" s="58" t="s">
        <v>1820</v>
      </c>
      <c r="D81" s="69" t="s">
        <v>103</v>
      </c>
      <c r="E81" s="58" t="s">
        <v>93</v>
      </c>
      <c r="F81" s="69" t="s">
        <v>3776</v>
      </c>
      <c r="G81" s="69">
        <v>1994</v>
      </c>
      <c r="H81" s="70">
        <v>1</v>
      </c>
      <c r="I81" s="60">
        <v>0</v>
      </c>
      <c r="J81" s="71">
        <v>5</v>
      </c>
      <c r="K81" s="71">
        <v>0.1</v>
      </c>
      <c r="L81" s="59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59">
        <v>0</v>
      </c>
      <c r="U81" s="60">
        <v>0</v>
      </c>
      <c r="V81" s="60">
        <v>0</v>
      </c>
      <c r="W81" s="60">
        <v>0</v>
      </c>
      <c r="X81" s="59">
        <v>0</v>
      </c>
      <c r="Y81" s="60">
        <v>0</v>
      </c>
      <c r="Z81" s="60">
        <v>0</v>
      </c>
      <c r="AA81" s="59">
        <v>0</v>
      </c>
      <c r="AB81" s="60">
        <v>0</v>
      </c>
      <c r="AC81" s="60">
        <v>0</v>
      </c>
      <c r="AD81" s="60">
        <v>0</v>
      </c>
      <c r="AE81" s="60">
        <v>0</v>
      </c>
      <c r="AF81" s="59">
        <v>0</v>
      </c>
      <c r="AG81" s="60">
        <v>0</v>
      </c>
      <c r="AH81" s="60">
        <v>0</v>
      </c>
      <c r="AI81" s="60">
        <v>0</v>
      </c>
      <c r="AJ81" s="60">
        <v>0</v>
      </c>
      <c r="AK81" s="63" t="s">
        <v>25</v>
      </c>
      <c r="AL81" s="93">
        <f t="shared" si="2"/>
        <v>0</v>
      </c>
    </row>
    <row r="82" spans="1:38" ht="17.25" thickBot="1">
      <c r="A82" s="72">
        <v>80</v>
      </c>
      <c r="B82" s="57" t="s">
        <v>141</v>
      </c>
      <c r="C82" s="58" t="s">
        <v>1823</v>
      </c>
      <c r="D82" s="69" t="s">
        <v>103</v>
      </c>
      <c r="E82" s="58" t="s">
        <v>73</v>
      </c>
      <c r="F82" s="69" t="s">
        <v>3777</v>
      </c>
      <c r="G82" s="69">
        <v>2004</v>
      </c>
      <c r="H82" s="70">
        <v>2</v>
      </c>
      <c r="I82" s="71">
        <v>1</v>
      </c>
      <c r="J82" s="71">
        <v>69</v>
      </c>
      <c r="K82" s="71">
        <v>0.8</v>
      </c>
      <c r="L82" s="59">
        <v>0</v>
      </c>
      <c r="M82" s="71">
        <v>2</v>
      </c>
      <c r="N82" s="71">
        <v>2</v>
      </c>
      <c r="O82" s="60">
        <v>0</v>
      </c>
      <c r="P82" s="60">
        <v>0</v>
      </c>
      <c r="Q82" s="60">
        <v>0</v>
      </c>
      <c r="R82" s="71">
        <v>1</v>
      </c>
      <c r="S82" s="60">
        <v>0</v>
      </c>
      <c r="T82" s="70">
        <v>0.2</v>
      </c>
      <c r="U82" s="71">
        <v>0.2</v>
      </c>
      <c r="V82" s="71">
        <v>0.7</v>
      </c>
      <c r="W82" s="71">
        <v>0.9</v>
      </c>
      <c r="X82" s="70">
        <v>5</v>
      </c>
      <c r="Y82" s="60">
        <v>0</v>
      </c>
      <c r="Z82" s="71">
        <v>5</v>
      </c>
      <c r="AA82" s="59">
        <v>0</v>
      </c>
      <c r="AB82" s="71">
        <v>2.61</v>
      </c>
      <c r="AC82" s="71">
        <v>2.61</v>
      </c>
      <c r="AD82" s="60">
        <v>0</v>
      </c>
      <c r="AE82" s="71">
        <v>2.61</v>
      </c>
      <c r="AF82" s="70">
        <v>0.26</v>
      </c>
      <c r="AG82" s="71">
        <v>0.96</v>
      </c>
      <c r="AH82" s="71">
        <v>1.22</v>
      </c>
      <c r="AI82" s="71">
        <v>0.26</v>
      </c>
      <c r="AJ82" s="71">
        <v>1.22</v>
      </c>
      <c r="AK82" s="63" t="s">
        <v>25</v>
      </c>
      <c r="AL82" s="93">
        <f t="shared" si="2"/>
        <v>1.39</v>
      </c>
    </row>
    <row r="83" spans="1:38" ht="17.25" thickBot="1">
      <c r="A83" s="72">
        <v>81</v>
      </c>
      <c r="B83" s="57" t="s">
        <v>2934</v>
      </c>
      <c r="C83" s="58" t="s">
        <v>1841</v>
      </c>
      <c r="D83" s="69" t="s">
        <v>102</v>
      </c>
      <c r="E83" s="58" t="s">
        <v>96</v>
      </c>
      <c r="F83" s="69" t="s">
        <v>3778</v>
      </c>
      <c r="G83" s="69">
        <v>2004</v>
      </c>
      <c r="H83" s="70">
        <v>5</v>
      </c>
      <c r="I83" s="60">
        <v>0</v>
      </c>
      <c r="J83" s="71">
        <v>34</v>
      </c>
      <c r="K83" s="71">
        <v>0.4</v>
      </c>
      <c r="L83" s="59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71">
        <v>1</v>
      </c>
      <c r="S83" s="60">
        <v>0</v>
      </c>
      <c r="T83" s="70">
        <v>0.1</v>
      </c>
      <c r="U83" s="71">
        <v>0.1</v>
      </c>
      <c r="V83" s="60">
        <v>0</v>
      </c>
      <c r="W83" s="71">
        <v>0.1</v>
      </c>
      <c r="X83" s="59">
        <v>0</v>
      </c>
      <c r="Y83" s="71">
        <v>1</v>
      </c>
      <c r="Z83" s="71">
        <v>4</v>
      </c>
      <c r="AA83" s="59">
        <v>0</v>
      </c>
      <c r="AB83" s="60">
        <v>0</v>
      </c>
      <c r="AC83" s="60">
        <v>0</v>
      </c>
      <c r="AD83" s="60">
        <v>0</v>
      </c>
      <c r="AE83" s="60">
        <v>0</v>
      </c>
      <c r="AF83" s="70">
        <v>0.15</v>
      </c>
      <c r="AG83" s="60">
        <v>0</v>
      </c>
      <c r="AH83" s="71">
        <v>0.15</v>
      </c>
      <c r="AI83" s="71">
        <v>0.15</v>
      </c>
      <c r="AJ83" s="71">
        <v>0.15</v>
      </c>
      <c r="AK83" s="63" t="s">
        <v>25</v>
      </c>
      <c r="AL83" s="93">
        <f t="shared" si="2"/>
        <v>-0.15</v>
      </c>
    </row>
    <row r="84" spans="1:38" ht="17.25" thickBot="1">
      <c r="A84" s="72">
        <v>82</v>
      </c>
      <c r="B84" s="57" t="s">
        <v>143</v>
      </c>
      <c r="C84" s="58" t="s">
        <v>1812</v>
      </c>
      <c r="D84" s="69" t="s">
        <v>1833</v>
      </c>
      <c r="E84" s="58" t="s">
        <v>81</v>
      </c>
      <c r="F84" s="69" t="s">
        <v>3553</v>
      </c>
      <c r="G84" s="69">
        <v>1996</v>
      </c>
      <c r="H84" s="70">
        <v>6</v>
      </c>
      <c r="I84" s="71">
        <v>4</v>
      </c>
      <c r="J84" s="71">
        <v>336</v>
      </c>
      <c r="K84" s="71">
        <v>3.7</v>
      </c>
      <c r="L84" s="59">
        <v>0</v>
      </c>
      <c r="M84" s="71">
        <v>1</v>
      </c>
      <c r="N84" s="71">
        <v>1</v>
      </c>
      <c r="O84" s="60">
        <v>0</v>
      </c>
      <c r="P84" s="60">
        <v>0</v>
      </c>
      <c r="Q84" s="60">
        <v>0</v>
      </c>
      <c r="R84" s="71">
        <v>3</v>
      </c>
      <c r="S84" s="60">
        <v>0</v>
      </c>
      <c r="T84" s="70">
        <v>1</v>
      </c>
      <c r="U84" s="71">
        <v>1</v>
      </c>
      <c r="V84" s="71">
        <v>1.8</v>
      </c>
      <c r="W84" s="71">
        <v>2.8</v>
      </c>
      <c r="X84" s="70">
        <v>12</v>
      </c>
      <c r="Y84" s="71">
        <v>10</v>
      </c>
      <c r="Z84" s="71">
        <v>23</v>
      </c>
      <c r="AA84" s="59">
        <v>0</v>
      </c>
      <c r="AB84" s="71">
        <v>0.27</v>
      </c>
      <c r="AC84" s="71">
        <v>0.27</v>
      </c>
      <c r="AD84" s="60">
        <v>0</v>
      </c>
      <c r="AE84" s="71">
        <v>0.27</v>
      </c>
      <c r="AF84" s="70">
        <v>0.26</v>
      </c>
      <c r="AG84" s="71">
        <v>0.49</v>
      </c>
      <c r="AH84" s="71">
        <v>0.74</v>
      </c>
      <c r="AI84" s="71">
        <v>0.26</v>
      </c>
      <c r="AJ84" s="71">
        <v>0.74</v>
      </c>
      <c r="AK84" s="63" t="s">
        <v>25</v>
      </c>
      <c r="AL84" s="93">
        <f t="shared" si="2"/>
        <v>-0.47</v>
      </c>
    </row>
    <row r="85" spans="1:38" ht="17.25" thickBot="1">
      <c r="A85" s="72">
        <v>83</v>
      </c>
      <c r="B85" s="57" t="s">
        <v>2659</v>
      </c>
      <c r="C85" s="58" t="s">
        <v>1818</v>
      </c>
      <c r="D85" s="69" t="s">
        <v>103</v>
      </c>
      <c r="E85" s="58" t="s">
        <v>2641</v>
      </c>
      <c r="F85" s="69" t="s">
        <v>3779</v>
      </c>
      <c r="G85" s="69">
        <v>1999</v>
      </c>
      <c r="H85" s="70">
        <v>10</v>
      </c>
      <c r="I85" s="71">
        <v>5</v>
      </c>
      <c r="J85" s="71">
        <v>529</v>
      </c>
      <c r="K85" s="71">
        <v>5.9</v>
      </c>
      <c r="L85" s="70">
        <v>1</v>
      </c>
      <c r="M85" s="60">
        <v>0</v>
      </c>
      <c r="N85" s="71">
        <v>1</v>
      </c>
      <c r="O85" s="71">
        <v>1</v>
      </c>
      <c r="P85" s="60">
        <v>0</v>
      </c>
      <c r="Q85" s="60">
        <v>0</v>
      </c>
      <c r="R85" s="71">
        <v>2</v>
      </c>
      <c r="S85" s="60">
        <v>0</v>
      </c>
      <c r="T85" s="70">
        <v>0.8</v>
      </c>
      <c r="U85" s="71">
        <v>0.8</v>
      </c>
      <c r="V85" s="60">
        <v>0</v>
      </c>
      <c r="W85" s="71">
        <v>0.8</v>
      </c>
      <c r="X85" s="70">
        <v>9</v>
      </c>
      <c r="Y85" s="71">
        <v>20</v>
      </c>
      <c r="Z85" s="71">
        <v>20</v>
      </c>
      <c r="AA85" s="70">
        <v>0.17</v>
      </c>
      <c r="AB85" s="60">
        <v>0</v>
      </c>
      <c r="AC85" s="71">
        <v>0.17</v>
      </c>
      <c r="AD85" s="71">
        <v>0.17</v>
      </c>
      <c r="AE85" s="71">
        <v>0.17</v>
      </c>
      <c r="AF85" s="70">
        <v>0.14000000000000001</v>
      </c>
      <c r="AG85" s="60">
        <v>0</v>
      </c>
      <c r="AH85" s="71">
        <v>0.14000000000000001</v>
      </c>
      <c r="AI85" s="71">
        <v>0.14000000000000001</v>
      </c>
      <c r="AJ85" s="71">
        <v>0.14000000000000001</v>
      </c>
      <c r="AK85" s="63" t="s">
        <v>25</v>
      </c>
      <c r="AL85" s="93">
        <f t="shared" si="2"/>
        <v>0.03</v>
      </c>
    </row>
    <row r="86" spans="1:38" ht="17.25" thickBot="1">
      <c r="A86" s="72">
        <v>84</v>
      </c>
      <c r="B86" s="57" t="s">
        <v>144</v>
      </c>
      <c r="C86" s="58" t="s">
        <v>1811</v>
      </c>
      <c r="D86" s="69" t="s">
        <v>103</v>
      </c>
      <c r="E86" s="58" t="s">
        <v>95</v>
      </c>
      <c r="F86" s="69" t="s">
        <v>3780</v>
      </c>
      <c r="G86" s="69">
        <v>1995</v>
      </c>
      <c r="H86" s="70">
        <v>12</v>
      </c>
      <c r="I86" s="71">
        <v>11</v>
      </c>
      <c r="J86" s="71">
        <v>873</v>
      </c>
      <c r="K86" s="71">
        <v>9.6999999999999993</v>
      </c>
      <c r="L86" s="59">
        <v>0</v>
      </c>
      <c r="M86" s="71">
        <v>1</v>
      </c>
      <c r="N86" s="71">
        <v>1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70">
        <v>0.5</v>
      </c>
      <c r="U86" s="71">
        <v>0.5</v>
      </c>
      <c r="V86" s="71">
        <v>1.7</v>
      </c>
      <c r="W86" s="71">
        <v>2.2000000000000002</v>
      </c>
      <c r="X86" s="70">
        <v>22</v>
      </c>
      <c r="Y86" s="71">
        <v>30</v>
      </c>
      <c r="Z86" s="71">
        <v>37</v>
      </c>
      <c r="AA86" s="59">
        <v>0</v>
      </c>
      <c r="AB86" s="71">
        <v>0.1</v>
      </c>
      <c r="AC86" s="71">
        <v>0.1</v>
      </c>
      <c r="AD86" s="60">
        <v>0</v>
      </c>
      <c r="AE86" s="71">
        <v>0.1</v>
      </c>
      <c r="AF86" s="70">
        <v>0.06</v>
      </c>
      <c r="AG86" s="71">
        <v>0.17</v>
      </c>
      <c r="AH86" s="71">
        <v>0.23</v>
      </c>
      <c r="AI86" s="71">
        <v>0.06</v>
      </c>
      <c r="AJ86" s="71">
        <v>0.23</v>
      </c>
      <c r="AK86" s="63" t="s">
        <v>25</v>
      </c>
      <c r="AL86" s="93">
        <f t="shared" si="2"/>
        <v>-0.13</v>
      </c>
    </row>
    <row r="87" spans="1:38" ht="17.25" thickBot="1">
      <c r="A87" s="72">
        <v>85</v>
      </c>
      <c r="B87" s="57" t="s">
        <v>145</v>
      </c>
      <c r="C87" s="58" t="s">
        <v>1812</v>
      </c>
      <c r="D87" s="69" t="s">
        <v>103</v>
      </c>
      <c r="E87" s="58" t="s">
        <v>81</v>
      </c>
      <c r="F87" s="69" t="s">
        <v>3781</v>
      </c>
      <c r="G87" s="69">
        <v>2003</v>
      </c>
      <c r="H87" s="70">
        <v>2</v>
      </c>
      <c r="I87" s="71">
        <v>2</v>
      </c>
      <c r="J87" s="71">
        <v>125</v>
      </c>
      <c r="K87" s="71">
        <v>1.4</v>
      </c>
      <c r="L87" s="70">
        <v>1</v>
      </c>
      <c r="M87" s="60">
        <v>0</v>
      </c>
      <c r="N87" s="71">
        <v>1</v>
      </c>
      <c r="O87" s="71">
        <v>1</v>
      </c>
      <c r="P87" s="60">
        <v>0</v>
      </c>
      <c r="Q87" s="60">
        <v>0</v>
      </c>
      <c r="R87" s="71">
        <v>2</v>
      </c>
      <c r="S87" s="60">
        <v>0</v>
      </c>
      <c r="T87" s="70">
        <v>0.1</v>
      </c>
      <c r="U87" s="71">
        <v>0.1</v>
      </c>
      <c r="V87" s="71">
        <v>0.1</v>
      </c>
      <c r="W87" s="71">
        <v>0.2</v>
      </c>
      <c r="X87" s="70">
        <v>2</v>
      </c>
      <c r="Y87" s="71">
        <v>4</v>
      </c>
      <c r="Z87" s="71">
        <v>9</v>
      </c>
      <c r="AA87" s="70">
        <v>0.72</v>
      </c>
      <c r="AB87" s="60">
        <v>0</v>
      </c>
      <c r="AC87" s="71">
        <v>0.72</v>
      </c>
      <c r="AD87" s="71">
        <v>0.72</v>
      </c>
      <c r="AE87" s="71">
        <v>0.72</v>
      </c>
      <c r="AF87" s="70">
        <v>0.08</v>
      </c>
      <c r="AG87" s="71">
        <v>0.09</v>
      </c>
      <c r="AH87" s="71">
        <v>0.16</v>
      </c>
      <c r="AI87" s="71">
        <v>0.08</v>
      </c>
      <c r="AJ87" s="71">
        <v>0.16</v>
      </c>
      <c r="AK87" s="63" t="s">
        <v>25</v>
      </c>
      <c r="AL87" s="93">
        <f t="shared" si="2"/>
        <v>0.55999999999999994</v>
      </c>
    </row>
    <row r="88" spans="1:38" ht="17.25" thickBot="1">
      <c r="A88" s="72">
        <v>86</v>
      </c>
      <c r="B88" s="57" t="s">
        <v>3577</v>
      </c>
      <c r="C88" s="58" t="s">
        <v>1812</v>
      </c>
      <c r="D88" s="69" t="s">
        <v>1853</v>
      </c>
      <c r="E88" s="58" t="s">
        <v>2641</v>
      </c>
      <c r="F88" s="69" t="s">
        <v>3782</v>
      </c>
      <c r="G88" s="69">
        <v>1993</v>
      </c>
      <c r="H88" s="70">
        <v>1</v>
      </c>
      <c r="I88" s="60">
        <v>0</v>
      </c>
      <c r="J88" s="71">
        <v>18</v>
      </c>
      <c r="K88" s="71">
        <v>0.2</v>
      </c>
      <c r="L88" s="59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59">
        <v>0</v>
      </c>
      <c r="U88" s="60">
        <v>0</v>
      </c>
      <c r="V88" s="60">
        <v>0</v>
      </c>
      <c r="W88" s="60">
        <v>0</v>
      </c>
      <c r="X88" s="59">
        <v>0</v>
      </c>
      <c r="Y88" s="71">
        <v>2</v>
      </c>
      <c r="Z88" s="60">
        <v>0</v>
      </c>
      <c r="AA88" s="59">
        <v>0</v>
      </c>
      <c r="AB88" s="60">
        <v>0</v>
      </c>
      <c r="AC88" s="60">
        <v>0</v>
      </c>
      <c r="AD88" s="60">
        <v>0</v>
      </c>
      <c r="AE88" s="60">
        <v>0</v>
      </c>
      <c r="AF88" s="59">
        <v>0</v>
      </c>
      <c r="AG88" s="60">
        <v>0</v>
      </c>
      <c r="AH88" s="60">
        <v>0</v>
      </c>
      <c r="AI88" s="60">
        <v>0</v>
      </c>
      <c r="AJ88" s="60">
        <v>0</v>
      </c>
      <c r="AK88" s="63" t="s">
        <v>25</v>
      </c>
      <c r="AL88" s="93">
        <f t="shared" si="2"/>
        <v>0</v>
      </c>
    </row>
    <row r="89" spans="1:38" ht="17.25" thickBot="1">
      <c r="A89" s="72">
        <v>87</v>
      </c>
      <c r="B89" s="57" t="s">
        <v>146</v>
      </c>
      <c r="C89" s="58" t="s">
        <v>1812</v>
      </c>
      <c r="D89" s="69" t="s">
        <v>104</v>
      </c>
      <c r="E89" s="58" t="s">
        <v>85</v>
      </c>
      <c r="F89" s="69" t="s">
        <v>3783</v>
      </c>
      <c r="G89" s="69">
        <v>1991</v>
      </c>
      <c r="H89" s="70">
        <v>3</v>
      </c>
      <c r="I89" s="71">
        <v>1</v>
      </c>
      <c r="J89" s="71">
        <v>132</v>
      </c>
      <c r="K89" s="71">
        <v>1.5</v>
      </c>
      <c r="L89" s="59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59">
        <v>0</v>
      </c>
      <c r="U89" s="60">
        <v>0</v>
      </c>
      <c r="V89" s="60">
        <v>0</v>
      </c>
      <c r="W89" s="60">
        <v>0</v>
      </c>
      <c r="X89" s="59">
        <v>0</v>
      </c>
      <c r="Y89" s="71">
        <v>4</v>
      </c>
      <c r="Z89" s="71">
        <v>3</v>
      </c>
      <c r="AA89" s="59">
        <v>0</v>
      </c>
      <c r="AB89" s="60">
        <v>0</v>
      </c>
      <c r="AC89" s="60">
        <v>0</v>
      </c>
      <c r="AD89" s="60">
        <v>0</v>
      </c>
      <c r="AE89" s="60">
        <v>0</v>
      </c>
      <c r="AF89" s="70">
        <v>0.02</v>
      </c>
      <c r="AG89" s="60">
        <v>0</v>
      </c>
      <c r="AH89" s="71">
        <v>0.02</v>
      </c>
      <c r="AI89" s="71">
        <v>0.02</v>
      </c>
      <c r="AJ89" s="71">
        <v>0.02</v>
      </c>
      <c r="AK89" s="63" t="s">
        <v>25</v>
      </c>
      <c r="AL89" s="93">
        <f t="shared" si="2"/>
        <v>-0.02</v>
      </c>
    </row>
    <row r="90" spans="1:38" ht="17.25" thickBot="1">
      <c r="A90" s="72">
        <v>88</v>
      </c>
      <c r="B90" s="57" t="s">
        <v>147</v>
      </c>
      <c r="C90" s="58" t="s">
        <v>1832</v>
      </c>
      <c r="D90" s="69" t="s">
        <v>104</v>
      </c>
      <c r="E90" s="58" t="s">
        <v>77</v>
      </c>
      <c r="F90" s="69" t="s">
        <v>3572</v>
      </c>
      <c r="G90" s="69">
        <v>2001</v>
      </c>
      <c r="H90" s="70">
        <v>12</v>
      </c>
      <c r="I90" s="71">
        <v>11</v>
      </c>
      <c r="J90" s="144">
        <v>1000</v>
      </c>
      <c r="K90" s="71">
        <v>11.1</v>
      </c>
      <c r="L90" s="70">
        <v>1</v>
      </c>
      <c r="M90" s="71">
        <v>1</v>
      </c>
      <c r="N90" s="71">
        <v>2</v>
      </c>
      <c r="O90" s="71">
        <v>1</v>
      </c>
      <c r="P90" s="60">
        <v>0</v>
      </c>
      <c r="Q90" s="60">
        <v>0</v>
      </c>
      <c r="R90" s="71">
        <v>2</v>
      </c>
      <c r="S90" s="60">
        <v>0</v>
      </c>
      <c r="T90" s="70">
        <v>0.6</v>
      </c>
      <c r="U90" s="71">
        <v>0.6</v>
      </c>
      <c r="V90" s="71">
        <v>1</v>
      </c>
      <c r="W90" s="71">
        <v>1.6</v>
      </c>
      <c r="X90" s="70">
        <v>4</v>
      </c>
      <c r="Y90" s="71">
        <v>39</v>
      </c>
      <c r="Z90" s="71">
        <v>6</v>
      </c>
      <c r="AA90" s="70">
        <v>0.09</v>
      </c>
      <c r="AB90" s="71">
        <v>0.09</v>
      </c>
      <c r="AC90" s="71">
        <v>0.18</v>
      </c>
      <c r="AD90" s="71">
        <v>0.09</v>
      </c>
      <c r="AE90" s="71">
        <v>0.18</v>
      </c>
      <c r="AF90" s="70">
        <v>0.05</v>
      </c>
      <c r="AG90" s="71">
        <v>0.09</v>
      </c>
      <c r="AH90" s="71">
        <v>0.14000000000000001</v>
      </c>
      <c r="AI90" s="71">
        <v>0.05</v>
      </c>
      <c r="AJ90" s="71">
        <v>0.14000000000000001</v>
      </c>
      <c r="AK90" s="63" t="s">
        <v>25</v>
      </c>
      <c r="AL90" s="93">
        <f t="shared" si="2"/>
        <v>3.999999999999998E-2</v>
      </c>
    </row>
    <row r="91" spans="1:38" ht="17.25" thickBot="1">
      <c r="A91" s="72">
        <v>89</v>
      </c>
      <c r="B91" s="57" t="s">
        <v>148</v>
      </c>
      <c r="C91" s="58" t="s">
        <v>1812</v>
      </c>
      <c r="D91" s="69" t="s">
        <v>104</v>
      </c>
      <c r="E91" s="58" t="s">
        <v>81</v>
      </c>
      <c r="F91" s="69" t="s">
        <v>3784</v>
      </c>
      <c r="G91" s="69">
        <v>2003</v>
      </c>
      <c r="H91" s="70">
        <v>11</v>
      </c>
      <c r="I91" s="71">
        <v>11</v>
      </c>
      <c r="J91" s="71">
        <v>934</v>
      </c>
      <c r="K91" s="71">
        <v>10.4</v>
      </c>
      <c r="L91" s="59">
        <v>0</v>
      </c>
      <c r="M91" s="71">
        <v>1</v>
      </c>
      <c r="N91" s="71">
        <v>1</v>
      </c>
      <c r="O91" s="60">
        <v>0</v>
      </c>
      <c r="P91" s="60">
        <v>0</v>
      </c>
      <c r="Q91" s="60">
        <v>0</v>
      </c>
      <c r="R91" s="71">
        <v>1</v>
      </c>
      <c r="S91" s="60">
        <v>0</v>
      </c>
      <c r="T91" s="70">
        <v>0.8</v>
      </c>
      <c r="U91" s="71">
        <v>0.8</v>
      </c>
      <c r="V91" s="71">
        <v>0.9</v>
      </c>
      <c r="W91" s="71">
        <v>1.7</v>
      </c>
      <c r="X91" s="70">
        <v>11</v>
      </c>
      <c r="Y91" s="71">
        <v>34</v>
      </c>
      <c r="Z91" s="71">
        <v>16</v>
      </c>
      <c r="AA91" s="59">
        <v>0</v>
      </c>
      <c r="AB91" s="71">
        <v>0.1</v>
      </c>
      <c r="AC91" s="71">
        <v>0.1</v>
      </c>
      <c r="AD91" s="60">
        <v>0</v>
      </c>
      <c r="AE91" s="71">
        <v>0.1</v>
      </c>
      <c r="AF91" s="70">
        <v>0.08</v>
      </c>
      <c r="AG91" s="71">
        <v>0.08</v>
      </c>
      <c r="AH91" s="71">
        <v>0.16</v>
      </c>
      <c r="AI91" s="71">
        <v>0.08</v>
      </c>
      <c r="AJ91" s="71">
        <v>0.16</v>
      </c>
      <c r="AK91" s="63" t="s">
        <v>25</v>
      </c>
      <c r="AL91" s="93">
        <f t="shared" si="2"/>
        <v>-0.06</v>
      </c>
    </row>
    <row r="92" spans="1:38" ht="17.25" thickBot="1">
      <c r="A92" s="72">
        <v>90</v>
      </c>
      <c r="B92" s="57" t="s">
        <v>2935</v>
      </c>
      <c r="C92" s="58" t="s">
        <v>1812</v>
      </c>
      <c r="D92" s="69" t="s">
        <v>103</v>
      </c>
      <c r="E92" s="58" t="s">
        <v>95</v>
      </c>
      <c r="F92" s="69" t="s">
        <v>3785</v>
      </c>
      <c r="G92" s="69">
        <v>1997</v>
      </c>
      <c r="H92" s="70">
        <v>8</v>
      </c>
      <c r="I92" s="71">
        <v>7</v>
      </c>
      <c r="J92" s="71">
        <v>613</v>
      </c>
      <c r="K92" s="71">
        <v>6.8</v>
      </c>
      <c r="L92" s="59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71">
        <v>1</v>
      </c>
      <c r="S92" s="71">
        <v>1</v>
      </c>
      <c r="T92" s="70">
        <v>0.1</v>
      </c>
      <c r="U92" s="71">
        <v>0.1</v>
      </c>
      <c r="V92" s="71">
        <v>0.3</v>
      </c>
      <c r="W92" s="71">
        <v>0.4</v>
      </c>
      <c r="X92" s="70">
        <v>3</v>
      </c>
      <c r="Y92" s="71">
        <v>20</v>
      </c>
      <c r="Z92" s="71">
        <v>2</v>
      </c>
      <c r="AA92" s="59">
        <v>0</v>
      </c>
      <c r="AB92" s="60">
        <v>0</v>
      </c>
      <c r="AC92" s="60">
        <v>0</v>
      </c>
      <c r="AD92" s="60">
        <v>0</v>
      </c>
      <c r="AE92" s="60">
        <v>0</v>
      </c>
      <c r="AF92" s="70">
        <v>0.01</v>
      </c>
      <c r="AG92" s="71">
        <v>0.05</v>
      </c>
      <c r="AH92" s="71">
        <v>0.06</v>
      </c>
      <c r="AI92" s="71">
        <v>0.01</v>
      </c>
      <c r="AJ92" s="71">
        <v>0.06</v>
      </c>
      <c r="AK92" s="63" t="s">
        <v>25</v>
      </c>
      <c r="AL92" s="93">
        <f t="shared" si="2"/>
        <v>-0.06</v>
      </c>
    </row>
    <row r="93" spans="1:38" ht="17.25" thickBot="1">
      <c r="A93" s="72">
        <v>91</v>
      </c>
      <c r="B93" s="57" t="s">
        <v>2719</v>
      </c>
      <c r="C93" s="58" t="s">
        <v>1812</v>
      </c>
      <c r="D93" s="69" t="s">
        <v>103</v>
      </c>
      <c r="E93" s="58" t="s">
        <v>2348</v>
      </c>
      <c r="F93" s="69" t="s">
        <v>3786</v>
      </c>
      <c r="G93" s="69">
        <v>1989</v>
      </c>
      <c r="H93" s="70">
        <v>1</v>
      </c>
      <c r="I93" s="60">
        <v>0</v>
      </c>
      <c r="J93" s="71">
        <v>17</v>
      </c>
      <c r="K93" s="71">
        <v>0.2</v>
      </c>
      <c r="L93" s="59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0">
        <v>0</v>
      </c>
      <c r="S93" s="60">
        <v>0</v>
      </c>
      <c r="T93" s="59">
        <v>0</v>
      </c>
      <c r="U93" s="60">
        <v>0</v>
      </c>
      <c r="V93" s="60">
        <v>0</v>
      </c>
      <c r="W93" s="60">
        <v>0</v>
      </c>
      <c r="X93" s="70">
        <v>2</v>
      </c>
      <c r="Y93" s="71">
        <v>1</v>
      </c>
      <c r="Z93" s="71">
        <v>1</v>
      </c>
      <c r="AA93" s="59">
        <v>0</v>
      </c>
      <c r="AB93" s="60">
        <v>0</v>
      </c>
      <c r="AC93" s="60">
        <v>0</v>
      </c>
      <c r="AD93" s="60">
        <v>0</v>
      </c>
      <c r="AE93" s="60">
        <v>0</v>
      </c>
      <c r="AF93" s="59">
        <v>0</v>
      </c>
      <c r="AG93" s="60">
        <v>0</v>
      </c>
      <c r="AH93" s="60">
        <v>0</v>
      </c>
      <c r="AI93" s="60">
        <v>0</v>
      </c>
      <c r="AJ93" s="60">
        <v>0</v>
      </c>
      <c r="AK93" s="63" t="s">
        <v>25</v>
      </c>
      <c r="AL93" s="93">
        <f t="shared" si="2"/>
        <v>0</v>
      </c>
    </row>
    <row r="94" spans="1:38" ht="17.25" thickBot="1">
      <c r="A94" s="72">
        <v>92</v>
      </c>
      <c r="B94" s="57" t="s">
        <v>149</v>
      </c>
      <c r="C94" s="58" t="s">
        <v>1830</v>
      </c>
      <c r="D94" s="69" t="s">
        <v>103</v>
      </c>
      <c r="E94" s="58" t="s">
        <v>91</v>
      </c>
      <c r="F94" s="69" t="s">
        <v>3787</v>
      </c>
      <c r="G94" s="69">
        <v>1996</v>
      </c>
      <c r="H94" s="70">
        <v>1</v>
      </c>
      <c r="I94" s="60">
        <v>0</v>
      </c>
      <c r="J94" s="71">
        <v>1</v>
      </c>
      <c r="K94" s="60">
        <v>0</v>
      </c>
      <c r="L94" s="59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0">
        <v>0</v>
      </c>
      <c r="S94" s="60">
        <v>0</v>
      </c>
      <c r="T94" s="59">
        <v>0</v>
      </c>
      <c r="U94" s="60">
        <v>0</v>
      </c>
      <c r="V94" s="60">
        <v>0</v>
      </c>
      <c r="W94" s="60">
        <v>0</v>
      </c>
      <c r="X94" s="59">
        <v>0</v>
      </c>
      <c r="Y94" s="60">
        <v>0</v>
      </c>
      <c r="Z94" s="60">
        <v>0</v>
      </c>
      <c r="AA94" s="59">
        <v>0</v>
      </c>
      <c r="AB94" s="60">
        <v>0</v>
      </c>
      <c r="AC94" s="60">
        <v>0</v>
      </c>
      <c r="AD94" s="60">
        <v>0</v>
      </c>
      <c r="AE94" s="60">
        <v>0</v>
      </c>
      <c r="AF94" s="59">
        <v>0</v>
      </c>
      <c r="AG94" s="60">
        <v>0</v>
      </c>
      <c r="AH94" s="60">
        <v>0</v>
      </c>
      <c r="AI94" s="60">
        <v>0</v>
      </c>
      <c r="AJ94" s="60">
        <v>0</v>
      </c>
      <c r="AK94" s="63" t="s">
        <v>25</v>
      </c>
      <c r="AL94" s="93">
        <f t="shared" si="2"/>
        <v>0</v>
      </c>
    </row>
    <row r="95" spans="1:38" ht="17.25" thickBot="1">
      <c r="A95" s="72">
        <v>93</v>
      </c>
      <c r="B95" s="57" t="s">
        <v>150</v>
      </c>
      <c r="C95" s="58" t="s">
        <v>1845</v>
      </c>
      <c r="D95" s="69" t="s">
        <v>104</v>
      </c>
      <c r="E95" s="58" t="s">
        <v>91</v>
      </c>
      <c r="F95" s="69" t="s">
        <v>3788</v>
      </c>
      <c r="G95" s="69">
        <v>1992</v>
      </c>
      <c r="H95" s="70">
        <v>12</v>
      </c>
      <c r="I95" s="71">
        <v>12</v>
      </c>
      <c r="J95" s="144">
        <v>1076</v>
      </c>
      <c r="K95" s="71">
        <v>12</v>
      </c>
      <c r="L95" s="59">
        <v>0</v>
      </c>
      <c r="M95" s="71">
        <v>4</v>
      </c>
      <c r="N95" s="71">
        <v>4</v>
      </c>
      <c r="O95" s="60">
        <v>0</v>
      </c>
      <c r="P95" s="60">
        <v>0</v>
      </c>
      <c r="Q95" s="60">
        <v>0</v>
      </c>
      <c r="R95" s="71">
        <v>1</v>
      </c>
      <c r="S95" s="60">
        <v>0</v>
      </c>
      <c r="T95" s="59">
        <v>0</v>
      </c>
      <c r="U95" s="60">
        <v>0</v>
      </c>
      <c r="V95" s="71">
        <v>1.2</v>
      </c>
      <c r="W95" s="71">
        <v>1.2</v>
      </c>
      <c r="X95" s="70">
        <v>32</v>
      </c>
      <c r="Y95" s="71">
        <v>49</v>
      </c>
      <c r="Z95" s="71">
        <v>41</v>
      </c>
      <c r="AA95" s="59">
        <v>0</v>
      </c>
      <c r="AB95" s="71">
        <v>0.33</v>
      </c>
      <c r="AC95" s="71">
        <v>0.33</v>
      </c>
      <c r="AD95" s="60">
        <v>0</v>
      </c>
      <c r="AE95" s="71">
        <v>0.33</v>
      </c>
      <c r="AF95" s="59">
        <v>0</v>
      </c>
      <c r="AG95" s="71">
        <v>0.1</v>
      </c>
      <c r="AH95" s="71">
        <v>0.1</v>
      </c>
      <c r="AI95" s="60">
        <v>0</v>
      </c>
      <c r="AJ95" s="71">
        <v>0.1</v>
      </c>
      <c r="AK95" s="63" t="s">
        <v>25</v>
      </c>
      <c r="AL95" s="93">
        <f t="shared" si="2"/>
        <v>0.23</v>
      </c>
    </row>
    <row r="96" spans="1:38" ht="17.25" thickBot="1">
      <c r="A96" s="72">
        <v>94</v>
      </c>
      <c r="B96" s="57" t="s">
        <v>151</v>
      </c>
      <c r="C96" s="58" t="s">
        <v>1822</v>
      </c>
      <c r="D96" s="69" t="s">
        <v>1810</v>
      </c>
      <c r="E96" s="58" t="s">
        <v>83</v>
      </c>
      <c r="F96" s="69" t="s">
        <v>3789</v>
      </c>
      <c r="G96" s="69">
        <v>1992</v>
      </c>
      <c r="H96" s="70">
        <v>2</v>
      </c>
      <c r="I96" s="60">
        <v>0</v>
      </c>
      <c r="J96" s="71">
        <v>25</v>
      </c>
      <c r="K96" s="71">
        <v>0.3</v>
      </c>
      <c r="L96" s="59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0">
        <v>0</v>
      </c>
      <c r="S96" s="60">
        <v>0</v>
      </c>
      <c r="T96" s="70">
        <v>0.1</v>
      </c>
      <c r="U96" s="71">
        <v>0.1</v>
      </c>
      <c r="V96" s="60">
        <v>0</v>
      </c>
      <c r="W96" s="71">
        <v>0.1</v>
      </c>
      <c r="X96" s="70">
        <v>5</v>
      </c>
      <c r="Y96" s="71">
        <v>5</v>
      </c>
      <c r="Z96" s="71">
        <v>2</v>
      </c>
      <c r="AA96" s="59">
        <v>0</v>
      </c>
      <c r="AB96" s="60">
        <v>0</v>
      </c>
      <c r="AC96" s="60">
        <v>0</v>
      </c>
      <c r="AD96" s="60">
        <v>0</v>
      </c>
      <c r="AE96" s="60">
        <v>0</v>
      </c>
      <c r="AF96" s="70">
        <v>0.52</v>
      </c>
      <c r="AG96" s="60">
        <v>0</v>
      </c>
      <c r="AH96" s="71">
        <v>0.52</v>
      </c>
      <c r="AI96" s="71">
        <v>0.52</v>
      </c>
      <c r="AJ96" s="71">
        <v>0.52</v>
      </c>
      <c r="AK96" s="63" t="s">
        <v>25</v>
      </c>
      <c r="AL96" s="93"/>
    </row>
    <row r="97" spans="1:38" ht="17.25" thickBot="1">
      <c r="A97" s="72">
        <v>95</v>
      </c>
      <c r="B97" s="57" t="s">
        <v>2834</v>
      </c>
      <c r="C97" s="58" t="s">
        <v>1812</v>
      </c>
      <c r="D97" s="69" t="s">
        <v>104</v>
      </c>
      <c r="E97" s="58" t="s">
        <v>91</v>
      </c>
      <c r="F97" s="69" t="s">
        <v>3790</v>
      </c>
      <c r="G97" s="69">
        <v>1989</v>
      </c>
      <c r="H97" s="70">
        <v>2</v>
      </c>
      <c r="I97" s="71">
        <v>1</v>
      </c>
      <c r="J97" s="71">
        <v>85</v>
      </c>
      <c r="K97" s="71">
        <v>0.9</v>
      </c>
      <c r="L97" s="59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60">
        <v>0</v>
      </c>
      <c r="S97" s="60">
        <v>0</v>
      </c>
      <c r="T97" s="59">
        <v>0</v>
      </c>
      <c r="U97" s="60">
        <v>0</v>
      </c>
      <c r="V97" s="71">
        <v>0.1</v>
      </c>
      <c r="W97" s="71">
        <v>0.1</v>
      </c>
      <c r="X97" s="70">
        <v>1</v>
      </c>
      <c r="Y97" s="71">
        <v>8</v>
      </c>
      <c r="Z97" s="71">
        <v>1</v>
      </c>
      <c r="AA97" s="59">
        <v>0</v>
      </c>
      <c r="AB97" s="60">
        <v>0</v>
      </c>
      <c r="AC97" s="60">
        <v>0</v>
      </c>
      <c r="AD97" s="60">
        <v>0</v>
      </c>
      <c r="AE97" s="60">
        <v>0</v>
      </c>
      <c r="AF97" s="59">
        <v>0</v>
      </c>
      <c r="AG97" s="71">
        <v>0.11</v>
      </c>
      <c r="AH97" s="71">
        <v>0.11</v>
      </c>
      <c r="AI97" s="60">
        <v>0</v>
      </c>
      <c r="AJ97" s="71">
        <v>0.11</v>
      </c>
      <c r="AK97" s="63" t="s">
        <v>25</v>
      </c>
      <c r="AL97" s="93">
        <f t="shared" ref="AL97:AL109" si="3">AC97-AH97</f>
        <v>-0.11</v>
      </c>
    </row>
    <row r="98" spans="1:38" ht="17.25" thickBot="1">
      <c r="A98" s="72">
        <v>96</v>
      </c>
      <c r="B98" s="57" t="s">
        <v>153</v>
      </c>
      <c r="C98" s="58" t="s">
        <v>1820</v>
      </c>
      <c r="D98" s="69" t="s">
        <v>104</v>
      </c>
      <c r="E98" s="58" t="s">
        <v>81</v>
      </c>
      <c r="F98" s="69" t="s">
        <v>3791</v>
      </c>
      <c r="G98" s="69">
        <v>1998</v>
      </c>
      <c r="H98" s="70">
        <v>6</v>
      </c>
      <c r="I98" s="71">
        <v>5</v>
      </c>
      <c r="J98" s="71">
        <v>485</v>
      </c>
      <c r="K98" s="71">
        <v>5.4</v>
      </c>
      <c r="L98" s="59">
        <v>0</v>
      </c>
      <c r="M98" s="60">
        <v>0</v>
      </c>
      <c r="N98" s="60">
        <v>0</v>
      </c>
      <c r="O98" s="60">
        <v>0</v>
      </c>
      <c r="P98" s="60">
        <v>0</v>
      </c>
      <c r="Q98" s="60">
        <v>0</v>
      </c>
      <c r="R98" s="71">
        <v>4</v>
      </c>
      <c r="S98" s="60">
        <v>0</v>
      </c>
      <c r="T98" s="70">
        <v>0.8</v>
      </c>
      <c r="U98" s="71">
        <v>0.8</v>
      </c>
      <c r="V98" s="71">
        <v>0.1</v>
      </c>
      <c r="W98" s="71">
        <v>0.9</v>
      </c>
      <c r="X98" s="70">
        <v>9</v>
      </c>
      <c r="Y98" s="71">
        <v>18</v>
      </c>
      <c r="Z98" s="71">
        <v>21</v>
      </c>
      <c r="AA98" s="59">
        <v>0</v>
      </c>
      <c r="AB98" s="60">
        <v>0</v>
      </c>
      <c r="AC98" s="60">
        <v>0</v>
      </c>
      <c r="AD98" s="60">
        <v>0</v>
      </c>
      <c r="AE98" s="60">
        <v>0</v>
      </c>
      <c r="AF98" s="70">
        <v>0.15</v>
      </c>
      <c r="AG98" s="71">
        <v>0.02</v>
      </c>
      <c r="AH98" s="71">
        <v>0.17</v>
      </c>
      <c r="AI98" s="71">
        <v>0.15</v>
      </c>
      <c r="AJ98" s="71">
        <v>0.17</v>
      </c>
      <c r="AK98" s="63" t="s">
        <v>25</v>
      </c>
      <c r="AL98" s="93">
        <f t="shared" si="3"/>
        <v>-0.17</v>
      </c>
    </row>
    <row r="99" spans="1:38" ht="17.25" thickBot="1">
      <c r="A99" s="72">
        <v>97</v>
      </c>
      <c r="B99" s="57" t="s">
        <v>2660</v>
      </c>
      <c r="C99" s="58" t="s">
        <v>1832</v>
      </c>
      <c r="D99" s="69" t="s">
        <v>103</v>
      </c>
      <c r="E99" s="58" t="s">
        <v>2348</v>
      </c>
      <c r="F99" s="69" t="s">
        <v>3792</v>
      </c>
      <c r="G99" s="69">
        <v>1996</v>
      </c>
      <c r="H99" s="70">
        <v>10</v>
      </c>
      <c r="I99" s="71">
        <v>10</v>
      </c>
      <c r="J99" s="71">
        <v>839</v>
      </c>
      <c r="K99" s="71">
        <v>9.3000000000000007</v>
      </c>
      <c r="L99" s="59">
        <v>0</v>
      </c>
      <c r="M99" s="71">
        <v>1</v>
      </c>
      <c r="N99" s="71">
        <v>1</v>
      </c>
      <c r="O99" s="60">
        <v>0</v>
      </c>
      <c r="P99" s="60">
        <v>0</v>
      </c>
      <c r="Q99" s="60">
        <v>0</v>
      </c>
      <c r="R99" s="71">
        <v>5</v>
      </c>
      <c r="S99" s="60">
        <v>0</v>
      </c>
      <c r="T99" s="70">
        <v>0.1</v>
      </c>
      <c r="U99" s="71">
        <v>0.1</v>
      </c>
      <c r="V99" s="71">
        <v>0.6</v>
      </c>
      <c r="W99" s="71">
        <v>0.7</v>
      </c>
      <c r="X99" s="70">
        <v>5</v>
      </c>
      <c r="Y99" s="71">
        <v>39</v>
      </c>
      <c r="Z99" s="71">
        <v>9</v>
      </c>
      <c r="AA99" s="59">
        <v>0</v>
      </c>
      <c r="AB99" s="71">
        <v>0.11</v>
      </c>
      <c r="AC99" s="71">
        <v>0.11</v>
      </c>
      <c r="AD99" s="60">
        <v>0</v>
      </c>
      <c r="AE99" s="71">
        <v>0.11</v>
      </c>
      <c r="AF99" s="70">
        <v>0.01</v>
      </c>
      <c r="AG99" s="71">
        <v>0.06</v>
      </c>
      <c r="AH99" s="71">
        <v>7.0000000000000007E-2</v>
      </c>
      <c r="AI99" s="71">
        <v>0.01</v>
      </c>
      <c r="AJ99" s="71">
        <v>7.0000000000000007E-2</v>
      </c>
      <c r="AK99" s="63" t="s">
        <v>25</v>
      </c>
      <c r="AL99" s="93">
        <f t="shared" si="3"/>
        <v>3.9999999999999994E-2</v>
      </c>
    </row>
    <row r="100" spans="1:38" ht="17.25" thickBot="1">
      <c r="A100" s="72">
        <v>98</v>
      </c>
      <c r="B100" s="57" t="s">
        <v>154</v>
      </c>
      <c r="C100" s="58" t="s">
        <v>1822</v>
      </c>
      <c r="D100" s="69" t="s">
        <v>102</v>
      </c>
      <c r="E100" s="58" t="s">
        <v>93</v>
      </c>
      <c r="F100" s="69" t="s">
        <v>3793</v>
      </c>
      <c r="G100" s="69">
        <v>1999</v>
      </c>
      <c r="H100" s="70">
        <v>12</v>
      </c>
      <c r="I100" s="71">
        <v>12</v>
      </c>
      <c r="J100" s="71">
        <v>981</v>
      </c>
      <c r="K100" s="71">
        <v>10.9</v>
      </c>
      <c r="L100" s="70">
        <v>2</v>
      </c>
      <c r="M100" s="71">
        <v>2</v>
      </c>
      <c r="N100" s="71">
        <v>4</v>
      </c>
      <c r="O100" s="71">
        <v>2</v>
      </c>
      <c r="P100" s="60">
        <v>0</v>
      </c>
      <c r="Q100" s="60">
        <v>0</v>
      </c>
      <c r="R100" s="71">
        <v>1</v>
      </c>
      <c r="S100" s="60">
        <v>0</v>
      </c>
      <c r="T100" s="70">
        <v>3.1</v>
      </c>
      <c r="U100" s="71">
        <v>3.1</v>
      </c>
      <c r="V100" s="71">
        <v>1.6</v>
      </c>
      <c r="W100" s="71">
        <v>4.8</v>
      </c>
      <c r="X100" s="70">
        <v>44</v>
      </c>
      <c r="Y100" s="71">
        <v>29</v>
      </c>
      <c r="Z100" s="71">
        <v>44</v>
      </c>
      <c r="AA100" s="70">
        <v>0.18</v>
      </c>
      <c r="AB100" s="71">
        <v>0.18</v>
      </c>
      <c r="AC100" s="71">
        <v>0.37</v>
      </c>
      <c r="AD100" s="71">
        <v>0.18</v>
      </c>
      <c r="AE100" s="71">
        <v>0.37</v>
      </c>
      <c r="AF100" s="70">
        <v>0.28999999999999998</v>
      </c>
      <c r="AG100" s="71">
        <v>0.15</v>
      </c>
      <c r="AH100" s="71">
        <v>0.44</v>
      </c>
      <c r="AI100" s="71">
        <v>0.28999999999999998</v>
      </c>
      <c r="AJ100" s="71">
        <v>0.44</v>
      </c>
      <c r="AK100" s="63" t="s">
        <v>25</v>
      </c>
      <c r="AL100" s="93">
        <f t="shared" si="3"/>
        <v>-7.0000000000000007E-2</v>
      </c>
    </row>
    <row r="101" spans="1:38" ht="17.25" thickBot="1">
      <c r="A101" s="72">
        <v>99</v>
      </c>
      <c r="B101" s="57" t="s">
        <v>2661</v>
      </c>
      <c r="C101" s="58" t="s">
        <v>1836</v>
      </c>
      <c r="D101" s="69" t="s">
        <v>103</v>
      </c>
      <c r="E101" s="58" t="s">
        <v>73</v>
      </c>
      <c r="F101" s="69" t="s">
        <v>3794</v>
      </c>
      <c r="G101" s="69">
        <v>1996</v>
      </c>
      <c r="H101" s="70">
        <v>8</v>
      </c>
      <c r="I101" s="71">
        <v>5</v>
      </c>
      <c r="J101" s="71">
        <v>407</v>
      </c>
      <c r="K101" s="71">
        <v>4.5</v>
      </c>
      <c r="L101" s="59">
        <v>0</v>
      </c>
      <c r="M101" s="71">
        <v>1</v>
      </c>
      <c r="N101" s="71">
        <v>1</v>
      </c>
      <c r="O101" s="60">
        <v>0</v>
      </c>
      <c r="P101" s="60">
        <v>0</v>
      </c>
      <c r="Q101" s="60">
        <v>0</v>
      </c>
      <c r="R101" s="71">
        <v>1</v>
      </c>
      <c r="S101" s="71">
        <v>1</v>
      </c>
      <c r="T101" s="70">
        <v>0.1</v>
      </c>
      <c r="U101" s="71">
        <v>0.1</v>
      </c>
      <c r="V101" s="71">
        <v>0.9</v>
      </c>
      <c r="W101" s="71">
        <v>1</v>
      </c>
      <c r="X101" s="70">
        <v>3</v>
      </c>
      <c r="Y101" s="71">
        <v>10</v>
      </c>
      <c r="Z101" s="71">
        <v>6</v>
      </c>
      <c r="AA101" s="59">
        <v>0</v>
      </c>
      <c r="AB101" s="71">
        <v>0.22</v>
      </c>
      <c r="AC101" s="71">
        <v>0.22</v>
      </c>
      <c r="AD101" s="60">
        <v>0</v>
      </c>
      <c r="AE101" s="71">
        <v>0.22</v>
      </c>
      <c r="AF101" s="70">
        <v>0.02</v>
      </c>
      <c r="AG101" s="71">
        <v>0.19</v>
      </c>
      <c r="AH101" s="71">
        <v>0.22</v>
      </c>
      <c r="AI101" s="71">
        <v>0.02</v>
      </c>
      <c r="AJ101" s="71">
        <v>0.22</v>
      </c>
      <c r="AK101" s="63" t="s">
        <v>25</v>
      </c>
      <c r="AL101" s="93">
        <f t="shared" si="3"/>
        <v>0</v>
      </c>
    </row>
    <row r="102" spans="1:38" ht="17.25" thickBot="1">
      <c r="A102" s="72">
        <v>100</v>
      </c>
      <c r="B102" s="57" t="s">
        <v>2662</v>
      </c>
      <c r="C102" s="58" t="s">
        <v>1844</v>
      </c>
      <c r="D102" s="69" t="s">
        <v>104</v>
      </c>
      <c r="E102" s="58" t="s">
        <v>2348</v>
      </c>
      <c r="F102" s="69" t="s">
        <v>3795</v>
      </c>
      <c r="G102" s="69">
        <v>2002</v>
      </c>
      <c r="H102" s="70">
        <v>10</v>
      </c>
      <c r="I102" s="71">
        <v>10</v>
      </c>
      <c r="J102" s="71">
        <v>855</v>
      </c>
      <c r="K102" s="71">
        <v>9.5</v>
      </c>
      <c r="L102" s="59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71">
        <v>1</v>
      </c>
      <c r="S102" s="60">
        <v>0</v>
      </c>
      <c r="T102" s="70">
        <v>0.2</v>
      </c>
      <c r="U102" s="71">
        <v>0.2</v>
      </c>
      <c r="V102" s="71">
        <v>0.1</v>
      </c>
      <c r="W102" s="71">
        <v>0.3</v>
      </c>
      <c r="X102" s="70">
        <v>6</v>
      </c>
      <c r="Y102" s="71">
        <v>29</v>
      </c>
      <c r="Z102" s="71">
        <v>2</v>
      </c>
      <c r="AA102" s="59">
        <v>0</v>
      </c>
      <c r="AB102" s="60">
        <v>0</v>
      </c>
      <c r="AC102" s="60">
        <v>0</v>
      </c>
      <c r="AD102" s="60">
        <v>0</v>
      </c>
      <c r="AE102" s="60">
        <v>0</v>
      </c>
      <c r="AF102" s="70">
        <v>0.02</v>
      </c>
      <c r="AG102" s="71">
        <v>0.01</v>
      </c>
      <c r="AH102" s="71">
        <v>0.03</v>
      </c>
      <c r="AI102" s="71">
        <v>0.02</v>
      </c>
      <c r="AJ102" s="71">
        <v>0.03</v>
      </c>
      <c r="AK102" s="63" t="s">
        <v>25</v>
      </c>
      <c r="AL102" s="93">
        <f t="shared" si="3"/>
        <v>-0.03</v>
      </c>
    </row>
    <row r="103" spans="1:38" ht="17.25" thickBot="1">
      <c r="A103" s="72">
        <v>101</v>
      </c>
      <c r="B103" s="57" t="s">
        <v>155</v>
      </c>
      <c r="C103" s="58" t="s">
        <v>1841</v>
      </c>
      <c r="D103" s="69" t="s">
        <v>104</v>
      </c>
      <c r="E103" s="58" t="s">
        <v>69</v>
      </c>
      <c r="F103" s="69" t="s">
        <v>3796</v>
      </c>
      <c r="G103" s="69">
        <v>1999</v>
      </c>
      <c r="H103" s="70">
        <v>11</v>
      </c>
      <c r="I103" s="71">
        <v>10</v>
      </c>
      <c r="J103" s="71">
        <v>925</v>
      </c>
      <c r="K103" s="71">
        <v>10.3</v>
      </c>
      <c r="L103" s="70">
        <v>1</v>
      </c>
      <c r="M103" s="60">
        <v>0</v>
      </c>
      <c r="N103" s="71">
        <v>1</v>
      </c>
      <c r="O103" s="71">
        <v>1</v>
      </c>
      <c r="P103" s="60">
        <v>0</v>
      </c>
      <c r="Q103" s="60">
        <v>0</v>
      </c>
      <c r="R103" s="71">
        <v>2</v>
      </c>
      <c r="S103" s="60">
        <v>0</v>
      </c>
      <c r="T103" s="70">
        <v>0.4</v>
      </c>
      <c r="U103" s="71">
        <v>0.4</v>
      </c>
      <c r="V103" s="71">
        <v>0.9</v>
      </c>
      <c r="W103" s="71">
        <v>1.3</v>
      </c>
      <c r="X103" s="70">
        <v>21</v>
      </c>
      <c r="Y103" s="71">
        <v>47</v>
      </c>
      <c r="Z103" s="71">
        <v>44</v>
      </c>
      <c r="AA103" s="70">
        <v>0.1</v>
      </c>
      <c r="AB103" s="60">
        <v>0</v>
      </c>
      <c r="AC103" s="71">
        <v>0.1</v>
      </c>
      <c r="AD103" s="71">
        <v>0.1</v>
      </c>
      <c r="AE103" s="71">
        <v>0.1</v>
      </c>
      <c r="AF103" s="70">
        <v>0.04</v>
      </c>
      <c r="AG103" s="71">
        <v>0.09</v>
      </c>
      <c r="AH103" s="71">
        <v>0.13</v>
      </c>
      <c r="AI103" s="71">
        <v>0.04</v>
      </c>
      <c r="AJ103" s="71">
        <v>0.13</v>
      </c>
      <c r="AK103" s="63" t="s">
        <v>25</v>
      </c>
      <c r="AL103" s="93">
        <f t="shared" si="3"/>
        <v>-0.03</v>
      </c>
    </row>
    <row r="104" spans="1:38" ht="17.25" thickBot="1">
      <c r="A104" s="72">
        <v>102</v>
      </c>
      <c r="B104" s="57" t="s">
        <v>156</v>
      </c>
      <c r="C104" s="58" t="s">
        <v>1825</v>
      </c>
      <c r="D104" s="69" t="s">
        <v>1810</v>
      </c>
      <c r="E104" s="58" t="s">
        <v>77</v>
      </c>
      <c r="F104" s="69" t="s">
        <v>3797</v>
      </c>
      <c r="G104" s="69">
        <v>2000</v>
      </c>
      <c r="H104" s="70">
        <v>2</v>
      </c>
      <c r="I104" s="60">
        <v>0</v>
      </c>
      <c r="J104" s="71">
        <v>54</v>
      </c>
      <c r="K104" s="71">
        <v>0.6</v>
      </c>
      <c r="L104" s="59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0">
        <v>0</v>
      </c>
      <c r="S104" s="60">
        <v>0</v>
      </c>
      <c r="T104" s="70">
        <v>0.1</v>
      </c>
      <c r="U104" s="71">
        <v>0.1</v>
      </c>
      <c r="V104" s="60">
        <v>0</v>
      </c>
      <c r="W104" s="71">
        <v>0.1</v>
      </c>
      <c r="X104" s="59">
        <v>0</v>
      </c>
      <c r="Y104" s="71">
        <v>4</v>
      </c>
      <c r="Z104" s="60">
        <v>0</v>
      </c>
      <c r="AA104" s="59">
        <v>0</v>
      </c>
      <c r="AB104" s="60">
        <v>0</v>
      </c>
      <c r="AC104" s="60">
        <v>0</v>
      </c>
      <c r="AD104" s="60">
        <v>0</v>
      </c>
      <c r="AE104" s="60">
        <v>0</v>
      </c>
      <c r="AF104" s="70">
        <v>0.12</v>
      </c>
      <c r="AG104" s="60">
        <v>0</v>
      </c>
      <c r="AH104" s="71">
        <v>0.12</v>
      </c>
      <c r="AI104" s="71">
        <v>0.12</v>
      </c>
      <c r="AJ104" s="71">
        <v>0.12</v>
      </c>
      <c r="AK104" s="63" t="s">
        <v>25</v>
      </c>
      <c r="AL104" s="93">
        <f t="shared" si="3"/>
        <v>-0.12</v>
      </c>
    </row>
    <row r="105" spans="1:38" ht="17.25" thickBot="1">
      <c r="A105" s="72">
        <v>103</v>
      </c>
      <c r="B105" s="57" t="s">
        <v>157</v>
      </c>
      <c r="C105" s="58" t="s">
        <v>1822</v>
      </c>
      <c r="D105" s="69" t="s">
        <v>1810</v>
      </c>
      <c r="E105" s="58" t="s">
        <v>87</v>
      </c>
      <c r="F105" s="69" t="s">
        <v>3798</v>
      </c>
      <c r="G105" s="69">
        <v>2001</v>
      </c>
      <c r="H105" s="70">
        <v>6</v>
      </c>
      <c r="I105" s="71">
        <v>4</v>
      </c>
      <c r="J105" s="71">
        <v>337</v>
      </c>
      <c r="K105" s="71">
        <v>3.7</v>
      </c>
      <c r="L105" s="59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71">
        <v>1</v>
      </c>
      <c r="S105" s="60">
        <v>0</v>
      </c>
      <c r="T105" s="70">
        <v>0.2</v>
      </c>
      <c r="U105" s="71">
        <v>0.2</v>
      </c>
      <c r="V105" s="71">
        <v>0.1</v>
      </c>
      <c r="W105" s="71">
        <v>0.2</v>
      </c>
      <c r="X105" s="70">
        <v>4</v>
      </c>
      <c r="Y105" s="71">
        <v>10</v>
      </c>
      <c r="Z105" s="71">
        <v>8</v>
      </c>
      <c r="AA105" s="59">
        <v>0</v>
      </c>
      <c r="AB105" s="60">
        <v>0</v>
      </c>
      <c r="AC105" s="60">
        <v>0</v>
      </c>
      <c r="AD105" s="60">
        <v>0</v>
      </c>
      <c r="AE105" s="60">
        <v>0</v>
      </c>
      <c r="AF105" s="70">
        <v>0.04</v>
      </c>
      <c r="AG105" s="71">
        <v>0.01</v>
      </c>
      <c r="AH105" s="71">
        <v>0.05</v>
      </c>
      <c r="AI105" s="71">
        <v>0.04</v>
      </c>
      <c r="AJ105" s="71">
        <v>0.05</v>
      </c>
      <c r="AK105" s="63" t="s">
        <v>25</v>
      </c>
      <c r="AL105" s="93">
        <f t="shared" si="3"/>
        <v>-0.05</v>
      </c>
    </row>
    <row r="106" spans="1:38" ht="17.25" thickBot="1">
      <c r="A106" s="72">
        <v>104</v>
      </c>
      <c r="B106" s="57" t="s">
        <v>1785</v>
      </c>
      <c r="C106" s="58" t="s">
        <v>1818</v>
      </c>
      <c r="D106" s="69" t="s">
        <v>1819</v>
      </c>
      <c r="E106" s="58" t="s">
        <v>96</v>
      </c>
      <c r="F106" s="69" t="s">
        <v>3799</v>
      </c>
      <c r="G106" s="69">
        <v>1997</v>
      </c>
      <c r="H106" s="70">
        <v>8</v>
      </c>
      <c r="I106" s="71">
        <v>3</v>
      </c>
      <c r="J106" s="71">
        <v>373</v>
      </c>
      <c r="K106" s="71">
        <v>4.0999999999999996</v>
      </c>
      <c r="L106" s="70">
        <v>1</v>
      </c>
      <c r="M106" s="60">
        <v>0</v>
      </c>
      <c r="N106" s="71">
        <v>1</v>
      </c>
      <c r="O106" s="71">
        <v>1</v>
      </c>
      <c r="P106" s="60">
        <v>0</v>
      </c>
      <c r="Q106" s="60">
        <v>0</v>
      </c>
      <c r="R106" s="60">
        <v>0</v>
      </c>
      <c r="S106" s="60">
        <v>0</v>
      </c>
      <c r="T106" s="70">
        <v>1.8</v>
      </c>
      <c r="U106" s="71">
        <v>1.8</v>
      </c>
      <c r="V106" s="71">
        <v>0.3</v>
      </c>
      <c r="W106" s="71">
        <v>2.2000000000000002</v>
      </c>
      <c r="X106" s="70">
        <v>13</v>
      </c>
      <c r="Y106" s="71">
        <v>4</v>
      </c>
      <c r="Z106" s="71">
        <v>27</v>
      </c>
      <c r="AA106" s="70">
        <v>0.24</v>
      </c>
      <c r="AB106" s="60">
        <v>0</v>
      </c>
      <c r="AC106" s="71">
        <v>0.24</v>
      </c>
      <c r="AD106" s="71">
        <v>0.24</v>
      </c>
      <c r="AE106" s="71">
        <v>0.24</v>
      </c>
      <c r="AF106" s="70">
        <v>0.45</v>
      </c>
      <c r="AG106" s="71">
        <v>0.08</v>
      </c>
      <c r="AH106" s="71">
        <v>0.53</v>
      </c>
      <c r="AI106" s="71">
        <v>0.45</v>
      </c>
      <c r="AJ106" s="71">
        <v>0.53</v>
      </c>
      <c r="AK106" s="63" t="s">
        <v>25</v>
      </c>
      <c r="AL106" s="93">
        <f t="shared" si="3"/>
        <v>-0.29000000000000004</v>
      </c>
    </row>
    <row r="107" spans="1:38" ht="17.25" thickBot="1">
      <c r="A107" s="72">
        <v>105</v>
      </c>
      <c r="B107" s="57" t="s">
        <v>158</v>
      </c>
      <c r="C107" s="58" t="s">
        <v>1812</v>
      </c>
      <c r="D107" s="69" t="s">
        <v>103</v>
      </c>
      <c r="E107" s="58" t="s">
        <v>77</v>
      </c>
      <c r="F107" s="69" t="s">
        <v>3556</v>
      </c>
      <c r="G107" s="69">
        <v>1998</v>
      </c>
      <c r="H107" s="70">
        <v>1</v>
      </c>
      <c r="I107" s="60">
        <v>0</v>
      </c>
      <c r="J107" s="71">
        <v>10</v>
      </c>
      <c r="K107" s="71">
        <v>0.1</v>
      </c>
      <c r="L107" s="59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59">
        <v>0</v>
      </c>
      <c r="U107" s="60">
        <v>0</v>
      </c>
      <c r="V107" s="60">
        <v>0</v>
      </c>
      <c r="W107" s="60">
        <v>0</v>
      </c>
      <c r="X107" s="59">
        <v>0</v>
      </c>
      <c r="Y107" s="60">
        <v>0</v>
      </c>
      <c r="Z107" s="60">
        <v>0</v>
      </c>
      <c r="AA107" s="59">
        <v>0</v>
      </c>
      <c r="AB107" s="60">
        <v>0</v>
      </c>
      <c r="AC107" s="60">
        <v>0</v>
      </c>
      <c r="AD107" s="60">
        <v>0</v>
      </c>
      <c r="AE107" s="60">
        <v>0</v>
      </c>
      <c r="AF107" s="59">
        <v>0</v>
      </c>
      <c r="AG107" s="60">
        <v>0</v>
      </c>
      <c r="AH107" s="60">
        <v>0</v>
      </c>
      <c r="AI107" s="60">
        <v>0</v>
      </c>
      <c r="AJ107" s="60">
        <v>0</v>
      </c>
      <c r="AK107" s="63" t="s">
        <v>25</v>
      </c>
      <c r="AL107" s="93">
        <f t="shared" si="3"/>
        <v>0</v>
      </c>
    </row>
    <row r="108" spans="1:38" ht="17.25" thickBot="1">
      <c r="A108" s="72">
        <v>106</v>
      </c>
      <c r="B108" s="57" t="s">
        <v>159</v>
      </c>
      <c r="C108" s="58" t="s">
        <v>1838</v>
      </c>
      <c r="D108" s="69" t="s">
        <v>104</v>
      </c>
      <c r="E108" s="58" t="s">
        <v>71</v>
      </c>
      <c r="F108" s="69" t="s">
        <v>3800</v>
      </c>
      <c r="G108" s="69">
        <v>1993</v>
      </c>
      <c r="H108" s="70">
        <v>6</v>
      </c>
      <c r="I108" s="71">
        <v>2</v>
      </c>
      <c r="J108" s="71">
        <v>182</v>
      </c>
      <c r="K108" s="71">
        <v>2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70">
        <v>0.6</v>
      </c>
      <c r="U108" s="71">
        <v>0.6</v>
      </c>
      <c r="V108" s="60">
        <v>0</v>
      </c>
      <c r="W108" s="71">
        <v>0.6</v>
      </c>
      <c r="X108" s="59">
        <v>0</v>
      </c>
      <c r="Y108" s="71">
        <v>14</v>
      </c>
      <c r="Z108" s="71">
        <v>5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70">
        <v>0.3</v>
      </c>
      <c r="AG108" s="60">
        <v>0</v>
      </c>
      <c r="AH108" s="71">
        <v>0.3</v>
      </c>
      <c r="AI108" s="71">
        <v>0.3</v>
      </c>
      <c r="AJ108" s="71">
        <v>0.3</v>
      </c>
      <c r="AK108" s="63" t="s">
        <v>25</v>
      </c>
      <c r="AL108" s="93">
        <f t="shared" si="3"/>
        <v>-0.3</v>
      </c>
    </row>
    <row r="109" spans="1:38" ht="17.25" thickBot="1">
      <c r="A109" s="72">
        <v>107</v>
      </c>
      <c r="B109" s="57" t="s">
        <v>2835</v>
      </c>
      <c r="C109" s="58" t="s">
        <v>1812</v>
      </c>
      <c r="D109" s="69" t="s">
        <v>103</v>
      </c>
      <c r="E109" s="58" t="s">
        <v>2349</v>
      </c>
      <c r="F109" s="69" t="s">
        <v>3801</v>
      </c>
      <c r="G109" s="69">
        <v>1998</v>
      </c>
      <c r="H109" s="70">
        <v>3</v>
      </c>
      <c r="I109" s="60">
        <v>0</v>
      </c>
      <c r="J109" s="71">
        <v>60</v>
      </c>
      <c r="K109" s="71">
        <v>0.7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1</v>
      </c>
      <c r="S109" s="60">
        <v>0</v>
      </c>
      <c r="T109" s="70">
        <v>0.1</v>
      </c>
      <c r="U109" s="71">
        <v>0.1</v>
      </c>
      <c r="V109" s="71">
        <v>0.1</v>
      </c>
      <c r="W109" s="71">
        <v>0.2</v>
      </c>
      <c r="X109" s="70">
        <v>3</v>
      </c>
      <c r="Y109" s="71">
        <v>4</v>
      </c>
      <c r="Z109" s="71">
        <v>1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0.14000000000000001</v>
      </c>
      <c r="AG109" s="71">
        <v>0.11</v>
      </c>
      <c r="AH109" s="71">
        <v>0.25</v>
      </c>
      <c r="AI109" s="71">
        <v>0.14000000000000001</v>
      </c>
      <c r="AJ109" s="71">
        <v>0.25</v>
      </c>
      <c r="AK109" s="63" t="s">
        <v>25</v>
      </c>
      <c r="AL109" s="93">
        <f t="shared" si="3"/>
        <v>-0.25</v>
      </c>
    </row>
    <row r="110" spans="1:38" ht="17.25" thickBot="1">
      <c r="A110" s="72">
        <v>108</v>
      </c>
      <c r="B110" s="57" t="s">
        <v>160</v>
      </c>
      <c r="C110" s="58" t="s">
        <v>1812</v>
      </c>
      <c r="D110" s="69" t="s">
        <v>104</v>
      </c>
      <c r="E110" s="58" t="s">
        <v>93</v>
      </c>
      <c r="F110" s="69" t="s">
        <v>3802</v>
      </c>
      <c r="G110" s="69">
        <v>1990</v>
      </c>
      <c r="H110" s="70">
        <v>12</v>
      </c>
      <c r="I110" s="71">
        <v>12</v>
      </c>
      <c r="J110" s="144">
        <v>1060</v>
      </c>
      <c r="K110" s="71">
        <v>11.8</v>
      </c>
      <c r="L110" s="59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71">
        <v>5</v>
      </c>
      <c r="S110" s="60">
        <v>0</v>
      </c>
      <c r="T110" s="70">
        <v>0.7</v>
      </c>
      <c r="U110" s="71">
        <v>0.7</v>
      </c>
      <c r="V110" s="71">
        <v>0.6</v>
      </c>
      <c r="W110" s="71">
        <v>1.3</v>
      </c>
      <c r="X110" s="70">
        <v>1</v>
      </c>
      <c r="Y110" s="71">
        <v>29</v>
      </c>
      <c r="Z110" s="71">
        <v>2</v>
      </c>
      <c r="AA110" s="59">
        <v>0</v>
      </c>
      <c r="AB110" s="60">
        <v>0</v>
      </c>
      <c r="AC110" s="60">
        <v>0</v>
      </c>
      <c r="AD110" s="60">
        <v>0</v>
      </c>
      <c r="AE110" s="60">
        <v>0</v>
      </c>
      <c r="AF110" s="70">
        <v>0.06</v>
      </c>
      <c r="AG110" s="71">
        <v>0.05</v>
      </c>
      <c r="AH110" s="71">
        <v>0.11</v>
      </c>
      <c r="AI110" s="71">
        <v>0.06</v>
      </c>
      <c r="AJ110" s="71">
        <v>0.11</v>
      </c>
      <c r="AK110" s="63" t="s">
        <v>25</v>
      </c>
      <c r="AL110" s="93"/>
    </row>
    <row r="111" spans="1:38" ht="17.25" thickBot="1">
      <c r="A111" s="72">
        <v>109</v>
      </c>
      <c r="B111" s="57" t="s">
        <v>161</v>
      </c>
      <c r="C111" s="58" t="s">
        <v>1844</v>
      </c>
      <c r="D111" s="69" t="s">
        <v>103</v>
      </c>
      <c r="E111" s="58" t="s">
        <v>65</v>
      </c>
      <c r="F111" s="69" t="s">
        <v>3803</v>
      </c>
      <c r="G111" s="69">
        <v>1991</v>
      </c>
      <c r="H111" s="70">
        <v>1</v>
      </c>
      <c r="I111" s="71">
        <v>1</v>
      </c>
      <c r="J111" s="71">
        <v>22</v>
      </c>
      <c r="K111" s="71">
        <v>0.2</v>
      </c>
      <c r="L111" s="59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0">
        <v>0</v>
      </c>
      <c r="S111" s="60">
        <v>0</v>
      </c>
      <c r="T111" s="59">
        <v>0</v>
      </c>
      <c r="U111" s="60">
        <v>0</v>
      </c>
      <c r="V111" s="71">
        <v>0.2</v>
      </c>
      <c r="W111" s="71">
        <v>0.2</v>
      </c>
      <c r="X111" s="59">
        <v>0</v>
      </c>
      <c r="Y111" s="71">
        <v>1</v>
      </c>
      <c r="Z111" s="71">
        <v>3</v>
      </c>
      <c r="AA111" s="59">
        <v>0</v>
      </c>
      <c r="AB111" s="60">
        <v>0</v>
      </c>
      <c r="AC111" s="60">
        <v>0</v>
      </c>
      <c r="AD111" s="60">
        <v>0</v>
      </c>
      <c r="AE111" s="60">
        <v>0</v>
      </c>
      <c r="AF111" s="70">
        <v>0.08</v>
      </c>
      <c r="AG111" s="71">
        <v>0.83</v>
      </c>
      <c r="AH111" s="71">
        <v>0.91</v>
      </c>
      <c r="AI111" s="71">
        <v>0.08</v>
      </c>
      <c r="AJ111" s="71">
        <v>0.91</v>
      </c>
      <c r="AK111" s="63" t="s">
        <v>25</v>
      </c>
      <c r="AL111" s="93">
        <f t="shared" ref="AL111:AL151" si="4">AC111-AH111</f>
        <v>-0.91</v>
      </c>
    </row>
    <row r="112" spans="1:38" ht="17.25" thickBot="1">
      <c r="A112" s="72">
        <v>110</v>
      </c>
      <c r="B112" s="57" t="s">
        <v>2936</v>
      </c>
      <c r="C112" s="58" t="s">
        <v>1844</v>
      </c>
      <c r="D112" s="69" t="s">
        <v>104</v>
      </c>
      <c r="E112" s="58" t="s">
        <v>2348</v>
      </c>
      <c r="F112" s="69" t="s">
        <v>3804</v>
      </c>
      <c r="G112" s="69">
        <v>1999</v>
      </c>
      <c r="H112" s="70">
        <v>6</v>
      </c>
      <c r="I112" s="71">
        <v>2</v>
      </c>
      <c r="J112" s="71">
        <v>241</v>
      </c>
      <c r="K112" s="71">
        <v>2.7</v>
      </c>
      <c r="L112" s="59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71">
        <v>1</v>
      </c>
      <c r="S112" s="60">
        <v>0</v>
      </c>
      <c r="T112" s="70">
        <v>0.4</v>
      </c>
      <c r="U112" s="71">
        <v>0.4</v>
      </c>
      <c r="V112" s="71">
        <v>0.1</v>
      </c>
      <c r="W112" s="71">
        <v>0.5</v>
      </c>
      <c r="X112" s="70">
        <v>1</v>
      </c>
      <c r="Y112" s="71">
        <v>7</v>
      </c>
      <c r="Z112" s="60">
        <v>0</v>
      </c>
      <c r="AA112" s="59">
        <v>0</v>
      </c>
      <c r="AB112" s="60">
        <v>0</v>
      </c>
      <c r="AC112" s="60">
        <v>0</v>
      </c>
      <c r="AD112" s="60">
        <v>0</v>
      </c>
      <c r="AE112" s="60">
        <v>0</v>
      </c>
      <c r="AF112" s="70">
        <v>0.13</v>
      </c>
      <c r="AG112" s="71">
        <v>0.05</v>
      </c>
      <c r="AH112" s="71">
        <v>0.19</v>
      </c>
      <c r="AI112" s="71">
        <v>0.13</v>
      </c>
      <c r="AJ112" s="71">
        <v>0.19</v>
      </c>
      <c r="AK112" s="63" t="s">
        <v>25</v>
      </c>
      <c r="AL112" s="93">
        <f t="shared" si="4"/>
        <v>-0.19</v>
      </c>
    </row>
    <row r="113" spans="1:38" ht="17.25" thickBot="1">
      <c r="A113" s="72">
        <v>111</v>
      </c>
      <c r="B113" s="57" t="s">
        <v>3114</v>
      </c>
      <c r="C113" s="58" t="s">
        <v>1844</v>
      </c>
      <c r="D113" s="69" t="s">
        <v>1810</v>
      </c>
      <c r="E113" s="58" t="s">
        <v>83</v>
      </c>
      <c r="F113" s="69" t="s">
        <v>3805</v>
      </c>
      <c r="G113" s="69">
        <v>1995</v>
      </c>
      <c r="H113" s="70">
        <v>4</v>
      </c>
      <c r="I113" s="60">
        <v>0</v>
      </c>
      <c r="J113" s="71">
        <v>8</v>
      </c>
      <c r="K113" s="71">
        <v>0.1</v>
      </c>
      <c r="L113" s="59">
        <v>0</v>
      </c>
      <c r="M113" s="60">
        <v>0</v>
      </c>
      <c r="N113" s="60">
        <v>0</v>
      </c>
      <c r="O113" s="60">
        <v>0</v>
      </c>
      <c r="P113" s="60">
        <v>0</v>
      </c>
      <c r="Q113" s="60">
        <v>0</v>
      </c>
      <c r="R113" s="60">
        <v>0</v>
      </c>
      <c r="S113" s="60">
        <v>0</v>
      </c>
      <c r="T113" s="59">
        <v>0</v>
      </c>
      <c r="U113" s="60">
        <v>0</v>
      </c>
      <c r="V113" s="60">
        <v>0</v>
      </c>
      <c r="W113" s="60">
        <v>0</v>
      </c>
      <c r="X113" s="59">
        <v>0</v>
      </c>
      <c r="Y113" s="60">
        <v>0</v>
      </c>
      <c r="Z113" s="71">
        <v>1</v>
      </c>
      <c r="AA113" s="59">
        <v>0</v>
      </c>
      <c r="AB113" s="60">
        <v>0</v>
      </c>
      <c r="AC113" s="60">
        <v>0</v>
      </c>
      <c r="AD113" s="60">
        <v>0</v>
      </c>
      <c r="AE113" s="60">
        <v>0</v>
      </c>
      <c r="AF113" s="59">
        <v>0</v>
      </c>
      <c r="AG113" s="60">
        <v>0</v>
      </c>
      <c r="AH113" s="60">
        <v>0</v>
      </c>
      <c r="AI113" s="60">
        <v>0</v>
      </c>
      <c r="AJ113" s="60">
        <v>0</v>
      </c>
      <c r="AK113" s="63" t="s">
        <v>25</v>
      </c>
      <c r="AL113" s="93">
        <f t="shared" si="4"/>
        <v>0</v>
      </c>
    </row>
    <row r="114" spans="1:38" ht="17.25" thickBot="1">
      <c r="A114" s="72">
        <v>112</v>
      </c>
      <c r="B114" s="57" t="s">
        <v>2663</v>
      </c>
      <c r="C114" s="58" t="s">
        <v>1814</v>
      </c>
      <c r="D114" s="69" t="s">
        <v>1819</v>
      </c>
      <c r="E114" s="58" t="s">
        <v>83</v>
      </c>
      <c r="F114" s="69" t="s">
        <v>3806</v>
      </c>
      <c r="G114" s="69">
        <v>1999</v>
      </c>
      <c r="H114" s="70">
        <v>12</v>
      </c>
      <c r="I114" s="71">
        <v>12</v>
      </c>
      <c r="J114" s="71">
        <v>944</v>
      </c>
      <c r="K114" s="71">
        <v>10.5</v>
      </c>
      <c r="L114" s="70">
        <v>3</v>
      </c>
      <c r="M114" s="71">
        <v>3</v>
      </c>
      <c r="N114" s="71">
        <v>6</v>
      </c>
      <c r="O114" s="71">
        <v>3</v>
      </c>
      <c r="P114" s="60">
        <v>0</v>
      </c>
      <c r="Q114" s="60">
        <v>0</v>
      </c>
      <c r="R114" s="60">
        <v>0</v>
      </c>
      <c r="S114" s="60">
        <v>0</v>
      </c>
      <c r="T114" s="70">
        <v>2.7</v>
      </c>
      <c r="U114" s="71">
        <v>2.7</v>
      </c>
      <c r="V114" s="71">
        <v>3.6</v>
      </c>
      <c r="W114" s="71">
        <v>6.3</v>
      </c>
      <c r="X114" s="70">
        <v>38</v>
      </c>
      <c r="Y114" s="71">
        <v>34</v>
      </c>
      <c r="Z114" s="71">
        <v>77</v>
      </c>
      <c r="AA114" s="70">
        <v>0.28999999999999998</v>
      </c>
      <c r="AB114" s="71">
        <v>0.28999999999999998</v>
      </c>
      <c r="AC114" s="71">
        <v>0.56999999999999995</v>
      </c>
      <c r="AD114" s="71">
        <v>0.28999999999999998</v>
      </c>
      <c r="AE114" s="71">
        <v>0.56999999999999995</v>
      </c>
      <c r="AF114" s="70">
        <v>0.26</v>
      </c>
      <c r="AG114" s="71">
        <v>0.35</v>
      </c>
      <c r="AH114" s="71">
        <v>0.6</v>
      </c>
      <c r="AI114" s="71">
        <v>0.26</v>
      </c>
      <c r="AJ114" s="71">
        <v>0.6</v>
      </c>
      <c r="AK114" s="63" t="s">
        <v>25</v>
      </c>
      <c r="AL114" s="93">
        <f t="shared" si="4"/>
        <v>-3.0000000000000027E-2</v>
      </c>
    </row>
    <row r="115" spans="1:38" ht="17.25" thickBot="1">
      <c r="A115" s="72">
        <v>113</v>
      </c>
      <c r="B115" s="57" t="s">
        <v>2819</v>
      </c>
      <c r="C115" s="58" t="s">
        <v>1841</v>
      </c>
      <c r="D115" s="69" t="s">
        <v>104</v>
      </c>
      <c r="E115" s="58" t="s">
        <v>65</v>
      </c>
      <c r="F115" s="69" t="s">
        <v>3807</v>
      </c>
      <c r="G115" s="69">
        <v>1997</v>
      </c>
      <c r="H115" s="70">
        <v>10</v>
      </c>
      <c r="I115" s="71">
        <v>9</v>
      </c>
      <c r="J115" s="71">
        <v>826</v>
      </c>
      <c r="K115" s="71">
        <v>9.1999999999999993</v>
      </c>
      <c r="L115" s="59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70">
        <v>0.4</v>
      </c>
      <c r="U115" s="71">
        <v>0.4</v>
      </c>
      <c r="V115" s="60">
        <v>0</v>
      </c>
      <c r="W115" s="71">
        <v>0.4</v>
      </c>
      <c r="X115" s="70">
        <v>17</v>
      </c>
      <c r="Y115" s="71">
        <v>58</v>
      </c>
      <c r="Z115" s="71">
        <v>6</v>
      </c>
      <c r="AA115" s="59">
        <v>0</v>
      </c>
      <c r="AB115" s="60">
        <v>0</v>
      </c>
      <c r="AC115" s="60">
        <v>0</v>
      </c>
      <c r="AD115" s="60">
        <v>0</v>
      </c>
      <c r="AE115" s="60">
        <v>0</v>
      </c>
      <c r="AF115" s="70">
        <v>0.04</v>
      </c>
      <c r="AG115" s="60">
        <v>0</v>
      </c>
      <c r="AH115" s="71">
        <v>0.04</v>
      </c>
      <c r="AI115" s="71">
        <v>0.04</v>
      </c>
      <c r="AJ115" s="71">
        <v>0.04</v>
      </c>
      <c r="AK115" s="63" t="s">
        <v>25</v>
      </c>
      <c r="AL115" s="93">
        <f t="shared" si="4"/>
        <v>-0.04</v>
      </c>
    </row>
    <row r="116" spans="1:38" ht="17.25" thickBot="1">
      <c r="A116" s="72">
        <v>114</v>
      </c>
      <c r="B116" s="57" t="s">
        <v>162</v>
      </c>
      <c r="C116" s="58" t="s">
        <v>1846</v>
      </c>
      <c r="D116" s="69" t="s">
        <v>1819</v>
      </c>
      <c r="E116" s="58" t="s">
        <v>79</v>
      </c>
      <c r="F116" s="69" t="s">
        <v>3808</v>
      </c>
      <c r="G116" s="69">
        <v>1997</v>
      </c>
      <c r="H116" s="70">
        <v>11</v>
      </c>
      <c r="I116" s="71">
        <v>8</v>
      </c>
      <c r="J116" s="71">
        <v>640</v>
      </c>
      <c r="K116" s="71">
        <v>7.1</v>
      </c>
      <c r="L116" s="70">
        <v>3</v>
      </c>
      <c r="M116" s="60">
        <v>0</v>
      </c>
      <c r="N116" s="71">
        <v>3</v>
      </c>
      <c r="O116" s="71">
        <v>3</v>
      </c>
      <c r="P116" s="60">
        <v>0</v>
      </c>
      <c r="Q116" s="60">
        <v>0</v>
      </c>
      <c r="R116" s="60">
        <v>0</v>
      </c>
      <c r="S116" s="60">
        <v>0</v>
      </c>
      <c r="T116" s="70">
        <v>2.8</v>
      </c>
      <c r="U116" s="71">
        <v>2.8</v>
      </c>
      <c r="V116" s="71">
        <v>0.7</v>
      </c>
      <c r="W116" s="71">
        <v>3.5</v>
      </c>
      <c r="X116" s="70">
        <v>27</v>
      </c>
      <c r="Y116" s="71">
        <v>20</v>
      </c>
      <c r="Z116" s="71">
        <v>72</v>
      </c>
      <c r="AA116" s="70">
        <v>0.42</v>
      </c>
      <c r="AB116" s="60">
        <v>0</v>
      </c>
      <c r="AC116" s="71">
        <v>0.42</v>
      </c>
      <c r="AD116" s="71">
        <v>0.42</v>
      </c>
      <c r="AE116" s="71">
        <v>0.42</v>
      </c>
      <c r="AF116" s="70">
        <v>0.39</v>
      </c>
      <c r="AG116" s="71">
        <v>0.1</v>
      </c>
      <c r="AH116" s="71">
        <v>0.49</v>
      </c>
      <c r="AI116" s="71">
        <v>0.39</v>
      </c>
      <c r="AJ116" s="71">
        <v>0.49</v>
      </c>
      <c r="AK116" s="63" t="s">
        <v>25</v>
      </c>
      <c r="AL116" s="93">
        <f t="shared" si="4"/>
        <v>-7.0000000000000007E-2</v>
      </c>
    </row>
    <row r="117" spans="1:38" ht="17.25" thickBot="1">
      <c r="A117" s="72">
        <v>115</v>
      </c>
      <c r="B117" s="57" t="s">
        <v>3239</v>
      </c>
      <c r="C117" s="58" t="s">
        <v>1812</v>
      </c>
      <c r="D117" s="69" t="s">
        <v>104</v>
      </c>
      <c r="E117" s="58" t="s">
        <v>71</v>
      </c>
      <c r="F117" s="69" t="s">
        <v>3809</v>
      </c>
      <c r="G117" s="69">
        <v>1994</v>
      </c>
      <c r="H117" s="70">
        <v>2</v>
      </c>
      <c r="I117" s="71">
        <v>1</v>
      </c>
      <c r="J117" s="71">
        <v>147</v>
      </c>
      <c r="K117" s="71">
        <v>1.6</v>
      </c>
      <c r="L117" s="59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59">
        <v>0</v>
      </c>
      <c r="U117" s="60">
        <v>0</v>
      </c>
      <c r="V117" s="60">
        <v>0</v>
      </c>
      <c r="W117" s="60">
        <v>0</v>
      </c>
      <c r="X117" s="59">
        <v>0</v>
      </c>
      <c r="Y117" s="71">
        <v>2</v>
      </c>
      <c r="Z117" s="60">
        <v>0</v>
      </c>
      <c r="AA117" s="59">
        <v>0</v>
      </c>
      <c r="AB117" s="60">
        <v>0</v>
      </c>
      <c r="AC117" s="60">
        <v>0</v>
      </c>
      <c r="AD117" s="60">
        <v>0</v>
      </c>
      <c r="AE117" s="60">
        <v>0</v>
      </c>
      <c r="AF117" s="59">
        <v>0</v>
      </c>
      <c r="AG117" s="60">
        <v>0</v>
      </c>
      <c r="AH117" s="60">
        <v>0</v>
      </c>
      <c r="AI117" s="60">
        <v>0</v>
      </c>
      <c r="AJ117" s="60">
        <v>0</v>
      </c>
      <c r="AK117" s="63" t="s">
        <v>25</v>
      </c>
      <c r="AL117" s="93">
        <f t="shared" si="4"/>
        <v>0</v>
      </c>
    </row>
    <row r="118" spans="1:38" ht="17.25" thickBot="1">
      <c r="A118" s="72">
        <v>116</v>
      </c>
      <c r="B118" s="57" t="s">
        <v>163</v>
      </c>
      <c r="C118" s="58" t="s">
        <v>1814</v>
      </c>
      <c r="D118" s="69" t="s">
        <v>104</v>
      </c>
      <c r="E118" s="58" t="s">
        <v>83</v>
      </c>
      <c r="F118" s="69" t="s">
        <v>3810</v>
      </c>
      <c r="G118" s="69">
        <v>1993</v>
      </c>
      <c r="H118" s="70">
        <v>12</v>
      </c>
      <c r="I118" s="71">
        <v>12</v>
      </c>
      <c r="J118" s="144">
        <v>1070</v>
      </c>
      <c r="K118" s="71">
        <v>11.9</v>
      </c>
      <c r="L118" s="59">
        <v>0</v>
      </c>
      <c r="M118" s="71">
        <v>2</v>
      </c>
      <c r="N118" s="71">
        <v>2</v>
      </c>
      <c r="O118" s="60">
        <v>0</v>
      </c>
      <c r="P118" s="60">
        <v>0</v>
      </c>
      <c r="Q118" s="60">
        <v>0</v>
      </c>
      <c r="R118" s="71">
        <v>4</v>
      </c>
      <c r="S118" s="60">
        <v>0</v>
      </c>
      <c r="T118" s="70">
        <v>0.2</v>
      </c>
      <c r="U118" s="71">
        <v>0.2</v>
      </c>
      <c r="V118" s="71">
        <v>2.2999999999999998</v>
      </c>
      <c r="W118" s="71">
        <v>2.4</v>
      </c>
      <c r="X118" s="70">
        <v>22</v>
      </c>
      <c r="Y118" s="71">
        <v>44</v>
      </c>
      <c r="Z118" s="71">
        <v>127</v>
      </c>
      <c r="AA118" s="59">
        <v>0</v>
      </c>
      <c r="AB118" s="71">
        <v>0.17</v>
      </c>
      <c r="AC118" s="71">
        <v>0.17</v>
      </c>
      <c r="AD118" s="60">
        <v>0</v>
      </c>
      <c r="AE118" s="71">
        <v>0.17</v>
      </c>
      <c r="AF118" s="70">
        <v>0.02</v>
      </c>
      <c r="AG118" s="71">
        <v>0.19</v>
      </c>
      <c r="AH118" s="71">
        <v>0.21</v>
      </c>
      <c r="AI118" s="71">
        <v>0.02</v>
      </c>
      <c r="AJ118" s="71">
        <v>0.21</v>
      </c>
      <c r="AK118" s="63" t="s">
        <v>25</v>
      </c>
      <c r="AL118" s="93">
        <f t="shared" si="4"/>
        <v>-3.999999999999998E-2</v>
      </c>
    </row>
    <row r="119" spans="1:38" ht="17.25" thickBot="1">
      <c r="A119" s="72">
        <v>117</v>
      </c>
      <c r="B119" s="57" t="s">
        <v>164</v>
      </c>
      <c r="C119" s="58" t="s">
        <v>1814</v>
      </c>
      <c r="D119" s="69" t="s">
        <v>104</v>
      </c>
      <c r="E119" s="58" t="s">
        <v>75</v>
      </c>
      <c r="F119" s="69" t="s">
        <v>3811</v>
      </c>
      <c r="G119" s="69">
        <v>1997</v>
      </c>
      <c r="H119" s="70">
        <v>8</v>
      </c>
      <c r="I119" s="71">
        <v>8</v>
      </c>
      <c r="J119" s="71">
        <v>700</v>
      </c>
      <c r="K119" s="71">
        <v>7.8</v>
      </c>
      <c r="L119" s="59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71">
        <v>2</v>
      </c>
      <c r="S119" s="60">
        <v>0</v>
      </c>
      <c r="T119" s="70">
        <v>0.2</v>
      </c>
      <c r="U119" s="71">
        <v>0.2</v>
      </c>
      <c r="V119" s="60">
        <v>0</v>
      </c>
      <c r="W119" s="71">
        <v>0.2</v>
      </c>
      <c r="X119" s="70">
        <v>9</v>
      </c>
      <c r="Y119" s="71">
        <v>45</v>
      </c>
      <c r="Z119" s="60">
        <v>0</v>
      </c>
      <c r="AA119" s="59">
        <v>0</v>
      </c>
      <c r="AB119" s="60">
        <v>0</v>
      </c>
      <c r="AC119" s="60">
        <v>0</v>
      </c>
      <c r="AD119" s="60">
        <v>0</v>
      </c>
      <c r="AE119" s="60">
        <v>0</v>
      </c>
      <c r="AF119" s="70">
        <v>0.02</v>
      </c>
      <c r="AG119" s="60">
        <v>0</v>
      </c>
      <c r="AH119" s="71">
        <v>0.02</v>
      </c>
      <c r="AI119" s="71">
        <v>0.02</v>
      </c>
      <c r="AJ119" s="71">
        <v>0.02</v>
      </c>
      <c r="AK119" s="63" t="s">
        <v>25</v>
      </c>
      <c r="AL119" s="93">
        <f t="shared" si="4"/>
        <v>-0.02</v>
      </c>
    </row>
    <row r="120" spans="1:38" ht="17.25" thickBot="1">
      <c r="A120" s="72">
        <v>118</v>
      </c>
      <c r="B120" s="57" t="s">
        <v>2664</v>
      </c>
      <c r="C120" s="58" t="s">
        <v>1814</v>
      </c>
      <c r="D120" s="69" t="s">
        <v>104</v>
      </c>
      <c r="E120" s="58" t="s">
        <v>81</v>
      </c>
      <c r="F120" s="69" t="s">
        <v>3812</v>
      </c>
      <c r="G120" s="69">
        <v>1998</v>
      </c>
      <c r="H120" s="70">
        <v>11</v>
      </c>
      <c r="I120" s="71">
        <v>11</v>
      </c>
      <c r="J120" s="71">
        <v>966</v>
      </c>
      <c r="K120" s="71">
        <v>10.7</v>
      </c>
      <c r="L120" s="70">
        <v>1</v>
      </c>
      <c r="M120" s="60">
        <v>0</v>
      </c>
      <c r="N120" s="71">
        <v>1</v>
      </c>
      <c r="O120" s="71">
        <v>1</v>
      </c>
      <c r="P120" s="60">
        <v>0</v>
      </c>
      <c r="Q120" s="60">
        <v>0</v>
      </c>
      <c r="R120" s="71">
        <v>2</v>
      </c>
      <c r="S120" s="60">
        <v>0</v>
      </c>
      <c r="T120" s="70">
        <v>0.8</v>
      </c>
      <c r="U120" s="71">
        <v>0.8</v>
      </c>
      <c r="V120" s="71">
        <v>0.2</v>
      </c>
      <c r="W120" s="71">
        <v>1</v>
      </c>
      <c r="X120" s="70">
        <v>10</v>
      </c>
      <c r="Y120" s="71">
        <v>50</v>
      </c>
      <c r="Z120" s="71">
        <v>7</v>
      </c>
      <c r="AA120" s="70">
        <v>0.09</v>
      </c>
      <c r="AB120" s="60">
        <v>0</v>
      </c>
      <c r="AC120" s="71">
        <v>0.09</v>
      </c>
      <c r="AD120" s="71">
        <v>0.09</v>
      </c>
      <c r="AE120" s="71">
        <v>0.09</v>
      </c>
      <c r="AF120" s="70">
        <v>7.0000000000000007E-2</v>
      </c>
      <c r="AG120" s="71">
        <v>0.02</v>
      </c>
      <c r="AH120" s="71">
        <v>0.09</v>
      </c>
      <c r="AI120" s="71">
        <v>7.0000000000000007E-2</v>
      </c>
      <c r="AJ120" s="71">
        <v>0.09</v>
      </c>
      <c r="AK120" s="63" t="s">
        <v>25</v>
      </c>
      <c r="AL120" s="93">
        <f t="shared" si="4"/>
        <v>0</v>
      </c>
    </row>
    <row r="121" spans="1:38" ht="17.25" thickBot="1">
      <c r="A121" s="72">
        <v>119</v>
      </c>
      <c r="B121" s="57" t="s">
        <v>165</v>
      </c>
      <c r="C121" s="58" t="s">
        <v>1811</v>
      </c>
      <c r="D121" s="69" t="s">
        <v>102</v>
      </c>
      <c r="E121" s="58" t="s">
        <v>79</v>
      </c>
      <c r="F121" s="69" t="s">
        <v>3813</v>
      </c>
      <c r="G121" s="69">
        <v>2005</v>
      </c>
      <c r="H121" s="70">
        <v>1</v>
      </c>
      <c r="I121" s="60">
        <v>0</v>
      </c>
      <c r="J121" s="71">
        <v>14</v>
      </c>
      <c r="K121" s="71">
        <v>0.2</v>
      </c>
      <c r="L121" s="59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0">
        <v>0</v>
      </c>
      <c r="S121" s="60">
        <v>0</v>
      </c>
      <c r="T121" s="59">
        <v>0</v>
      </c>
      <c r="U121" s="60">
        <v>0</v>
      </c>
      <c r="V121" s="60">
        <v>0</v>
      </c>
      <c r="W121" s="60">
        <v>0</v>
      </c>
      <c r="X121" s="59">
        <v>0</v>
      </c>
      <c r="Y121" s="60">
        <v>0</v>
      </c>
      <c r="Z121" s="60">
        <v>0</v>
      </c>
      <c r="AA121" s="59">
        <v>0</v>
      </c>
      <c r="AB121" s="60">
        <v>0</v>
      </c>
      <c r="AC121" s="60">
        <v>0</v>
      </c>
      <c r="AD121" s="60">
        <v>0</v>
      </c>
      <c r="AE121" s="60">
        <v>0</v>
      </c>
      <c r="AF121" s="59">
        <v>0</v>
      </c>
      <c r="AG121" s="60">
        <v>0</v>
      </c>
      <c r="AH121" s="60">
        <v>0</v>
      </c>
      <c r="AI121" s="60">
        <v>0</v>
      </c>
      <c r="AJ121" s="60">
        <v>0</v>
      </c>
      <c r="AK121" s="63" t="s">
        <v>25</v>
      </c>
      <c r="AL121" s="93">
        <f t="shared" si="4"/>
        <v>0</v>
      </c>
    </row>
    <row r="122" spans="1:38" ht="17.25" thickBot="1">
      <c r="A122" s="72">
        <v>120</v>
      </c>
      <c r="B122" s="57" t="s">
        <v>2665</v>
      </c>
      <c r="C122" s="58" t="s">
        <v>1812</v>
      </c>
      <c r="D122" s="69" t="s">
        <v>103</v>
      </c>
      <c r="E122" s="58" t="s">
        <v>96</v>
      </c>
      <c r="F122" s="69" t="s">
        <v>3814</v>
      </c>
      <c r="G122" s="69">
        <v>2003</v>
      </c>
      <c r="H122" s="70">
        <v>3</v>
      </c>
      <c r="I122" s="71">
        <v>1</v>
      </c>
      <c r="J122" s="71">
        <v>118</v>
      </c>
      <c r="K122" s="71">
        <v>1.3</v>
      </c>
      <c r="L122" s="59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0">
        <v>0</v>
      </c>
      <c r="S122" s="60">
        <v>0</v>
      </c>
      <c r="T122" s="70">
        <v>0.1</v>
      </c>
      <c r="U122" s="71">
        <v>0.1</v>
      </c>
      <c r="V122" s="60">
        <v>0</v>
      </c>
      <c r="W122" s="71">
        <v>0.1</v>
      </c>
      <c r="X122" s="70">
        <v>5</v>
      </c>
      <c r="Y122" s="60">
        <v>0</v>
      </c>
      <c r="Z122" s="71">
        <v>6</v>
      </c>
      <c r="AA122" s="59">
        <v>0</v>
      </c>
      <c r="AB122" s="60">
        <v>0</v>
      </c>
      <c r="AC122" s="60">
        <v>0</v>
      </c>
      <c r="AD122" s="60">
        <v>0</v>
      </c>
      <c r="AE122" s="60">
        <v>0</v>
      </c>
      <c r="AF122" s="70">
        <v>0.05</v>
      </c>
      <c r="AG122" s="71">
        <v>0.02</v>
      </c>
      <c r="AH122" s="71">
        <v>7.0000000000000007E-2</v>
      </c>
      <c r="AI122" s="71">
        <v>0.05</v>
      </c>
      <c r="AJ122" s="71">
        <v>7.0000000000000007E-2</v>
      </c>
      <c r="AK122" s="63" t="s">
        <v>25</v>
      </c>
      <c r="AL122" s="93">
        <f t="shared" si="4"/>
        <v>-7.0000000000000007E-2</v>
      </c>
    </row>
    <row r="123" spans="1:38" ht="17.25" thickBot="1">
      <c r="A123" s="72">
        <v>121</v>
      </c>
      <c r="B123" s="57" t="s">
        <v>166</v>
      </c>
      <c r="C123" s="58" t="s">
        <v>1832</v>
      </c>
      <c r="D123" s="69" t="s">
        <v>1853</v>
      </c>
      <c r="E123" s="58" t="s">
        <v>93</v>
      </c>
      <c r="F123" s="69" t="s">
        <v>3815</v>
      </c>
      <c r="G123" s="69">
        <v>1992</v>
      </c>
      <c r="H123" s="70">
        <v>6</v>
      </c>
      <c r="I123" s="71">
        <v>1</v>
      </c>
      <c r="J123" s="71">
        <v>252</v>
      </c>
      <c r="K123" s="71">
        <v>2.8</v>
      </c>
      <c r="L123" s="59">
        <v>0</v>
      </c>
      <c r="M123" s="60">
        <v>0</v>
      </c>
      <c r="N123" s="60">
        <v>0</v>
      </c>
      <c r="O123" s="60">
        <v>0</v>
      </c>
      <c r="P123" s="60">
        <v>0</v>
      </c>
      <c r="Q123" s="60">
        <v>0</v>
      </c>
      <c r="R123" s="71">
        <v>1</v>
      </c>
      <c r="S123" s="60">
        <v>0</v>
      </c>
      <c r="T123" s="70">
        <v>0.2</v>
      </c>
      <c r="U123" s="71">
        <v>0.2</v>
      </c>
      <c r="V123" s="71">
        <v>0.5</v>
      </c>
      <c r="W123" s="71">
        <v>0.7</v>
      </c>
      <c r="X123" s="70">
        <v>1</v>
      </c>
      <c r="Y123" s="71">
        <v>4</v>
      </c>
      <c r="Z123" s="71">
        <v>14</v>
      </c>
      <c r="AA123" s="59">
        <v>0</v>
      </c>
      <c r="AB123" s="60">
        <v>0</v>
      </c>
      <c r="AC123" s="60">
        <v>0</v>
      </c>
      <c r="AD123" s="60">
        <v>0</v>
      </c>
      <c r="AE123" s="60">
        <v>0</v>
      </c>
      <c r="AF123" s="70">
        <v>0.06</v>
      </c>
      <c r="AG123" s="71">
        <v>0.18</v>
      </c>
      <c r="AH123" s="71">
        <v>0.24</v>
      </c>
      <c r="AI123" s="71">
        <v>0.06</v>
      </c>
      <c r="AJ123" s="71">
        <v>0.24</v>
      </c>
      <c r="AK123" s="63" t="s">
        <v>25</v>
      </c>
      <c r="AL123" s="93">
        <f t="shared" si="4"/>
        <v>-0.24</v>
      </c>
    </row>
    <row r="124" spans="1:38" ht="17.25" thickBot="1">
      <c r="A124" s="72">
        <v>122</v>
      </c>
      <c r="B124" s="57" t="s">
        <v>2948</v>
      </c>
      <c r="C124" s="58" t="s">
        <v>1844</v>
      </c>
      <c r="D124" s="69" t="s">
        <v>2827</v>
      </c>
      <c r="E124" s="58" t="s">
        <v>65</v>
      </c>
      <c r="F124" s="69" t="s">
        <v>3816</v>
      </c>
      <c r="G124" s="69">
        <v>2002</v>
      </c>
      <c r="H124" s="70">
        <v>9</v>
      </c>
      <c r="I124" s="71">
        <v>7</v>
      </c>
      <c r="J124" s="71">
        <v>553</v>
      </c>
      <c r="K124" s="71">
        <v>6.1</v>
      </c>
      <c r="L124" s="70">
        <v>2</v>
      </c>
      <c r="M124" s="71">
        <v>5</v>
      </c>
      <c r="N124" s="71">
        <v>7</v>
      </c>
      <c r="O124" s="71">
        <v>2</v>
      </c>
      <c r="P124" s="60">
        <v>0</v>
      </c>
      <c r="Q124" s="60">
        <v>0</v>
      </c>
      <c r="R124" s="71">
        <v>2</v>
      </c>
      <c r="S124" s="60">
        <v>0</v>
      </c>
      <c r="T124" s="70">
        <v>0.6</v>
      </c>
      <c r="U124" s="71">
        <v>0.6</v>
      </c>
      <c r="V124" s="71">
        <v>1.9</v>
      </c>
      <c r="W124" s="71">
        <v>2.5</v>
      </c>
      <c r="X124" s="70">
        <v>67</v>
      </c>
      <c r="Y124" s="71">
        <v>17</v>
      </c>
      <c r="Z124" s="71">
        <v>87</v>
      </c>
      <c r="AA124" s="70">
        <v>0.33</v>
      </c>
      <c r="AB124" s="71">
        <v>0.81</v>
      </c>
      <c r="AC124" s="71">
        <v>1.1399999999999999</v>
      </c>
      <c r="AD124" s="71">
        <v>0.33</v>
      </c>
      <c r="AE124" s="71">
        <v>1.1399999999999999</v>
      </c>
      <c r="AF124" s="70">
        <v>0.1</v>
      </c>
      <c r="AG124" s="71">
        <v>0.31</v>
      </c>
      <c r="AH124" s="71">
        <v>0.4</v>
      </c>
      <c r="AI124" s="71">
        <v>0.1</v>
      </c>
      <c r="AJ124" s="71">
        <v>0.4</v>
      </c>
      <c r="AK124" s="63" t="s">
        <v>25</v>
      </c>
      <c r="AL124" s="93">
        <f t="shared" si="4"/>
        <v>0.73999999999999988</v>
      </c>
    </row>
    <row r="125" spans="1:38" ht="17.25" thickBot="1">
      <c r="A125" s="72">
        <v>123</v>
      </c>
      <c r="B125" s="57" t="s">
        <v>3240</v>
      </c>
      <c r="C125" s="58" t="s">
        <v>1821</v>
      </c>
      <c r="D125" s="69" t="s">
        <v>103</v>
      </c>
      <c r="E125" s="58" t="s">
        <v>87</v>
      </c>
      <c r="F125" s="69" t="s">
        <v>3817</v>
      </c>
      <c r="G125" s="69">
        <v>1998</v>
      </c>
      <c r="H125" s="70">
        <v>7</v>
      </c>
      <c r="I125" s="71">
        <v>7</v>
      </c>
      <c r="J125" s="71">
        <v>535</v>
      </c>
      <c r="K125" s="71">
        <v>5.9</v>
      </c>
      <c r="L125" s="70">
        <v>1</v>
      </c>
      <c r="M125" s="60">
        <v>0</v>
      </c>
      <c r="N125" s="71">
        <v>1</v>
      </c>
      <c r="O125" s="71">
        <v>1</v>
      </c>
      <c r="P125" s="60">
        <v>0</v>
      </c>
      <c r="Q125" s="60">
        <v>0</v>
      </c>
      <c r="R125" s="71">
        <v>1</v>
      </c>
      <c r="S125" s="60">
        <v>0</v>
      </c>
      <c r="T125" s="70">
        <v>0.6</v>
      </c>
      <c r="U125" s="71">
        <v>0.6</v>
      </c>
      <c r="V125" s="60">
        <v>0</v>
      </c>
      <c r="W125" s="71">
        <v>0.6</v>
      </c>
      <c r="X125" s="70">
        <v>3</v>
      </c>
      <c r="Y125" s="71">
        <v>29</v>
      </c>
      <c r="Z125" s="71">
        <v>18</v>
      </c>
      <c r="AA125" s="70">
        <v>0.17</v>
      </c>
      <c r="AB125" s="60">
        <v>0</v>
      </c>
      <c r="AC125" s="71">
        <v>0.17</v>
      </c>
      <c r="AD125" s="71">
        <v>0.17</v>
      </c>
      <c r="AE125" s="71">
        <v>0.17</v>
      </c>
      <c r="AF125" s="70">
        <v>0.1</v>
      </c>
      <c r="AG125" s="60">
        <v>0</v>
      </c>
      <c r="AH125" s="71">
        <v>0.1</v>
      </c>
      <c r="AI125" s="71">
        <v>0.1</v>
      </c>
      <c r="AJ125" s="71">
        <v>0.1</v>
      </c>
      <c r="AK125" s="63" t="s">
        <v>25</v>
      </c>
      <c r="AL125" s="93">
        <f t="shared" si="4"/>
        <v>7.0000000000000007E-2</v>
      </c>
    </row>
    <row r="126" spans="1:38" ht="17.25" thickBot="1">
      <c r="A126" s="72">
        <v>124</v>
      </c>
      <c r="B126" s="57" t="s">
        <v>167</v>
      </c>
      <c r="C126" s="58" t="s">
        <v>1822</v>
      </c>
      <c r="D126" s="69" t="s">
        <v>104</v>
      </c>
      <c r="E126" s="58" t="s">
        <v>63</v>
      </c>
      <c r="F126" s="69" t="s">
        <v>3569</v>
      </c>
      <c r="G126" s="69">
        <v>1997</v>
      </c>
      <c r="H126" s="70">
        <v>10</v>
      </c>
      <c r="I126" s="71">
        <v>8</v>
      </c>
      <c r="J126" s="71">
        <v>746</v>
      </c>
      <c r="K126" s="71">
        <v>8.3000000000000007</v>
      </c>
      <c r="L126" s="59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71">
        <v>1</v>
      </c>
      <c r="S126" s="60">
        <v>0</v>
      </c>
      <c r="T126" s="70">
        <v>0.4</v>
      </c>
      <c r="U126" s="71">
        <v>0.4</v>
      </c>
      <c r="V126" s="60">
        <v>0</v>
      </c>
      <c r="W126" s="71">
        <v>0.4</v>
      </c>
      <c r="X126" s="70">
        <v>4</v>
      </c>
      <c r="Y126" s="71">
        <v>30</v>
      </c>
      <c r="Z126" s="71">
        <v>4</v>
      </c>
      <c r="AA126" s="59">
        <v>0</v>
      </c>
      <c r="AB126" s="60">
        <v>0</v>
      </c>
      <c r="AC126" s="60">
        <v>0</v>
      </c>
      <c r="AD126" s="60">
        <v>0</v>
      </c>
      <c r="AE126" s="60">
        <v>0</v>
      </c>
      <c r="AF126" s="70">
        <v>0.05</v>
      </c>
      <c r="AG126" s="60">
        <v>0</v>
      </c>
      <c r="AH126" s="71">
        <v>0.05</v>
      </c>
      <c r="AI126" s="71">
        <v>0.05</v>
      </c>
      <c r="AJ126" s="71">
        <v>0.05</v>
      </c>
      <c r="AK126" s="63" t="s">
        <v>25</v>
      </c>
      <c r="AL126" s="93">
        <f t="shared" si="4"/>
        <v>-0.05</v>
      </c>
    </row>
    <row r="127" spans="1:38" ht="17.25" thickBot="1">
      <c r="A127" s="72">
        <v>125</v>
      </c>
      <c r="B127" s="57" t="s">
        <v>168</v>
      </c>
      <c r="C127" s="58" t="s">
        <v>1839</v>
      </c>
      <c r="D127" s="69" t="s">
        <v>1819</v>
      </c>
      <c r="E127" s="58" t="s">
        <v>96</v>
      </c>
      <c r="F127" s="69" t="s">
        <v>3818</v>
      </c>
      <c r="G127" s="69">
        <v>1993</v>
      </c>
      <c r="H127" s="70">
        <v>12</v>
      </c>
      <c r="I127" s="71">
        <v>12</v>
      </c>
      <c r="J127" s="144">
        <v>1036</v>
      </c>
      <c r="K127" s="71">
        <v>11.5</v>
      </c>
      <c r="L127" s="70">
        <v>4</v>
      </c>
      <c r="M127" s="60">
        <v>0</v>
      </c>
      <c r="N127" s="71">
        <v>4</v>
      </c>
      <c r="O127" s="71">
        <v>4</v>
      </c>
      <c r="P127" s="60">
        <v>0</v>
      </c>
      <c r="Q127" s="60">
        <v>0</v>
      </c>
      <c r="R127" s="71">
        <v>3</v>
      </c>
      <c r="S127" s="60">
        <v>0</v>
      </c>
      <c r="T127" s="70">
        <v>4.0999999999999996</v>
      </c>
      <c r="U127" s="71">
        <v>4.0999999999999996</v>
      </c>
      <c r="V127" s="71">
        <v>1.6</v>
      </c>
      <c r="W127" s="71">
        <v>5.7</v>
      </c>
      <c r="X127" s="70">
        <v>26</v>
      </c>
      <c r="Y127" s="71">
        <v>33</v>
      </c>
      <c r="Z127" s="71">
        <v>61</v>
      </c>
      <c r="AA127" s="70">
        <v>0.35</v>
      </c>
      <c r="AB127" s="60">
        <v>0</v>
      </c>
      <c r="AC127" s="71">
        <v>0.35</v>
      </c>
      <c r="AD127" s="71">
        <v>0.35</v>
      </c>
      <c r="AE127" s="71">
        <v>0.35</v>
      </c>
      <c r="AF127" s="70">
        <v>0.36</v>
      </c>
      <c r="AG127" s="71">
        <v>0.14000000000000001</v>
      </c>
      <c r="AH127" s="71">
        <v>0.5</v>
      </c>
      <c r="AI127" s="71">
        <v>0.36</v>
      </c>
      <c r="AJ127" s="71">
        <v>0.5</v>
      </c>
      <c r="AK127" s="63" t="s">
        <v>25</v>
      </c>
      <c r="AL127" s="93">
        <f t="shared" si="4"/>
        <v>-0.15000000000000002</v>
      </c>
    </row>
    <row r="128" spans="1:38" ht="17.25" thickBot="1">
      <c r="A128" s="72">
        <v>126</v>
      </c>
      <c r="B128" s="57" t="s">
        <v>169</v>
      </c>
      <c r="C128" s="58" t="s">
        <v>1839</v>
      </c>
      <c r="D128" s="69" t="s">
        <v>103</v>
      </c>
      <c r="E128" s="58" t="s">
        <v>85</v>
      </c>
      <c r="F128" s="69" t="s">
        <v>3819</v>
      </c>
      <c r="G128" s="69">
        <v>2000</v>
      </c>
      <c r="H128" s="70">
        <v>10</v>
      </c>
      <c r="I128" s="71">
        <v>10</v>
      </c>
      <c r="J128" s="71">
        <v>866</v>
      </c>
      <c r="K128" s="71">
        <v>9.6</v>
      </c>
      <c r="L128" s="59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71">
        <v>2</v>
      </c>
      <c r="S128" s="60">
        <v>0</v>
      </c>
      <c r="T128" s="70">
        <v>0.3</v>
      </c>
      <c r="U128" s="71">
        <v>0.3</v>
      </c>
      <c r="V128" s="71">
        <v>0.6</v>
      </c>
      <c r="W128" s="71">
        <v>0.9</v>
      </c>
      <c r="X128" s="70">
        <v>8</v>
      </c>
      <c r="Y128" s="71">
        <v>43</v>
      </c>
      <c r="Z128" s="71">
        <v>3</v>
      </c>
      <c r="AA128" s="59">
        <v>0</v>
      </c>
      <c r="AB128" s="60">
        <v>0</v>
      </c>
      <c r="AC128" s="60">
        <v>0</v>
      </c>
      <c r="AD128" s="60">
        <v>0</v>
      </c>
      <c r="AE128" s="60">
        <v>0</v>
      </c>
      <c r="AF128" s="70">
        <v>0.03</v>
      </c>
      <c r="AG128" s="71">
        <v>0.06</v>
      </c>
      <c r="AH128" s="71">
        <v>0.09</v>
      </c>
      <c r="AI128" s="71">
        <v>0.03</v>
      </c>
      <c r="AJ128" s="71">
        <v>0.09</v>
      </c>
      <c r="AK128" s="63" t="s">
        <v>25</v>
      </c>
      <c r="AL128" s="93">
        <f t="shared" si="4"/>
        <v>-0.09</v>
      </c>
    </row>
    <row r="129" spans="1:38" ht="17.25" thickBot="1">
      <c r="A129" s="72">
        <v>127</v>
      </c>
      <c r="B129" s="57" t="s">
        <v>2666</v>
      </c>
      <c r="C129" s="58" t="s">
        <v>1812</v>
      </c>
      <c r="D129" s="69" t="s">
        <v>1833</v>
      </c>
      <c r="E129" s="58" t="s">
        <v>2641</v>
      </c>
      <c r="F129" s="69" t="s">
        <v>3542</v>
      </c>
      <c r="G129" s="69">
        <v>1999</v>
      </c>
      <c r="H129" s="70">
        <v>12</v>
      </c>
      <c r="I129" s="71">
        <v>9</v>
      </c>
      <c r="J129" s="71">
        <v>805</v>
      </c>
      <c r="K129" s="71">
        <v>8.9</v>
      </c>
      <c r="L129" s="59">
        <v>0</v>
      </c>
      <c r="M129" s="71">
        <v>1</v>
      </c>
      <c r="N129" s="71">
        <v>1</v>
      </c>
      <c r="O129" s="60">
        <v>0</v>
      </c>
      <c r="P129" s="60">
        <v>0</v>
      </c>
      <c r="Q129" s="60">
        <v>0</v>
      </c>
      <c r="R129" s="71">
        <v>1</v>
      </c>
      <c r="S129" s="60">
        <v>0</v>
      </c>
      <c r="T129" s="70">
        <v>0.2</v>
      </c>
      <c r="U129" s="71">
        <v>0.2</v>
      </c>
      <c r="V129" s="71">
        <v>1.7</v>
      </c>
      <c r="W129" s="71">
        <v>1.9</v>
      </c>
      <c r="X129" s="70">
        <v>20</v>
      </c>
      <c r="Y129" s="71">
        <v>36</v>
      </c>
      <c r="Z129" s="71">
        <v>42</v>
      </c>
      <c r="AA129" s="59">
        <v>0</v>
      </c>
      <c r="AB129" s="71">
        <v>0.11</v>
      </c>
      <c r="AC129" s="71">
        <v>0.11</v>
      </c>
      <c r="AD129" s="60">
        <v>0</v>
      </c>
      <c r="AE129" s="71">
        <v>0.11</v>
      </c>
      <c r="AF129" s="70">
        <v>0.03</v>
      </c>
      <c r="AG129" s="71">
        <v>0.19</v>
      </c>
      <c r="AH129" s="71">
        <v>0.22</v>
      </c>
      <c r="AI129" s="71">
        <v>0.03</v>
      </c>
      <c r="AJ129" s="71">
        <v>0.22</v>
      </c>
      <c r="AK129" s="63" t="s">
        <v>25</v>
      </c>
      <c r="AL129" s="93">
        <f t="shared" si="4"/>
        <v>-0.11</v>
      </c>
    </row>
    <row r="130" spans="1:38" ht="17.25" thickBot="1">
      <c r="A130" s="72">
        <v>128</v>
      </c>
      <c r="B130" s="57" t="s">
        <v>3226</v>
      </c>
      <c r="C130" s="58" t="s">
        <v>1812</v>
      </c>
      <c r="D130" s="69" t="s">
        <v>103</v>
      </c>
      <c r="E130" s="58" t="s">
        <v>93</v>
      </c>
      <c r="F130" s="69" t="s">
        <v>3820</v>
      </c>
      <c r="G130" s="69">
        <v>2001</v>
      </c>
      <c r="H130" s="70">
        <v>6</v>
      </c>
      <c r="I130" s="71">
        <v>1</v>
      </c>
      <c r="J130" s="71">
        <v>170</v>
      </c>
      <c r="K130" s="71">
        <v>1.9</v>
      </c>
      <c r="L130" s="59">
        <v>0</v>
      </c>
      <c r="M130" s="60">
        <v>0</v>
      </c>
      <c r="N130" s="60">
        <v>0</v>
      </c>
      <c r="O130" s="60">
        <v>0</v>
      </c>
      <c r="P130" s="60">
        <v>0</v>
      </c>
      <c r="Q130" s="60">
        <v>0</v>
      </c>
      <c r="R130" s="71">
        <v>1</v>
      </c>
      <c r="S130" s="60">
        <v>0</v>
      </c>
      <c r="T130" s="70">
        <v>0.1</v>
      </c>
      <c r="U130" s="71">
        <v>0.1</v>
      </c>
      <c r="V130" s="60">
        <v>0</v>
      </c>
      <c r="W130" s="71">
        <v>0.1</v>
      </c>
      <c r="X130" s="70">
        <v>4</v>
      </c>
      <c r="Y130" s="71">
        <v>16</v>
      </c>
      <c r="Z130" s="71">
        <v>5</v>
      </c>
      <c r="AA130" s="59">
        <v>0</v>
      </c>
      <c r="AB130" s="60">
        <v>0</v>
      </c>
      <c r="AC130" s="60">
        <v>0</v>
      </c>
      <c r="AD130" s="60">
        <v>0</v>
      </c>
      <c r="AE130" s="60">
        <v>0</v>
      </c>
      <c r="AF130" s="70">
        <v>0.03</v>
      </c>
      <c r="AG130" s="71">
        <v>0.01</v>
      </c>
      <c r="AH130" s="71">
        <v>0.04</v>
      </c>
      <c r="AI130" s="71">
        <v>0.03</v>
      </c>
      <c r="AJ130" s="71">
        <v>0.04</v>
      </c>
      <c r="AK130" s="63" t="s">
        <v>25</v>
      </c>
      <c r="AL130" s="93">
        <f t="shared" si="4"/>
        <v>-0.04</v>
      </c>
    </row>
    <row r="131" spans="1:38" ht="17.25" thickBot="1">
      <c r="A131" s="72">
        <v>129</v>
      </c>
      <c r="B131" s="57" t="s">
        <v>170</v>
      </c>
      <c r="C131" s="58" t="s">
        <v>1812</v>
      </c>
      <c r="D131" s="69" t="s">
        <v>104</v>
      </c>
      <c r="E131" s="58" t="s">
        <v>73</v>
      </c>
      <c r="F131" s="69" t="s">
        <v>3821</v>
      </c>
      <c r="G131" s="69">
        <v>1991</v>
      </c>
      <c r="H131" s="70">
        <v>11</v>
      </c>
      <c r="I131" s="71">
        <v>11</v>
      </c>
      <c r="J131" s="71">
        <v>990</v>
      </c>
      <c r="K131" s="71">
        <v>11</v>
      </c>
      <c r="L131" s="70">
        <v>1</v>
      </c>
      <c r="M131" s="60">
        <v>0</v>
      </c>
      <c r="N131" s="71">
        <v>1</v>
      </c>
      <c r="O131" s="71">
        <v>1</v>
      </c>
      <c r="P131" s="60">
        <v>0</v>
      </c>
      <c r="Q131" s="60">
        <v>0</v>
      </c>
      <c r="R131" s="71">
        <v>3</v>
      </c>
      <c r="S131" s="60">
        <v>0</v>
      </c>
      <c r="T131" s="70">
        <v>1.5</v>
      </c>
      <c r="U131" s="71">
        <v>1.5</v>
      </c>
      <c r="V131" s="71">
        <v>0.1</v>
      </c>
      <c r="W131" s="71">
        <v>1.6</v>
      </c>
      <c r="X131" s="70">
        <v>18</v>
      </c>
      <c r="Y131" s="71">
        <v>61</v>
      </c>
      <c r="Z131" s="71">
        <v>5</v>
      </c>
      <c r="AA131" s="70">
        <v>0.09</v>
      </c>
      <c r="AB131" s="60">
        <v>0</v>
      </c>
      <c r="AC131" s="71">
        <v>0.09</v>
      </c>
      <c r="AD131" s="71">
        <v>0.09</v>
      </c>
      <c r="AE131" s="71">
        <v>0.09</v>
      </c>
      <c r="AF131" s="70">
        <v>0.14000000000000001</v>
      </c>
      <c r="AG131" s="71">
        <v>0.01</v>
      </c>
      <c r="AH131" s="71">
        <v>0.15</v>
      </c>
      <c r="AI131" s="71">
        <v>0.14000000000000001</v>
      </c>
      <c r="AJ131" s="71">
        <v>0.15</v>
      </c>
      <c r="AK131" s="63" t="s">
        <v>25</v>
      </c>
      <c r="AL131" s="93">
        <f t="shared" si="4"/>
        <v>-0.06</v>
      </c>
    </row>
    <row r="132" spans="1:38" ht="17.25" thickBot="1">
      <c r="A132" s="72">
        <v>130</v>
      </c>
      <c r="B132" s="57" t="s">
        <v>2820</v>
      </c>
      <c r="C132" s="58" t="s">
        <v>1846</v>
      </c>
      <c r="D132" s="69" t="s">
        <v>1819</v>
      </c>
      <c r="E132" s="58" t="s">
        <v>83</v>
      </c>
      <c r="F132" s="69" t="s">
        <v>3822</v>
      </c>
      <c r="G132" s="69">
        <v>2003</v>
      </c>
      <c r="H132" s="70">
        <v>6</v>
      </c>
      <c r="I132" s="60">
        <v>0</v>
      </c>
      <c r="J132" s="71">
        <v>73</v>
      </c>
      <c r="K132" s="71">
        <v>0.8</v>
      </c>
      <c r="L132" s="70">
        <v>2</v>
      </c>
      <c r="M132" s="60">
        <v>0</v>
      </c>
      <c r="N132" s="71">
        <v>2</v>
      </c>
      <c r="O132" s="71">
        <v>2</v>
      </c>
      <c r="P132" s="60">
        <v>0</v>
      </c>
      <c r="Q132" s="60">
        <v>0</v>
      </c>
      <c r="R132" s="71">
        <v>2</v>
      </c>
      <c r="S132" s="60">
        <v>0</v>
      </c>
      <c r="T132" s="70">
        <v>0.7</v>
      </c>
      <c r="U132" s="71">
        <v>0.7</v>
      </c>
      <c r="V132" s="60">
        <v>0</v>
      </c>
      <c r="W132" s="71">
        <v>0.7</v>
      </c>
      <c r="X132" s="70">
        <v>4</v>
      </c>
      <c r="Y132" s="71">
        <v>2</v>
      </c>
      <c r="Z132" s="71">
        <v>4</v>
      </c>
      <c r="AA132" s="70">
        <v>2.4700000000000002</v>
      </c>
      <c r="AB132" s="60">
        <v>0</v>
      </c>
      <c r="AC132" s="71">
        <v>2.4700000000000002</v>
      </c>
      <c r="AD132" s="71">
        <v>2.4700000000000002</v>
      </c>
      <c r="AE132" s="71">
        <v>2.4700000000000002</v>
      </c>
      <c r="AF132" s="70">
        <v>0.9</v>
      </c>
      <c r="AG132" s="71">
        <v>0.02</v>
      </c>
      <c r="AH132" s="71">
        <v>0.91</v>
      </c>
      <c r="AI132" s="71">
        <v>0.9</v>
      </c>
      <c r="AJ132" s="71">
        <v>0.91</v>
      </c>
      <c r="AK132" s="63" t="s">
        <v>25</v>
      </c>
      <c r="AL132" s="93">
        <f t="shared" si="4"/>
        <v>1.56</v>
      </c>
    </row>
    <row r="133" spans="1:38" ht="17.25" thickBot="1">
      <c r="A133" s="72">
        <v>131</v>
      </c>
      <c r="B133" s="57" t="s">
        <v>66</v>
      </c>
      <c r="C133" s="58" t="s">
        <v>1822</v>
      </c>
      <c r="D133" s="69" t="s">
        <v>111</v>
      </c>
      <c r="E133" s="58" t="s">
        <v>65</v>
      </c>
      <c r="F133" s="69" t="s">
        <v>3823</v>
      </c>
      <c r="G133" s="69">
        <v>1993</v>
      </c>
      <c r="H133" s="70">
        <v>11</v>
      </c>
      <c r="I133" s="71">
        <v>11</v>
      </c>
      <c r="J133" s="71">
        <v>990</v>
      </c>
      <c r="K133" s="71">
        <v>11</v>
      </c>
      <c r="L133" s="59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71">
        <v>2</v>
      </c>
      <c r="S133" s="60">
        <v>0</v>
      </c>
      <c r="T133" s="59">
        <v>0</v>
      </c>
      <c r="U133" s="60">
        <v>0</v>
      </c>
      <c r="V133" s="71">
        <v>0.1</v>
      </c>
      <c r="W133" s="71">
        <v>0.1</v>
      </c>
      <c r="X133" s="59">
        <v>0</v>
      </c>
      <c r="Y133" s="71">
        <v>1</v>
      </c>
      <c r="Z133" s="60">
        <v>0</v>
      </c>
      <c r="AA133" s="59">
        <v>0</v>
      </c>
      <c r="AB133" s="60">
        <v>0</v>
      </c>
      <c r="AC133" s="60">
        <v>0</v>
      </c>
      <c r="AD133" s="60">
        <v>0</v>
      </c>
      <c r="AE133" s="60">
        <v>0</v>
      </c>
      <c r="AF133" s="59">
        <v>0</v>
      </c>
      <c r="AG133" s="71">
        <v>0.01</v>
      </c>
      <c r="AH133" s="71">
        <v>0.01</v>
      </c>
      <c r="AI133" s="60">
        <v>0</v>
      </c>
      <c r="AJ133" s="71">
        <v>0.01</v>
      </c>
      <c r="AK133" s="63" t="s">
        <v>25</v>
      </c>
      <c r="AL133" s="93">
        <f t="shared" si="4"/>
        <v>-0.01</v>
      </c>
    </row>
    <row r="134" spans="1:38" ht="17.25" thickBot="1">
      <c r="A134" s="72">
        <v>132</v>
      </c>
      <c r="B134" s="57" t="s">
        <v>171</v>
      </c>
      <c r="C134" s="58" t="s">
        <v>1814</v>
      </c>
      <c r="D134" s="69" t="s">
        <v>1819</v>
      </c>
      <c r="E134" s="58" t="s">
        <v>85</v>
      </c>
      <c r="F134" s="69" t="s">
        <v>3824</v>
      </c>
      <c r="G134" s="69">
        <v>1998</v>
      </c>
      <c r="H134" s="70">
        <v>11</v>
      </c>
      <c r="I134" s="71">
        <v>11</v>
      </c>
      <c r="J134" s="71">
        <v>942</v>
      </c>
      <c r="K134" s="71">
        <v>10.5</v>
      </c>
      <c r="L134" s="70">
        <v>5</v>
      </c>
      <c r="M134" s="60">
        <v>0</v>
      </c>
      <c r="N134" s="71">
        <v>5</v>
      </c>
      <c r="O134" s="71">
        <v>5</v>
      </c>
      <c r="P134" s="60">
        <v>0</v>
      </c>
      <c r="Q134" s="60">
        <v>0</v>
      </c>
      <c r="R134" s="71">
        <v>2</v>
      </c>
      <c r="S134" s="60">
        <v>0</v>
      </c>
      <c r="T134" s="70">
        <v>3.9</v>
      </c>
      <c r="U134" s="71">
        <v>3.9</v>
      </c>
      <c r="V134" s="71">
        <v>0.7</v>
      </c>
      <c r="W134" s="71">
        <v>4.5999999999999996</v>
      </c>
      <c r="X134" s="70">
        <v>21</v>
      </c>
      <c r="Y134" s="71">
        <v>17</v>
      </c>
      <c r="Z134" s="71">
        <v>55</v>
      </c>
      <c r="AA134" s="70">
        <v>0.48</v>
      </c>
      <c r="AB134" s="60">
        <v>0</v>
      </c>
      <c r="AC134" s="71">
        <v>0.48</v>
      </c>
      <c r="AD134" s="71">
        <v>0.48</v>
      </c>
      <c r="AE134" s="71">
        <v>0.48</v>
      </c>
      <c r="AF134" s="70">
        <v>0.37</v>
      </c>
      <c r="AG134" s="71">
        <v>7.0000000000000007E-2</v>
      </c>
      <c r="AH134" s="71">
        <v>0.44</v>
      </c>
      <c r="AI134" s="71">
        <v>0.37</v>
      </c>
      <c r="AJ134" s="71">
        <v>0.44</v>
      </c>
      <c r="AK134" s="63" t="s">
        <v>25</v>
      </c>
      <c r="AL134" s="93">
        <f t="shared" si="4"/>
        <v>3.999999999999998E-2</v>
      </c>
    </row>
    <row r="135" spans="1:38" ht="17.25" thickBot="1">
      <c r="A135" s="72">
        <v>133</v>
      </c>
      <c r="B135" s="57" t="s">
        <v>2667</v>
      </c>
      <c r="C135" s="58" t="s">
        <v>1832</v>
      </c>
      <c r="D135" s="69" t="s">
        <v>104</v>
      </c>
      <c r="E135" s="58" t="s">
        <v>2349</v>
      </c>
      <c r="F135" s="69" t="s">
        <v>3825</v>
      </c>
      <c r="G135" s="69">
        <v>1992</v>
      </c>
      <c r="H135" s="70">
        <v>6</v>
      </c>
      <c r="I135" s="71">
        <v>6</v>
      </c>
      <c r="J135" s="71">
        <v>482</v>
      </c>
      <c r="K135" s="71">
        <v>5.4</v>
      </c>
      <c r="L135" s="59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71">
        <v>2</v>
      </c>
      <c r="S135" s="60">
        <v>0</v>
      </c>
      <c r="T135" s="70">
        <v>0.2</v>
      </c>
      <c r="U135" s="71">
        <v>0.2</v>
      </c>
      <c r="V135" s="60">
        <v>0</v>
      </c>
      <c r="W135" s="71">
        <v>0.2</v>
      </c>
      <c r="X135" s="59">
        <v>0</v>
      </c>
      <c r="Y135" s="71">
        <v>5</v>
      </c>
      <c r="Z135" s="71">
        <v>1</v>
      </c>
      <c r="AA135" s="59">
        <v>0</v>
      </c>
      <c r="AB135" s="60">
        <v>0</v>
      </c>
      <c r="AC135" s="60">
        <v>0</v>
      </c>
      <c r="AD135" s="60">
        <v>0</v>
      </c>
      <c r="AE135" s="60">
        <v>0</v>
      </c>
      <c r="AF135" s="70">
        <v>0.03</v>
      </c>
      <c r="AG135" s="60">
        <v>0</v>
      </c>
      <c r="AH135" s="71">
        <v>0.03</v>
      </c>
      <c r="AI135" s="71">
        <v>0.03</v>
      </c>
      <c r="AJ135" s="71">
        <v>0.03</v>
      </c>
      <c r="AK135" s="63" t="s">
        <v>25</v>
      </c>
      <c r="AL135" s="93">
        <f t="shared" si="4"/>
        <v>-0.03</v>
      </c>
    </row>
    <row r="136" spans="1:38" ht="17.25" thickBot="1">
      <c r="A136" s="72">
        <v>134</v>
      </c>
      <c r="B136" s="57" t="s">
        <v>172</v>
      </c>
      <c r="C136" s="58" t="s">
        <v>1829</v>
      </c>
      <c r="D136" s="69" t="s">
        <v>1819</v>
      </c>
      <c r="E136" s="58" t="s">
        <v>87</v>
      </c>
      <c r="F136" s="69" t="s">
        <v>3826</v>
      </c>
      <c r="G136" s="69">
        <v>2002</v>
      </c>
      <c r="H136" s="70">
        <v>12</v>
      </c>
      <c r="I136" s="71">
        <v>6</v>
      </c>
      <c r="J136" s="71">
        <v>655</v>
      </c>
      <c r="K136" s="71">
        <v>7.3</v>
      </c>
      <c r="L136" s="70">
        <v>2</v>
      </c>
      <c r="M136" s="71">
        <v>3</v>
      </c>
      <c r="N136" s="71">
        <v>5</v>
      </c>
      <c r="O136" s="71">
        <v>2</v>
      </c>
      <c r="P136" s="60">
        <v>0</v>
      </c>
      <c r="Q136" s="60">
        <v>0</v>
      </c>
      <c r="R136" s="71">
        <v>1</v>
      </c>
      <c r="S136" s="60">
        <v>0</v>
      </c>
      <c r="T136" s="70">
        <v>1.2</v>
      </c>
      <c r="U136" s="71">
        <v>1.2</v>
      </c>
      <c r="V136" s="71">
        <v>2.1</v>
      </c>
      <c r="W136" s="71">
        <v>3.3</v>
      </c>
      <c r="X136" s="70">
        <v>36</v>
      </c>
      <c r="Y136" s="71">
        <v>14</v>
      </c>
      <c r="Z136" s="71">
        <v>58</v>
      </c>
      <c r="AA136" s="70">
        <v>0.27</v>
      </c>
      <c r="AB136" s="71">
        <v>0.41</v>
      </c>
      <c r="AC136" s="71">
        <v>0.69</v>
      </c>
      <c r="AD136" s="71">
        <v>0.27</v>
      </c>
      <c r="AE136" s="71">
        <v>0.69</v>
      </c>
      <c r="AF136" s="70">
        <v>0.16</v>
      </c>
      <c r="AG136" s="71">
        <v>0.28999999999999998</v>
      </c>
      <c r="AH136" s="71">
        <v>0.45</v>
      </c>
      <c r="AI136" s="71">
        <v>0.16</v>
      </c>
      <c r="AJ136" s="71">
        <v>0.45</v>
      </c>
      <c r="AK136" s="63" t="s">
        <v>25</v>
      </c>
      <c r="AL136" s="93">
        <f t="shared" si="4"/>
        <v>0.23999999999999994</v>
      </c>
    </row>
    <row r="137" spans="1:38" ht="17.25" thickBot="1">
      <c r="A137" s="72">
        <v>135</v>
      </c>
      <c r="B137" s="57" t="s">
        <v>173</v>
      </c>
      <c r="C137" s="58" t="s">
        <v>1812</v>
      </c>
      <c r="D137" s="69" t="s">
        <v>103</v>
      </c>
      <c r="E137" s="58" t="s">
        <v>79</v>
      </c>
      <c r="F137" s="69" t="s">
        <v>3827</v>
      </c>
      <c r="G137" s="69">
        <v>2003</v>
      </c>
      <c r="H137" s="70">
        <v>10</v>
      </c>
      <c r="I137" s="71">
        <v>1</v>
      </c>
      <c r="J137" s="71">
        <v>262</v>
      </c>
      <c r="K137" s="71">
        <v>2.9</v>
      </c>
      <c r="L137" s="59">
        <v>0</v>
      </c>
      <c r="M137" s="71">
        <v>1</v>
      </c>
      <c r="N137" s="71">
        <v>1</v>
      </c>
      <c r="O137" s="60">
        <v>0</v>
      </c>
      <c r="P137" s="60">
        <v>0</v>
      </c>
      <c r="Q137" s="60">
        <v>0</v>
      </c>
      <c r="R137" s="71">
        <v>1</v>
      </c>
      <c r="S137" s="60">
        <v>0</v>
      </c>
      <c r="T137" s="70">
        <v>0.3</v>
      </c>
      <c r="U137" s="71">
        <v>0.3</v>
      </c>
      <c r="V137" s="71">
        <v>0.8</v>
      </c>
      <c r="W137" s="71">
        <v>1.1000000000000001</v>
      </c>
      <c r="X137" s="70">
        <v>11</v>
      </c>
      <c r="Y137" s="71">
        <v>23</v>
      </c>
      <c r="Z137" s="71">
        <v>25</v>
      </c>
      <c r="AA137" s="59">
        <v>0</v>
      </c>
      <c r="AB137" s="71">
        <v>0.34</v>
      </c>
      <c r="AC137" s="71">
        <v>0.34</v>
      </c>
      <c r="AD137" s="60">
        <v>0</v>
      </c>
      <c r="AE137" s="71">
        <v>0.34</v>
      </c>
      <c r="AF137" s="70">
        <v>0.11</v>
      </c>
      <c r="AG137" s="71">
        <v>0.28000000000000003</v>
      </c>
      <c r="AH137" s="71">
        <v>0.39</v>
      </c>
      <c r="AI137" s="71">
        <v>0.11</v>
      </c>
      <c r="AJ137" s="71">
        <v>0.39</v>
      </c>
      <c r="AK137" s="63" t="s">
        <v>25</v>
      </c>
      <c r="AL137" s="93">
        <f t="shared" si="4"/>
        <v>-4.9999999999999989E-2</v>
      </c>
    </row>
    <row r="138" spans="1:38" ht="17.25" thickBot="1">
      <c r="A138" s="72">
        <v>136</v>
      </c>
      <c r="B138" s="57" t="s">
        <v>3280</v>
      </c>
      <c r="C138" s="58" t="s">
        <v>1849</v>
      </c>
      <c r="D138" s="69" t="s">
        <v>103</v>
      </c>
      <c r="E138" s="58" t="s">
        <v>63</v>
      </c>
      <c r="F138" s="69" t="s">
        <v>3828</v>
      </c>
      <c r="G138" s="69">
        <v>1992</v>
      </c>
      <c r="H138" s="70">
        <v>1</v>
      </c>
      <c r="I138" s="60">
        <v>0</v>
      </c>
      <c r="J138" s="71">
        <v>2</v>
      </c>
      <c r="K138" s="60">
        <v>0</v>
      </c>
      <c r="L138" s="59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60">
        <v>0</v>
      </c>
      <c r="S138" s="60">
        <v>0</v>
      </c>
      <c r="T138" s="59">
        <v>0</v>
      </c>
      <c r="U138" s="60">
        <v>0</v>
      </c>
      <c r="V138" s="60">
        <v>0</v>
      </c>
      <c r="W138" s="60">
        <v>0</v>
      </c>
      <c r="X138" s="59">
        <v>0</v>
      </c>
      <c r="Y138" s="60">
        <v>0</v>
      </c>
      <c r="Z138" s="60">
        <v>0</v>
      </c>
      <c r="AA138" s="59">
        <v>0</v>
      </c>
      <c r="AB138" s="60">
        <v>0</v>
      </c>
      <c r="AC138" s="60">
        <v>0</v>
      </c>
      <c r="AD138" s="60">
        <v>0</v>
      </c>
      <c r="AE138" s="60">
        <v>0</v>
      </c>
      <c r="AF138" s="59">
        <v>0</v>
      </c>
      <c r="AG138" s="60">
        <v>0</v>
      </c>
      <c r="AH138" s="60">
        <v>0</v>
      </c>
      <c r="AI138" s="60">
        <v>0</v>
      </c>
      <c r="AJ138" s="60">
        <v>0</v>
      </c>
      <c r="AK138" s="63" t="s">
        <v>25</v>
      </c>
      <c r="AL138" s="93">
        <f t="shared" si="4"/>
        <v>0</v>
      </c>
    </row>
    <row r="139" spans="1:38" ht="17.25" thickBot="1">
      <c r="A139" s="72">
        <v>137</v>
      </c>
      <c r="B139" s="57" t="s">
        <v>174</v>
      </c>
      <c r="C139" s="58" t="s">
        <v>1822</v>
      </c>
      <c r="D139" s="69" t="s">
        <v>104</v>
      </c>
      <c r="E139" s="58" t="s">
        <v>71</v>
      </c>
      <c r="F139" s="69" t="s">
        <v>3829</v>
      </c>
      <c r="G139" s="69">
        <v>1999</v>
      </c>
      <c r="H139" s="70">
        <v>9</v>
      </c>
      <c r="I139" s="71">
        <v>2</v>
      </c>
      <c r="J139" s="71">
        <v>330</v>
      </c>
      <c r="K139" s="71">
        <v>3.7</v>
      </c>
      <c r="L139" s="70">
        <v>1</v>
      </c>
      <c r="M139" s="60">
        <v>0</v>
      </c>
      <c r="N139" s="71">
        <v>1</v>
      </c>
      <c r="O139" s="71">
        <v>1</v>
      </c>
      <c r="P139" s="60">
        <v>0</v>
      </c>
      <c r="Q139" s="60">
        <v>0</v>
      </c>
      <c r="R139" s="71">
        <v>1</v>
      </c>
      <c r="S139" s="60">
        <v>0</v>
      </c>
      <c r="T139" s="70">
        <v>0.1</v>
      </c>
      <c r="U139" s="71">
        <v>0.1</v>
      </c>
      <c r="V139" s="60">
        <v>0</v>
      </c>
      <c r="W139" s="71">
        <v>0.1</v>
      </c>
      <c r="X139" s="70">
        <v>14</v>
      </c>
      <c r="Y139" s="71">
        <v>15</v>
      </c>
      <c r="Z139" s="71">
        <v>10</v>
      </c>
      <c r="AA139" s="70">
        <v>0.27</v>
      </c>
      <c r="AB139" s="60">
        <v>0</v>
      </c>
      <c r="AC139" s="71">
        <v>0.27</v>
      </c>
      <c r="AD139" s="71">
        <v>0.27</v>
      </c>
      <c r="AE139" s="71">
        <v>0.27</v>
      </c>
      <c r="AF139" s="70">
        <v>0.01</v>
      </c>
      <c r="AG139" s="60">
        <v>0</v>
      </c>
      <c r="AH139" s="71">
        <v>0.01</v>
      </c>
      <c r="AI139" s="71">
        <v>0.01</v>
      </c>
      <c r="AJ139" s="71">
        <v>0.01</v>
      </c>
      <c r="AK139" s="63" t="s">
        <v>25</v>
      </c>
      <c r="AL139" s="93">
        <f t="shared" si="4"/>
        <v>0.26</v>
      </c>
    </row>
    <row r="140" spans="1:38" ht="17.25" thickBot="1">
      <c r="A140" s="72">
        <v>138</v>
      </c>
      <c r="B140" s="57" t="s">
        <v>2821</v>
      </c>
      <c r="C140" s="58" t="s">
        <v>1861</v>
      </c>
      <c r="D140" s="69" t="s">
        <v>103</v>
      </c>
      <c r="E140" s="58" t="s">
        <v>79</v>
      </c>
      <c r="F140" s="69" t="s">
        <v>3830</v>
      </c>
      <c r="G140" s="69">
        <v>1993</v>
      </c>
      <c r="H140" s="70">
        <v>7</v>
      </c>
      <c r="I140" s="71">
        <v>2</v>
      </c>
      <c r="J140" s="71">
        <v>211</v>
      </c>
      <c r="K140" s="71">
        <v>2.2999999999999998</v>
      </c>
      <c r="L140" s="59">
        <v>0</v>
      </c>
      <c r="M140" s="60">
        <v>0</v>
      </c>
      <c r="N140" s="60">
        <v>0</v>
      </c>
      <c r="O140" s="60">
        <v>0</v>
      </c>
      <c r="P140" s="60">
        <v>0</v>
      </c>
      <c r="Q140" s="60">
        <v>0</v>
      </c>
      <c r="R140" s="60">
        <v>0</v>
      </c>
      <c r="S140" s="60">
        <v>0</v>
      </c>
      <c r="T140" s="59">
        <v>0</v>
      </c>
      <c r="U140" s="60">
        <v>0</v>
      </c>
      <c r="V140" s="60">
        <v>0</v>
      </c>
      <c r="W140" s="60">
        <v>0</v>
      </c>
      <c r="X140" s="70">
        <v>2</v>
      </c>
      <c r="Y140" s="71">
        <v>9</v>
      </c>
      <c r="Z140" s="71">
        <v>1</v>
      </c>
      <c r="AA140" s="59">
        <v>0</v>
      </c>
      <c r="AB140" s="60">
        <v>0</v>
      </c>
      <c r="AC140" s="60">
        <v>0</v>
      </c>
      <c r="AD140" s="60">
        <v>0</v>
      </c>
      <c r="AE140" s="60">
        <v>0</v>
      </c>
      <c r="AF140" s="59">
        <v>0</v>
      </c>
      <c r="AG140" s="60">
        <v>0</v>
      </c>
      <c r="AH140" s="60">
        <v>0</v>
      </c>
      <c r="AI140" s="60">
        <v>0</v>
      </c>
      <c r="AJ140" s="60">
        <v>0</v>
      </c>
      <c r="AK140" s="63" t="s">
        <v>25</v>
      </c>
      <c r="AL140" s="93">
        <f t="shared" si="4"/>
        <v>0</v>
      </c>
    </row>
    <row r="141" spans="1:38" ht="17.25" thickBot="1">
      <c r="A141" s="72">
        <v>139</v>
      </c>
      <c r="B141" s="57" t="s">
        <v>175</v>
      </c>
      <c r="C141" s="58" t="s">
        <v>1825</v>
      </c>
      <c r="D141" s="69" t="s">
        <v>103</v>
      </c>
      <c r="E141" s="58" t="s">
        <v>69</v>
      </c>
      <c r="F141" s="69" t="s">
        <v>3831</v>
      </c>
      <c r="G141" s="69">
        <v>1992</v>
      </c>
      <c r="H141" s="70">
        <v>11</v>
      </c>
      <c r="I141" s="71">
        <v>6</v>
      </c>
      <c r="J141" s="71">
        <v>607</v>
      </c>
      <c r="K141" s="71">
        <v>6.7</v>
      </c>
      <c r="L141" s="70">
        <v>1</v>
      </c>
      <c r="M141" s="71">
        <v>1</v>
      </c>
      <c r="N141" s="71">
        <v>2</v>
      </c>
      <c r="O141" s="71">
        <v>1</v>
      </c>
      <c r="P141" s="60">
        <v>0</v>
      </c>
      <c r="Q141" s="60">
        <v>0</v>
      </c>
      <c r="R141" s="60">
        <v>0</v>
      </c>
      <c r="S141" s="60">
        <v>0</v>
      </c>
      <c r="T141" s="70">
        <v>0.4</v>
      </c>
      <c r="U141" s="71">
        <v>0.4</v>
      </c>
      <c r="V141" s="71">
        <v>1</v>
      </c>
      <c r="W141" s="71">
        <v>1.4</v>
      </c>
      <c r="X141" s="70">
        <v>14</v>
      </c>
      <c r="Y141" s="71">
        <v>32</v>
      </c>
      <c r="Z141" s="71">
        <v>15</v>
      </c>
      <c r="AA141" s="70">
        <v>0.15</v>
      </c>
      <c r="AB141" s="71">
        <v>0.15</v>
      </c>
      <c r="AC141" s="71">
        <v>0.3</v>
      </c>
      <c r="AD141" s="71">
        <v>0.15</v>
      </c>
      <c r="AE141" s="71">
        <v>0.3</v>
      </c>
      <c r="AF141" s="70">
        <v>0.06</v>
      </c>
      <c r="AG141" s="71">
        <v>0.15</v>
      </c>
      <c r="AH141" s="71">
        <v>0.21</v>
      </c>
      <c r="AI141" s="71">
        <v>0.06</v>
      </c>
      <c r="AJ141" s="71">
        <v>0.21</v>
      </c>
      <c r="AK141" s="63" t="s">
        <v>25</v>
      </c>
      <c r="AL141" s="93">
        <f t="shared" si="4"/>
        <v>0.09</v>
      </c>
    </row>
    <row r="142" spans="1:38" ht="17.25" thickBot="1">
      <c r="A142" s="72">
        <v>140</v>
      </c>
      <c r="B142" s="57" t="s">
        <v>176</v>
      </c>
      <c r="C142" s="58" t="s">
        <v>1842</v>
      </c>
      <c r="D142" s="69" t="s">
        <v>104</v>
      </c>
      <c r="E142" s="58" t="s">
        <v>73</v>
      </c>
      <c r="F142" s="69" t="s">
        <v>3832</v>
      </c>
      <c r="G142" s="69">
        <v>1998</v>
      </c>
      <c r="H142" s="70">
        <v>6</v>
      </c>
      <c r="I142" s="71">
        <v>6</v>
      </c>
      <c r="J142" s="71">
        <v>495</v>
      </c>
      <c r="K142" s="71">
        <v>5.5</v>
      </c>
      <c r="L142" s="70">
        <v>1</v>
      </c>
      <c r="M142" s="71">
        <v>3</v>
      </c>
      <c r="N142" s="71">
        <v>4</v>
      </c>
      <c r="O142" s="71">
        <v>1</v>
      </c>
      <c r="P142" s="60">
        <v>0</v>
      </c>
      <c r="Q142" s="60">
        <v>0</v>
      </c>
      <c r="R142" s="71">
        <v>2</v>
      </c>
      <c r="S142" s="60">
        <v>0</v>
      </c>
      <c r="T142" s="70">
        <v>0.9</v>
      </c>
      <c r="U142" s="71">
        <v>0.9</v>
      </c>
      <c r="V142" s="71">
        <v>2.8</v>
      </c>
      <c r="W142" s="71">
        <v>3.6</v>
      </c>
      <c r="X142" s="70">
        <v>22</v>
      </c>
      <c r="Y142" s="71">
        <v>41</v>
      </c>
      <c r="Z142" s="71">
        <v>36</v>
      </c>
      <c r="AA142" s="70">
        <v>0.18</v>
      </c>
      <c r="AB142" s="71">
        <v>0.55000000000000004</v>
      </c>
      <c r="AC142" s="71">
        <v>0.73</v>
      </c>
      <c r="AD142" s="71">
        <v>0.18</v>
      </c>
      <c r="AE142" s="71">
        <v>0.73</v>
      </c>
      <c r="AF142" s="70">
        <v>0.16</v>
      </c>
      <c r="AG142" s="71">
        <v>0.5</v>
      </c>
      <c r="AH142" s="71">
        <v>0.66</v>
      </c>
      <c r="AI142" s="71">
        <v>0.16</v>
      </c>
      <c r="AJ142" s="71">
        <v>0.66</v>
      </c>
      <c r="AK142" s="63" t="s">
        <v>25</v>
      </c>
      <c r="AL142" s="93">
        <f t="shared" si="4"/>
        <v>6.9999999999999951E-2</v>
      </c>
    </row>
    <row r="143" spans="1:38" ht="17.25" thickBot="1">
      <c r="A143" s="72">
        <v>141</v>
      </c>
      <c r="B143" s="57" t="s">
        <v>3099</v>
      </c>
      <c r="C143" s="58" t="s">
        <v>1850</v>
      </c>
      <c r="D143" s="69" t="s">
        <v>104</v>
      </c>
      <c r="E143" s="58" t="s">
        <v>69</v>
      </c>
      <c r="F143" s="69" t="s">
        <v>3833</v>
      </c>
      <c r="G143" s="69">
        <v>1988</v>
      </c>
      <c r="H143" s="70">
        <v>6</v>
      </c>
      <c r="I143" s="71">
        <v>5</v>
      </c>
      <c r="J143" s="71">
        <v>448</v>
      </c>
      <c r="K143" s="71">
        <v>5</v>
      </c>
      <c r="L143" s="59">
        <v>0</v>
      </c>
      <c r="M143" s="71">
        <v>1</v>
      </c>
      <c r="N143" s="71">
        <v>1</v>
      </c>
      <c r="O143" s="60">
        <v>0</v>
      </c>
      <c r="P143" s="60">
        <v>0</v>
      </c>
      <c r="Q143" s="60">
        <v>0</v>
      </c>
      <c r="R143" s="71">
        <v>1</v>
      </c>
      <c r="S143" s="60">
        <v>0</v>
      </c>
      <c r="T143" s="70">
        <v>0.1</v>
      </c>
      <c r="U143" s="71">
        <v>0.1</v>
      </c>
      <c r="V143" s="71">
        <v>0.2</v>
      </c>
      <c r="W143" s="71">
        <v>0.2</v>
      </c>
      <c r="X143" s="70">
        <v>1</v>
      </c>
      <c r="Y143" s="71">
        <v>12</v>
      </c>
      <c r="Z143" s="60">
        <v>0</v>
      </c>
      <c r="AA143" s="59">
        <v>0</v>
      </c>
      <c r="AB143" s="71">
        <v>0.2</v>
      </c>
      <c r="AC143" s="71">
        <v>0.2</v>
      </c>
      <c r="AD143" s="60">
        <v>0</v>
      </c>
      <c r="AE143" s="71">
        <v>0.2</v>
      </c>
      <c r="AF143" s="70">
        <v>0.01</v>
      </c>
      <c r="AG143" s="71">
        <v>0.03</v>
      </c>
      <c r="AH143" s="71">
        <v>0.04</v>
      </c>
      <c r="AI143" s="71">
        <v>0.01</v>
      </c>
      <c r="AJ143" s="71">
        <v>0.04</v>
      </c>
      <c r="AK143" s="63" t="s">
        <v>25</v>
      </c>
      <c r="AL143" s="93">
        <f t="shared" si="4"/>
        <v>0.16</v>
      </c>
    </row>
    <row r="144" spans="1:38" ht="17.25" thickBot="1">
      <c r="A144" s="72">
        <v>142</v>
      </c>
      <c r="B144" s="57" t="s">
        <v>177</v>
      </c>
      <c r="C144" s="58" t="s">
        <v>1812</v>
      </c>
      <c r="D144" s="69" t="s">
        <v>1810</v>
      </c>
      <c r="E144" s="58" t="s">
        <v>85</v>
      </c>
      <c r="F144" s="69" t="s">
        <v>3834</v>
      </c>
      <c r="G144" s="69">
        <v>1998</v>
      </c>
      <c r="H144" s="70">
        <v>9</v>
      </c>
      <c r="I144" s="71">
        <v>8</v>
      </c>
      <c r="J144" s="71">
        <v>750</v>
      </c>
      <c r="K144" s="71">
        <v>8.3000000000000007</v>
      </c>
      <c r="L144" s="70">
        <v>2</v>
      </c>
      <c r="M144" s="71">
        <v>1</v>
      </c>
      <c r="N144" s="71">
        <v>3</v>
      </c>
      <c r="O144" s="71">
        <v>1</v>
      </c>
      <c r="P144" s="71">
        <v>1</v>
      </c>
      <c r="Q144" s="71">
        <v>1</v>
      </c>
      <c r="R144" s="71">
        <v>2</v>
      </c>
      <c r="S144" s="60">
        <v>0</v>
      </c>
      <c r="T144" s="70">
        <v>3.2</v>
      </c>
      <c r="U144" s="71">
        <v>2.4</v>
      </c>
      <c r="V144" s="71">
        <v>1.8</v>
      </c>
      <c r="W144" s="71">
        <v>4.2</v>
      </c>
      <c r="X144" s="70">
        <v>24</v>
      </c>
      <c r="Y144" s="71">
        <v>31</v>
      </c>
      <c r="Z144" s="71">
        <v>47</v>
      </c>
      <c r="AA144" s="70">
        <v>0.24</v>
      </c>
      <c r="AB144" s="71">
        <v>0.12</v>
      </c>
      <c r="AC144" s="71">
        <v>0.36</v>
      </c>
      <c r="AD144" s="71">
        <v>0.12</v>
      </c>
      <c r="AE144" s="71">
        <v>0.24</v>
      </c>
      <c r="AF144" s="70">
        <v>0.38</v>
      </c>
      <c r="AG144" s="71">
        <v>0.22</v>
      </c>
      <c r="AH144" s="71">
        <v>0.6</v>
      </c>
      <c r="AI144" s="71">
        <v>0.28999999999999998</v>
      </c>
      <c r="AJ144" s="71">
        <v>0.51</v>
      </c>
      <c r="AK144" s="63" t="s">
        <v>25</v>
      </c>
      <c r="AL144" s="93">
        <f t="shared" si="4"/>
        <v>-0.24</v>
      </c>
    </row>
    <row r="145" spans="1:38" ht="17.25" thickBot="1">
      <c r="A145" s="72">
        <v>143</v>
      </c>
      <c r="B145" s="57" t="s">
        <v>2986</v>
      </c>
      <c r="C145" s="58" t="s">
        <v>1820</v>
      </c>
      <c r="D145" s="69" t="s">
        <v>1810</v>
      </c>
      <c r="E145" s="58" t="s">
        <v>73</v>
      </c>
      <c r="F145" s="69" t="s">
        <v>3835</v>
      </c>
      <c r="G145" s="69">
        <v>2002</v>
      </c>
      <c r="H145" s="70">
        <v>8</v>
      </c>
      <c r="I145" s="71">
        <v>1</v>
      </c>
      <c r="J145" s="71">
        <v>270</v>
      </c>
      <c r="K145" s="71">
        <v>3</v>
      </c>
      <c r="L145" s="70">
        <v>2</v>
      </c>
      <c r="M145" s="60">
        <v>0</v>
      </c>
      <c r="N145" s="71">
        <v>2</v>
      </c>
      <c r="O145" s="71">
        <v>2</v>
      </c>
      <c r="P145" s="60">
        <v>0</v>
      </c>
      <c r="Q145" s="60">
        <v>0</v>
      </c>
      <c r="R145" s="71">
        <v>1</v>
      </c>
      <c r="S145" s="60">
        <v>0</v>
      </c>
      <c r="T145" s="70">
        <v>2.6</v>
      </c>
      <c r="U145" s="71">
        <v>2.6</v>
      </c>
      <c r="V145" s="71">
        <v>0.5</v>
      </c>
      <c r="W145" s="71">
        <v>3.1</v>
      </c>
      <c r="X145" s="70">
        <v>9</v>
      </c>
      <c r="Y145" s="71">
        <v>21</v>
      </c>
      <c r="Z145" s="71">
        <v>19</v>
      </c>
      <c r="AA145" s="70">
        <v>0.67</v>
      </c>
      <c r="AB145" s="60">
        <v>0</v>
      </c>
      <c r="AC145" s="71">
        <v>0.67</v>
      </c>
      <c r="AD145" s="71">
        <v>0.67</v>
      </c>
      <c r="AE145" s="71">
        <v>0.67</v>
      </c>
      <c r="AF145" s="70">
        <v>0.87</v>
      </c>
      <c r="AG145" s="71">
        <v>0.15</v>
      </c>
      <c r="AH145" s="71">
        <v>1.02</v>
      </c>
      <c r="AI145" s="71">
        <v>0.87</v>
      </c>
      <c r="AJ145" s="71">
        <v>1.02</v>
      </c>
      <c r="AK145" s="63" t="s">
        <v>25</v>
      </c>
      <c r="AL145" s="93">
        <f t="shared" si="4"/>
        <v>-0.35</v>
      </c>
    </row>
    <row r="146" spans="1:38" ht="17.25" thickBot="1">
      <c r="A146" s="72">
        <v>144</v>
      </c>
      <c r="B146" s="57" t="s">
        <v>179</v>
      </c>
      <c r="C146" s="58" t="s">
        <v>1832</v>
      </c>
      <c r="D146" s="69" t="s">
        <v>102</v>
      </c>
      <c r="E146" s="58" t="s">
        <v>73</v>
      </c>
      <c r="F146" s="69" t="s">
        <v>3836</v>
      </c>
      <c r="G146" s="69">
        <v>2004</v>
      </c>
      <c r="H146" s="70">
        <v>11</v>
      </c>
      <c r="I146" s="71">
        <v>7</v>
      </c>
      <c r="J146" s="71">
        <v>581</v>
      </c>
      <c r="K146" s="71">
        <v>6.5</v>
      </c>
      <c r="L146" s="70">
        <v>5</v>
      </c>
      <c r="M146" s="60">
        <v>0</v>
      </c>
      <c r="N146" s="71">
        <v>5</v>
      </c>
      <c r="O146" s="71">
        <v>5</v>
      </c>
      <c r="P146" s="60">
        <v>0</v>
      </c>
      <c r="Q146" s="60">
        <v>0</v>
      </c>
      <c r="R146" s="60">
        <v>0</v>
      </c>
      <c r="S146" s="60">
        <v>0</v>
      </c>
      <c r="T146" s="70">
        <v>2.7</v>
      </c>
      <c r="U146" s="71">
        <v>2.7</v>
      </c>
      <c r="V146" s="71">
        <v>0.5</v>
      </c>
      <c r="W146" s="71">
        <v>3.2</v>
      </c>
      <c r="X146" s="70">
        <v>7</v>
      </c>
      <c r="Y146" s="71">
        <v>9</v>
      </c>
      <c r="Z146" s="71">
        <v>23</v>
      </c>
      <c r="AA146" s="70">
        <v>0.77</v>
      </c>
      <c r="AB146" s="60">
        <v>0</v>
      </c>
      <c r="AC146" s="71">
        <v>0.77</v>
      </c>
      <c r="AD146" s="71">
        <v>0.77</v>
      </c>
      <c r="AE146" s="71">
        <v>0.77</v>
      </c>
      <c r="AF146" s="70">
        <v>0.42</v>
      </c>
      <c r="AG146" s="71">
        <v>7.0000000000000007E-2</v>
      </c>
      <c r="AH146" s="71">
        <v>0.49</v>
      </c>
      <c r="AI146" s="71">
        <v>0.42</v>
      </c>
      <c r="AJ146" s="71">
        <v>0.49</v>
      </c>
      <c r="AK146" s="63" t="s">
        <v>25</v>
      </c>
      <c r="AL146" s="93">
        <f t="shared" si="4"/>
        <v>0.28000000000000003</v>
      </c>
    </row>
    <row r="147" spans="1:38" ht="17.25" thickBot="1">
      <c r="A147" s="72">
        <v>145</v>
      </c>
      <c r="B147" s="57" t="s">
        <v>180</v>
      </c>
      <c r="C147" s="58" t="s">
        <v>1841</v>
      </c>
      <c r="D147" s="69" t="s">
        <v>1810</v>
      </c>
      <c r="E147" s="58" t="s">
        <v>69</v>
      </c>
      <c r="F147" s="69" t="s">
        <v>3837</v>
      </c>
      <c r="G147" s="69">
        <v>1994</v>
      </c>
      <c r="H147" s="70">
        <v>12</v>
      </c>
      <c r="I147" s="71">
        <v>12</v>
      </c>
      <c r="J147" s="144">
        <v>1080</v>
      </c>
      <c r="K147" s="71">
        <v>12</v>
      </c>
      <c r="L147" s="70">
        <v>3</v>
      </c>
      <c r="M147" s="71">
        <v>2</v>
      </c>
      <c r="N147" s="71">
        <v>5</v>
      </c>
      <c r="O147" s="71">
        <v>2</v>
      </c>
      <c r="P147" s="71">
        <v>1</v>
      </c>
      <c r="Q147" s="71">
        <v>1</v>
      </c>
      <c r="R147" s="71">
        <v>4</v>
      </c>
      <c r="S147" s="60">
        <v>0</v>
      </c>
      <c r="T147" s="70">
        <v>3.5</v>
      </c>
      <c r="U147" s="71">
        <v>2.7</v>
      </c>
      <c r="V147" s="71">
        <v>4</v>
      </c>
      <c r="W147" s="71">
        <v>6.7</v>
      </c>
      <c r="X147" s="70">
        <v>19</v>
      </c>
      <c r="Y147" s="71">
        <v>108</v>
      </c>
      <c r="Z147" s="71">
        <v>69</v>
      </c>
      <c r="AA147" s="70">
        <v>0.25</v>
      </c>
      <c r="AB147" s="71">
        <v>0.17</v>
      </c>
      <c r="AC147" s="71">
        <v>0.42</v>
      </c>
      <c r="AD147" s="71">
        <v>0.17</v>
      </c>
      <c r="AE147" s="71">
        <v>0.33</v>
      </c>
      <c r="AF147" s="70">
        <v>0.28999999999999998</v>
      </c>
      <c r="AG147" s="71">
        <v>0.33</v>
      </c>
      <c r="AH147" s="71">
        <v>0.63</v>
      </c>
      <c r="AI147" s="71">
        <v>0.23</v>
      </c>
      <c r="AJ147" s="71">
        <v>0.56000000000000005</v>
      </c>
      <c r="AK147" s="63" t="s">
        <v>25</v>
      </c>
      <c r="AL147" s="93">
        <f t="shared" si="4"/>
        <v>-0.21000000000000002</v>
      </c>
    </row>
    <row r="148" spans="1:38" ht="17.25" thickBot="1">
      <c r="A148" s="72">
        <v>146</v>
      </c>
      <c r="B148" s="57" t="s">
        <v>1779</v>
      </c>
      <c r="C148" s="58" t="s">
        <v>1821</v>
      </c>
      <c r="D148" s="69" t="s">
        <v>103</v>
      </c>
      <c r="E148" s="58" t="s">
        <v>81</v>
      </c>
      <c r="F148" s="69" t="s">
        <v>3838</v>
      </c>
      <c r="G148" s="69">
        <v>2001</v>
      </c>
      <c r="H148" s="70">
        <v>11</v>
      </c>
      <c r="I148" s="71">
        <v>11</v>
      </c>
      <c r="J148" s="71">
        <v>896</v>
      </c>
      <c r="K148" s="71">
        <v>10</v>
      </c>
      <c r="L148" s="59">
        <v>0</v>
      </c>
      <c r="M148" s="60">
        <v>0</v>
      </c>
      <c r="N148" s="60">
        <v>0</v>
      </c>
      <c r="O148" s="60">
        <v>0</v>
      </c>
      <c r="P148" s="60">
        <v>0</v>
      </c>
      <c r="Q148" s="71">
        <v>1</v>
      </c>
      <c r="R148" s="71">
        <v>3</v>
      </c>
      <c r="S148" s="60">
        <v>0</v>
      </c>
      <c r="T148" s="70">
        <v>2.2999999999999998</v>
      </c>
      <c r="U148" s="71">
        <v>1.6</v>
      </c>
      <c r="V148" s="71">
        <v>1.1000000000000001</v>
      </c>
      <c r="W148" s="71">
        <v>2.7</v>
      </c>
      <c r="X148" s="70">
        <v>25</v>
      </c>
      <c r="Y148" s="71">
        <v>97</v>
      </c>
      <c r="Z148" s="71">
        <v>25</v>
      </c>
      <c r="AA148" s="59">
        <v>0</v>
      </c>
      <c r="AB148" s="60">
        <v>0</v>
      </c>
      <c r="AC148" s="60">
        <v>0</v>
      </c>
      <c r="AD148" s="60">
        <v>0</v>
      </c>
      <c r="AE148" s="60">
        <v>0</v>
      </c>
      <c r="AF148" s="70">
        <v>0.24</v>
      </c>
      <c r="AG148" s="71">
        <v>0.11</v>
      </c>
      <c r="AH148" s="71">
        <v>0.35</v>
      </c>
      <c r="AI148" s="71">
        <v>0.16</v>
      </c>
      <c r="AJ148" s="71">
        <v>0.27</v>
      </c>
      <c r="AK148" s="63" t="s">
        <v>25</v>
      </c>
      <c r="AL148" s="93">
        <f t="shared" si="4"/>
        <v>-0.35</v>
      </c>
    </row>
    <row r="149" spans="1:38" ht="17.25" thickBot="1">
      <c r="A149" s="72">
        <v>147</v>
      </c>
      <c r="B149" s="57" t="s">
        <v>3384</v>
      </c>
      <c r="C149" s="58" t="s">
        <v>1811</v>
      </c>
      <c r="D149" s="69" t="s">
        <v>103</v>
      </c>
      <c r="E149" s="58" t="s">
        <v>2349</v>
      </c>
      <c r="F149" s="69" t="s">
        <v>3839</v>
      </c>
      <c r="G149" s="69">
        <v>1991</v>
      </c>
      <c r="H149" s="70">
        <v>1</v>
      </c>
      <c r="I149" s="60">
        <v>0</v>
      </c>
      <c r="J149" s="71">
        <v>20</v>
      </c>
      <c r="K149" s="71">
        <v>0.2</v>
      </c>
      <c r="L149" s="59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0">
        <v>0</v>
      </c>
      <c r="S149" s="60">
        <v>0</v>
      </c>
      <c r="T149" s="59">
        <v>0</v>
      </c>
      <c r="U149" s="60">
        <v>0</v>
      </c>
      <c r="V149" s="60">
        <v>0</v>
      </c>
      <c r="W149" s="60">
        <v>0</v>
      </c>
      <c r="X149" s="70">
        <v>2</v>
      </c>
      <c r="Y149" s="60">
        <v>0</v>
      </c>
      <c r="Z149" s="60">
        <v>0</v>
      </c>
      <c r="AA149" s="59">
        <v>0</v>
      </c>
      <c r="AB149" s="60">
        <v>0</v>
      </c>
      <c r="AC149" s="60">
        <v>0</v>
      </c>
      <c r="AD149" s="60">
        <v>0</v>
      </c>
      <c r="AE149" s="60">
        <v>0</v>
      </c>
      <c r="AF149" s="59">
        <v>0</v>
      </c>
      <c r="AG149" s="60">
        <v>0</v>
      </c>
      <c r="AH149" s="60">
        <v>0</v>
      </c>
      <c r="AI149" s="60">
        <v>0</v>
      </c>
      <c r="AJ149" s="60">
        <v>0</v>
      </c>
      <c r="AK149" s="63" t="s">
        <v>25</v>
      </c>
      <c r="AL149" s="93">
        <f t="shared" si="4"/>
        <v>0</v>
      </c>
    </row>
    <row r="150" spans="1:38" ht="17.25" thickBot="1">
      <c r="A150" s="72">
        <v>148</v>
      </c>
      <c r="B150" s="57" t="s">
        <v>2668</v>
      </c>
      <c r="C150" s="58" t="s">
        <v>1818</v>
      </c>
      <c r="D150" s="69" t="s">
        <v>111</v>
      </c>
      <c r="E150" s="58" t="s">
        <v>77</v>
      </c>
      <c r="F150" s="69" t="s">
        <v>3840</v>
      </c>
      <c r="G150" s="69">
        <v>1993</v>
      </c>
      <c r="H150" s="70">
        <v>11</v>
      </c>
      <c r="I150" s="71">
        <v>11</v>
      </c>
      <c r="J150" s="71">
        <v>945</v>
      </c>
      <c r="K150" s="71">
        <v>10.5</v>
      </c>
      <c r="L150" s="59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71">
        <v>1</v>
      </c>
      <c r="S150" s="60">
        <v>0</v>
      </c>
      <c r="T150" s="59">
        <v>0</v>
      </c>
      <c r="U150" s="60">
        <v>0</v>
      </c>
      <c r="V150" s="60">
        <v>0</v>
      </c>
      <c r="W150" s="60">
        <v>0</v>
      </c>
      <c r="X150" s="59">
        <v>0</v>
      </c>
      <c r="Y150" s="71">
        <v>1</v>
      </c>
      <c r="Z150" s="60">
        <v>0</v>
      </c>
      <c r="AA150" s="59">
        <v>0</v>
      </c>
      <c r="AB150" s="60">
        <v>0</v>
      </c>
      <c r="AC150" s="60">
        <v>0</v>
      </c>
      <c r="AD150" s="60">
        <v>0</v>
      </c>
      <c r="AE150" s="60">
        <v>0</v>
      </c>
      <c r="AF150" s="59">
        <v>0</v>
      </c>
      <c r="AG150" s="60">
        <v>0</v>
      </c>
      <c r="AH150" s="60">
        <v>0</v>
      </c>
      <c r="AI150" s="60">
        <v>0</v>
      </c>
      <c r="AJ150" s="60">
        <v>0</v>
      </c>
      <c r="AK150" s="63" t="s">
        <v>25</v>
      </c>
      <c r="AL150" s="93">
        <f t="shared" si="4"/>
        <v>0</v>
      </c>
    </row>
    <row r="151" spans="1:38" ht="17.25" thickBot="1">
      <c r="A151" s="72">
        <v>149</v>
      </c>
      <c r="B151" s="57" t="s">
        <v>181</v>
      </c>
      <c r="C151" s="58" t="s">
        <v>1812</v>
      </c>
      <c r="D151" s="69" t="s">
        <v>1819</v>
      </c>
      <c r="E151" s="58" t="s">
        <v>65</v>
      </c>
      <c r="F151" s="69" t="s">
        <v>3841</v>
      </c>
      <c r="G151" s="69">
        <v>2000</v>
      </c>
      <c r="H151" s="70">
        <v>12</v>
      </c>
      <c r="I151" s="71">
        <v>10</v>
      </c>
      <c r="J151" s="71">
        <v>921</v>
      </c>
      <c r="K151" s="71">
        <v>10.199999999999999</v>
      </c>
      <c r="L151" s="70">
        <v>3</v>
      </c>
      <c r="M151" s="71">
        <v>3</v>
      </c>
      <c r="N151" s="71">
        <v>6</v>
      </c>
      <c r="O151" s="71">
        <v>3</v>
      </c>
      <c r="P151" s="60">
        <v>0</v>
      </c>
      <c r="Q151" s="60">
        <v>0</v>
      </c>
      <c r="R151" s="71">
        <v>1</v>
      </c>
      <c r="S151" s="60">
        <v>0</v>
      </c>
      <c r="T151" s="70">
        <v>2.8</v>
      </c>
      <c r="U151" s="71">
        <v>2.8</v>
      </c>
      <c r="V151" s="71">
        <v>1.8</v>
      </c>
      <c r="W151" s="71">
        <v>4.5999999999999996</v>
      </c>
      <c r="X151" s="70">
        <v>22</v>
      </c>
      <c r="Y151" s="71">
        <v>54</v>
      </c>
      <c r="Z151" s="71">
        <v>87</v>
      </c>
      <c r="AA151" s="70">
        <v>0.28999999999999998</v>
      </c>
      <c r="AB151" s="71">
        <v>0.28999999999999998</v>
      </c>
      <c r="AC151" s="71">
        <v>0.59</v>
      </c>
      <c r="AD151" s="71">
        <v>0.28999999999999998</v>
      </c>
      <c r="AE151" s="71">
        <v>0.59</v>
      </c>
      <c r="AF151" s="70">
        <v>0.27</v>
      </c>
      <c r="AG151" s="71">
        <v>0.17</v>
      </c>
      <c r="AH151" s="71">
        <v>0.44</v>
      </c>
      <c r="AI151" s="71">
        <v>0.27</v>
      </c>
      <c r="AJ151" s="71">
        <v>0.44</v>
      </c>
      <c r="AK151" s="63" t="s">
        <v>25</v>
      </c>
      <c r="AL151" s="93">
        <f t="shared" si="4"/>
        <v>0.14999999999999997</v>
      </c>
    </row>
    <row r="152" spans="1:38" ht="17.25" thickBot="1">
      <c r="A152" s="72">
        <v>150</v>
      </c>
      <c r="B152" s="57" t="s">
        <v>2669</v>
      </c>
      <c r="C152" s="58" t="s">
        <v>1812</v>
      </c>
      <c r="D152" s="69" t="s">
        <v>111</v>
      </c>
      <c r="E152" s="58" t="s">
        <v>2349</v>
      </c>
      <c r="F152" s="69" t="s">
        <v>3842</v>
      </c>
      <c r="G152" s="69">
        <v>1991</v>
      </c>
      <c r="H152" s="70">
        <v>12</v>
      </c>
      <c r="I152" s="71">
        <v>12</v>
      </c>
      <c r="J152" s="144">
        <v>1080</v>
      </c>
      <c r="K152" s="71">
        <v>12</v>
      </c>
      <c r="L152" s="59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71">
        <v>1</v>
      </c>
      <c r="S152" s="60">
        <v>0</v>
      </c>
      <c r="T152" s="59">
        <v>0</v>
      </c>
      <c r="U152" s="60">
        <v>0</v>
      </c>
      <c r="V152" s="60">
        <v>0</v>
      </c>
      <c r="W152" s="60">
        <v>0</v>
      </c>
      <c r="X152" s="59">
        <v>0</v>
      </c>
      <c r="Y152" s="60">
        <v>0</v>
      </c>
      <c r="Z152" s="60">
        <v>0</v>
      </c>
      <c r="AA152" s="59">
        <v>0</v>
      </c>
      <c r="AB152" s="60">
        <v>0</v>
      </c>
      <c r="AC152" s="60">
        <v>0</v>
      </c>
      <c r="AD152" s="60">
        <v>0</v>
      </c>
      <c r="AE152" s="60">
        <v>0</v>
      </c>
      <c r="AF152" s="59">
        <v>0</v>
      </c>
      <c r="AG152" s="60">
        <v>0</v>
      </c>
      <c r="AH152" s="60">
        <v>0</v>
      </c>
      <c r="AI152" s="60">
        <v>0</v>
      </c>
      <c r="AJ152" s="60">
        <v>0</v>
      </c>
      <c r="AK152" s="63" t="s">
        <v>25</v>
      </c>
      <c r="AL152" s="93"/>
    </row>
    <row r="153" spans="1:38" ht="17.25" thickBot="1">
      <c r="A153" s="72">
        <v>151</v>
      </c>
      <c r="B153" s="57" t="s">
        <v>182</v>
      </c>
      <c r="C153" s="58" t="s">
        <v>1820</v>
      </c>
      <c r="D153" s="69" t="s">
        <v>1810</v>
      </c>
      <c r="E153" s="58" t="s">
        <v>91</v>
      </c>
      <c r="F153" s="69" t="s">
        <v>3843</v>
      </c>
      <c r="G153" s="69">
        <v>1996</v>
      </c>
      <c r="H153" s="70">
        <v>8</v>
      </c>
      <c r="I153" s="71">
        <v>1</v>
      </c>
      <c r="J153" s="71">
        <v>172</v>
      </c>
      <c r="K153" s="71">
        <v>1.9</v>
      </c>
      <c r="L153" s="59">
        <v>0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60">
        <v>0</v>
      </c>
      <c r="S153" s="60">
        <v>0</v>
      </c>
      <c r="T153" s="70">
        <v>0.3</v>
      </c>
      <c r="U153" s="71">
        <v>0.3</v>
      </c>
      <c r="V153" s="71">
        <v>0.1</v>
      </c>
      <c r="W153" s="71">
        <v>0.4</v>
      </c>
      <c r="X153" s="70">
        <v>2</v>
      </c>
      <c r="Y153" s="71">
        <v>12</v>
      </c>
      <c r="Z153" s="71">
        <v>12</v>
      </c>
      <c r="AA153" s="59">
        <v>0</v>
      </c>
      <c r="AB153" s="60">
        <v>0</v>
      </c>
      <c r="AC153" s="60">
        <v>0</v>
      </c>
      <c r="AD153" s="60">
        <v>0</v>
      </c>
      <c r="AE153" s="60">
        <v>0</v>
      </c>
      <c r="AF153" s="70">
        <v>0.15</v>
      </c>
      <c r="AG153" s="71">
        <v>0.06</v>
      </c>
      <c r="AH153" s="71">
        <v>0.21</v>
      </c>
      <c r="AI153" s="71">
        <v>0.15</v>
      </c>
      <c r="AJ153" s="71">
        <v>0.21</v>
      </c>
      <c r="AK153" s="63" t="s">
        <v>25</v>
      </c>
      <c r="AL153" s="93">
        <f t="shared" ref="AL153:AL169" si="5">AC153-AH153</f>
        <v>-0.21</v>
      </c>
    </row>
    <row r="154" spans="1:38" ht="17.25" thickBot="1">
      <c r="A154" s="72">
        <v>152</v>
      </c>
      <c r="B154" s="57" t="s">
        <v>2670</v>
      </c>
      <c r="C154" s="58" t="s">
        <v>2671</v>
      </c>
      <c r="D154" s="69" t="s">
        <v>1819</v>
      </c>
      <c r="E154" s="58" t="s">
        <v>2348</v>
      </c>
      <c r="F154" s="69" t="s">
        <v>3844</v>
      </c>
      <c r="G154" s="69">
        <v>2000</v>
      </c>
      <c r="H154" s="70">
        <v>7</v>
      </c>
      <c r="I154" s="71">
        <v>7</v>
      </c>
      <c r="J154" s="71">
        <v>607</v>
      </c>
      <c r="K154" s="71">
        <v>6.7</v>
      </c>
      <c r="L154" s="70">
        <v>3</v>
      </c>
      <c r="M154" s="71">
        <v>2</v>
      </c>
      <c r="N154" s="71">
        <v>5</v>
      </c>
      <c r="O154" s="71">
        <v>3</v>
      </c>
      <c r="P154" s="60">
        <v>0</v>
      </c>
      <c r="Q154" s="60">
        <v>0</v>
      </c>
      <c r="R154" s="60">
        <v>0</v>
      </c>
      <c r="S154" s="71">
        <v>1</v>
      </c>
      <c r="T154" s="70">
        <v>1.6</v>
      </c>
      <c r="U154" s="71">
        <v>1.6</v>
      </c>
      <c r="V154" s="71">
        <v>1.2</v>
      </c>
      <c r="W154" s="71">
        <v>2.7</v>
      </c>
      <c r="X154" s="70">
        <v>18</v>
      </c>
      <c r="Y154" s="71">
        <v>7</v>
      </c>
      <c r="Z154" s="71">
        <v>29</v>
      </c>
      <c r="AA154" s="70">
        <v>0.44</v>
      </c>
      <c r="AB154" s="71">
        <v>0.3</v>
      </c>
      <c r="AC154" s="71">
        <v>0.74</v>
      </c>
      <c r="AD154" s="71">
        <v>0.44</v>
      </c>
      <c r="AE154" s="71">
        <v>0.74</v>
      </c>
      <c r="AF154" s="70">
        <v>0.23</v>
      </c>
      <c r="AG154" s="71">
        <v>0.17</v>
      </c>
      <c r="AH154" s="71">
        <v>0.4</v>
      </c>
      <c r="AI154" s="71">
        <v>0.23</v>
      </c>
      <c r="AJ154" s="71">
        <v>0.4</v>
      </c>
      <c r="AK154" s="63" t="s">
        <v>25</v>
      </c>
      <c r="AL154" s="93">
        <f t="shared" si="5"/>
        <v>0.33999999999999997</v>
      </c>
    </row>
    <row r="155" spans="1:38" ht="17.25" thickBot="1">
      <c r="A155" s="72">
        <v>153</v>
      </c>
      <c r="B155" s="57" t="s">
        <v>2411</v>
      </c>
      <c r="C155" s="58" t="s">
        <v>1822</v>
      </c>
      <c r="D155" s="69" t="s">
        <v>1819</v>
      </c>
      <c r="E155" s="58" t="s">
        <v>85</v>
      </c>
      <c r="F155" s="69" t="s">
        <v>3845</v>
      </c>
      <c r="G155" s="69">
        <v>2004</v>
      </c>
      <c r="H155" s="70">
        <v>2</v>
      </c>
      <c r="I155" s="60">
        <v>0</v>
      </c>
      <c r="J155" s="71">
        <v>33</v>
      </c>
      <c r="K155" s="71">
        <v>0.4</v>
      </c>
      <c r="L155" s="59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60">
        <v>0</v>
      </c>
      <c r="S155" s="60">
        <v>0</v>
      </c>
      <c r="T155" s="70">
        <v>0.1</v>
      </c>
      <c r="U155" s="71">
        <v>0.1</v>
      </c>
      <c r="V155" s="71">
        <v>0.3</v>
      </c>
      <c r="W155" s="71">
        <v>0.4</v>
      </c>
      <c r="X155" s="70">
        <v>1</v>
      </c>
      <c r="Y155" s="71">
        <v>1</v>
      </c>
      <c r="Z155" s="71">
        <v>2</v>
      </c>
      <c r="AA155" s="59">
        <v>0</v>
      </c>
      <c r="AB155" s="60">
        <v>0</v>
      </c>
      <c r="AC155" s="60">
        <v>0</v>
      </c>
      <c r="AD155" s="60">
        <v>0</v>
      </c>
      <c r="AE155" s="60">
        <v>0</v>
      </c>
      <c r="AF155" s="70">
        <v>0.22</v>
      </c>
      <c r="AG155" s="71">
        <v>0.85</v>
      </c>
      <c r="AH155" s="71">
        <v>1.08</v>
      </c>
      <c r="AI155" s="71">
        <v>0.22</v>
      </c>
      <c r="AJ155" s="71">
        <v>1.08</v>
      </c>
      <c r="AK155" s="63" t="s">
        <v>25</v>
      </c>
      <c r="AL155" s="93">
        <f t="shared" si="5"/>
        <v>-1.08</v>
      </c>
    </row>
    <row r="156" spans="1:38" ht="17.25" thickBot="1">
      <c r="A156" s="72">
        <v>154</v>
      </c>
      <c r="B156" s="57" t="s">
        <v>185</v>
      </c>
      <c r="C156" s="58" t="s">
        <v>1818</v>
      </c>
      <c r="D156" s="69" t="s">
        <v>1810</v>
      </c>
      <c r="E156" s="58" t="s">
        <v>79</v>
      </c>
      <c r="F156" s="69" t="s">
        <v>3846</v>
      </c>
      <c r="G156" s="69">
        <v>1999</v>
      </c>
      <c r="H156" s="70">
        <v>10</v>
      </c>
      <c r="I156" s="71">
        <v>6</v>
      </c>
      <c r="J156" s="71">
        <v>460</v>
      </c>
      <c r="K156" s="71">
        <v>5.0999999999999996</v>
      </c>
      <c r="L156" s="70">
        <v>2</v>
      </c>
      <c r="M156" s="60">
        <v>0</v>
      </c>
      <c r="N156" s="71">
        <v>2</v>
      </c>
      <c r="O156" s="71">
        <v>2</v>
      </c>
      <c r="P156" s="60">
        <v>0</v>
      </c>
      <c r="Q156" s="60">
        <v>0</v>
      </c>
      <c r="R156" s="60">
        <v>0</v>
      </c>
      <c r="S156" s="60">
        <v>0</v>
      </c>
      <c r="T156" s="70">
        <v>2.5</v>
      </c>
      <c r="U156" s="71">
        <v>2.5</v>
      </c>
      <c r="V156" s="71">
        <v>0.2</v>
      </c>
      <c r="W156" s="71">
        <v>2.7</v>
      </c>
      <c r="X156" s="70">
        <v>9</v>
      </c>
      <c r="Y156" s="71">
        <v>23</v>
      </c>
      <c r="Z156" s="71">
        <v>30</v>
      </c>
      <c r="AA156" s="70">
        <v>0.39</v>
      </c>
      <c r="AB156" s="60">
        <v>0</v>
      </c>
      <c r="AC156" s="71">
        <v>0.39</v>
      </c>
      <c r="AD156" s="71">
        <v>0.39</v>
      </c>
      <c r="AE156" s="71">
        <v>0.39</v>
      </c>
      <c r="AF156" s="70">
        <v>0.5</v>
      </c>
      <c r="AG156" s="71">
        <v>0.04</v>
      </c>
      <c r="AH156" s="71">
        <v>0.54</v>
      </c>
      <c r="AI156" s="71">
        <v>0.5</v>
      </c>
      <c r="AJ156" s="71">
        <v>0.54</v>
      </c>
      <c r="AK156" s="63" t="s">
        <v>25</v>
      </c>
      <c r="AL156" s="93">
        <f t="shared" si="5"/>
        <v>-0.15000000000000002</v>
      </c>
    </row>
    <row r="157" spans="1:38" ht="17.25" thickBot="1">
      <c r="A157" s="72">
        <v>155</v>
      </c>
      <c r="B157" s="57" t="s">
        <v>186</v>
      </c>
      <c r="C157" s="58" t="s">
        <v>1812</v>
      </c>
      <c r="D157" s="69" t="s">
        <v>103</v>
      </c>
      <c r="E157" s="58" t="s">
        <v>81</v>
      </c>
      <c r="F157" s="69" t="s">
        <v>3847</v>
      </c>
      <c r="G157" s="69">
        <v>2000</v>
      </c>
      <c r="H157" s="70">
        <v>12</v>
      </c>
      <c r="I157" s="71">
        <v>12</v>
      </c>
      <c r="J157" s="144">
        <v>1035</v>
      </c>
      <c r="K157" s="71">
        <v>11.5</v>
      </c>
      <c r="L157" s="59">
        <v>0</v>
      </c>
      <c r="M157" s="71">
        <v>4</v>
      </c>
      <c r="N157" s="71">
        <v>4</v>
      </c>
      <c r="O157" s="60">
        <v>0</v>
      </c>
      <c r="P157" s="60">
        <v>0</v>
      </c>
      <c r="Q157" s="60">
        <v>0</v>
      </c>
      <c r="R157" s="71">
        <v>1</v>
      </c>
      <c r="S157" s="60">
        <v>0</v>
      </c>
      <c r="T157" s="70">
        <v>0.8</v>
      </c>
      <c r="U157" s="71">
        <v>0.8</v>
      </c>
      <c r="V157" s="71">
        <v>1.7</v>
      </c>
      <c r="W157" s="71">
        <v>2.5</v>
      </c>
      <c r="X157" s="70">
        <v>19</v>
      </c>
      <c r="Y157" s="71">
        <v>63</v>
      </c>
      <c r="Z157" s="71">
        <v>38</v>
      </c>
      <c r="AA157" s="59">
        <v>0</v>
      </c>
      <c r="AB157" s="71">
        <v>0.35</v>
      </c>
      <c r="AC157" s="71">
        <v>0.35</v>
      </c>
      <c r="AD157" s="60">
        <v>0</v>
      </c>
      <c r="AE157" s="71">
        <v>0.35</v>
      </c>
      <c r="AF157" s="70">
        <v>7.0000000000000007E-2</v>
      </c>
      <c r="AG157" s="71">
        <v>0.15</v>
      </c>
      <c r="AH157" s="71">
        <v>0.22</v>
      </c>
      <c r="AI157" s="71">
        <v>7.0000000000000007E-2</v>
      </c>
      <c r="AJ157" s="71">
        <v>0.22</v>
      </c>
      <c r="AK157" s="63" t="s">
        <v>25</v>
      </c>
      <c r="AL157" s="93">
        <f t="shared" si="5"/>
        <v>0.12999999999999998</v>
      </c>
    </row>
    <row r="158" spans="1:38" ht="17.25" thickBot="1">
      <c r="A158" s="72">
        <v>156</v>
      </c>
      <c r="B158" s="57" t="s">
        <v>187</v>
      </c>
      <c r="C158" s="58" t="s">
        <v>1851</v>
      </c>
      <c r="D158" s="69" t="s">
        <v>103</v>
      </c>
      <c r="E158" s="58" t="s">
        <v>96</v>
      </c>
      <c r="F158" s="69" t="s">
        <v>3848</v>
      </c>
      <c r="G158" s="69">
        <v>1989</v>
      </c>
      <c r="H158" s="70">
        <v>9</v>
      </c>
      <c r="I158" s="71">
        <v>8</v>
      </c>
      <c r="J158" s="71">
        <v>674</v>
      </c>
      <c r="K158" s="71">
        <v>7.5</v>
      </c>
      <c r="L158" s="70">
        <v>1</v>
      </c>
      <c r="M158" s="60">
        <v>0</v>
      </c>
      <c r="N158" s="71">
        <v>1</v>
      </c>
      <c r="O158" s="71">
        <v>1</v>
      </c>
      <c r="P158" s="60">
        <v>0</v>
      </c>
      <c r="Q158" s="60">
        <v>0</v>
      </c>
      <c r="R158" s="71">
        <v>2</v>
      </c>
      <c r="S158" s="60">
        <v>0</v>
      </c>
      <c r="T158" s="70">
        <v>0.4</v>
      </c>
      <c r="U158" s="71">
        <v>0.4</v>
      </c>
      <c r="V158" s="71">
        <v>0.5</v>
      </c>
      <c r="W158" s="71">
        <v>0.9</v>
      </c>
      <c r="X158" s="70">
        <v>15</v>
      </c>
      <c r="Y158" s="71">
        <v>26</v>
      </c>
      <c r="Z158" s="71">
        <v>11</v>
      </c>
      <c r="AA158" s="70">
        <v>0.13</v>
      </c>
      <c r="AB158" s="60">
        <v>0</v>
      </c>
      <c r="AC158" s="71">
        <v>0.13</v>
      </c>
      <c r="AD158" s="71">
        <v>0.13</v>
      </c>
      <c r="AE158" s="71">
        <v>0.13</v>
      </c>
      <c r="AF158" s="70">
        <v>0.05</v>
      </c>
      <c r="AG158" s="71">
        <v>7.0000000000000007E-2</v>
      </c>
      <c r="AH158" s="71">
        <v>0.13</v>
      </c>
      <c r="AI158" s="71">
        <v>0.05</v>
      </c>
      <c r="AJ158" s="71">
        <v>0.13</v>
      </c>
      <c r="AK158" s="63" t="s">
        <v>25</v>
      </c>
      <c r="AL158" s="93">
        <f t="shared" si="5"/>
        <v>0</v>
      </c>
    </row>
    <row r="159" spans="1:38" ht="17.25" thickBot="1">
      <c r="A159" s="72">
        <v>157</v>
      </c>
      <c r="B159" s="57" t="s">
        <v>188</v>
      </c>
      <c r="C159" s="58" t="s">
        <v>1821</v>
      </c>
      <c r="D159" s="69" t="s">
        <v>1819</v>
      </c>
      <c r="E159" s="58" t="s">
        <v>69</v>
      </c>
      <c r="F159" s="69" t="s">
        <v>3849</v>
      </c>
      <c r="G159" s="69">
        <v>2004</v>
      </c>
      <c r="H159" s="70">
        <v>10</v>
      </c>
      <c r="I159" s="71">
        <v>4</v>
      </c>
      <c r="J159" s="71">
        <v>404</v>
      </c>
      <c r="K159" s="71">
        <v>4.5</v>
      </c>
      <c r="L159" s="59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71">
        <v>1</v>
      </c>
      <c r="S159" s="60">
        <v>0</v>
      </c>
      <c r="T159" s="70">
        <v>0.8</v>
      </c>
      <c r="U159" s="71">
        <v>0.8</v>
      </c>
      <c r="V159" s="71">
        <v>0.7</v>
      </c>
      <c r="W159" s="71">
        <v>1.5</v>
      </c>
      <c r="X159" s="70">
        <v>32</v>
      </c>
      <c r="Y159" s="71">
        <v>15</v>
      </c>
      <c r="Z159" s="71">
        <v>56</v>
      </c>
      <c r="AA159" s="59">
        <v>0</v>
      </c>
      <c r="AB159" s="60">
        <v>0</v>
      </c>
      <c r="AC159" s="60">
        <v>0</v>
      </c>
      <c r="AD159" s="60">
        <v>0</v>
      </c>
      <c r="AE159" s="60">
        <v>0</v>
      </c>
      <c r="AF159" s="70">
        <v>0.18</v>
      </c>
      <c r="AG159" s="71">
        <v>0.15</v>
      </c>
      <c r="AH159" s="71">
        <v>0.33</v>
      </c>
      <c r="AI159" s="71">
        <v>0.18</v>
      </c>
      <c r="AJ159" s="71">
        <v>0.33</v>
      </c>
      <c r="AK159" s="63" t="s">
        <v>25</v>
      </c>
      <c r="AL159" s="93">
        <f t="shared" si="5"/>
        <v>-0.33</v>
      </c>
    </row>
    <row r="160" spans="1:38" ht="17.25" thickBot="1">
      <c r="A160" s="72">
        <v>158</v>
      </c>
      <c r="B160" s="57" t="s">
        <v>189</v>
      </c>
      <c r="C160" s="58" t="s">
        <v>1812</v>
      </c>
      <c r="D160" s="69" t="s">
        <v>103</v>
      </c>
      <c r="E160" s="58" t="s">
        <v>96</v>
      </c>
      <c r="F160" s="69" t="s">
        <v>3549</v>
      </c>
      <c r="G160" s="69">
        <v>2001</v>
      </c>
      <c r="H160" s="70">
        <v>12</v>
      </c>
      <c r="I160" s="71">
        <v>11</v>
      </c>
      <c r="J160" s="71">
        <v>977</v>
      </c>
      <c r="K160" s="71">
        <v>10.9</v>
      </c>
      <c r="L160" s="70">
        <v>1</v>
      </c>
      <c r="M160" s="71">
        <v>1</v>
      </c>
      <c r="N160" s="71">
        <v>2</v>
      </c>
      <c r="O160" s="71">
        <v>1</v>
      </c>
      <c r="P160" s="60">
        <v>0</v>
      </c>
      <c r="Q160" s="60">
        <v>0</v>
      </c>
      <c r="R160" s="71">
        <v>2</v>
      </c>
      <c r="S160" s="60">
        <v>0</v>
      </c>
      <c r="T160" s="70">
        <v>1.3</v>
      </c>
      <c r="U160" s="71">
        <v>1.3</v>
      </c>
      <c r="V160" s="71">
        <v>1.9</v>
      </c>
      <c r="W160" s="71">
        <v>3.2</v>
      </c>
      <c r="X160" s="70">
        <v>13</v>
      </c>
      <c r="Y160" s="71">
        <v>33</v>
      </c>
      <c r="Z160" s="71">
        <v>26</v>
      </c>
      <c r="AA160" s="70">
        <v>0.09</v>
      </c>
      <c r="AB160" s="71">
        <v>0.09</v>
      </c>
      <c r="AC160" s="71">
        <v>0.18</v>
      </c>
      <c r="AD160" s="71">
        <v>0.09</v>
      </c>
      <c r="AE160" s="71">
        <v>0.18</v>
      </c>
      <c r="AF160" s="70">
        <v>0.12</v>
      </c>
      <c r="AG160" s="71">
        <v>0.18</v>
      </c>
      <c r="AH160" s="71">
        <v>0.28999999999999998</v>
      </c>
      <c r="AI160" s="71">
        <v>0.12</v>
      </c>
      <c r="AJ160" s="71">
        <v>0.28999999999999998</v>
      </c>
      <c r="AK160" s="63" t="s">
        <v>25</v>
      </c>
      <c r="AL160" s="93">
        <f t="shared" si="5"/>
        <v>-0.10999999999999999</v>
      </c>
    </row>
    <row r="161" spans="1:38" ht="17.25" thickBot="1">
      <c r="A161" s="72">
        <v>159</v>
      </c>
      <c r="B161" s="57" t="s">
        <v>3118</v>
      </c>
      <c r="C161" s="58" t="s">
        <v>3119</v>
      </c>
      <c r="D161" s="69" t="s">
        <v>1833</v>
      </c>
      <c r="E161" s="58" t="s">
        <v>77</v>
      </c>
      <c r="F161" s="69" t="s">
        <v>3850</v>
      </c>
      <c r="G161" s="69">
        <v>1993</v>
      </c>
      <c r="H161" s="70">
        <v>7</v>
      </c>
      <c r="I161" s="60">
        <v>0</v>
      </c>
      <c r="J161" s="71">
        <v>83</v>
      </c>
      <c r="K161" s="71">
        <v>0.9</v>
      </c>
      <c r="L161" s="70">
        <v>1</v>
      </c>
      <c r="M161" s="60">
        <v>0</v>
      </c>
      <c r="N161" s="71">
        <v>1</v>
      </c>
      <c r="O161" s="71">
        <v>1</v>
      </c>
      <c r="P161" s="60">
        <v>0</v>
      </c>
      <c r="Q161" s="60">
        <v>0</v>
      </c>
      <c r="R161" s="71">
        <v>3</v>
      </c>
      <c r="S161" s="60">
        <v>0</v>
      </c>
      <c r="T161" s="70">
        <v>0.1</v>
      </c>
      <c r="U161" s="71">
        <v>0.1</v>
      </c>
      <c r="V161" s="71">
        <v>0.4</v>
      </c>
      <c r="W161" s="71">
        <v>0.5</v>
      </c>
      <c r="X161" s="70">
        <v>6</v>
      </c>
      <c r="Y161" s="71">
        <v>8</v>
      </c>
      <c r="Z161" s="71">
        <v>4</v>
      </c>
      <c r="AA161" s="70">
        <v>1.08</v>
      </c>
      <c r="AB161" s="60">
        <v>0</v>
      </c>
      <c r="AC161" s="71">
        <v>1.08</v>
      </c>
      <c r="AD161" s="71">
        <v>1.08</v>
      </c>
      <c r="AE161" s="71">
        <v>1.08</v>
      </c>
      <c r="AF161" s="70">
        <v>0.15</v>
      </c>
      <c r="AG161" s="71">
        <v>0.41</v>
      </c>
      <c r="AH161" s="71">
        <v>0.56000000000000005</v>
      </c>
      <c r="AI161" s="71">
        <v>0.15</v>
      </c>
      <c r="AJ161" s="71">
        <v>0.56000000000000005</v>
      </c>
      <c r="AK161" s="63" t="s">
        <v>25</v>
      </c>
      <c r="AL161" s="93">
        <f t="shared" si="5"/>
        <v>0.52</v>
      </c>
    </row>
    <row r="162" spans="1:38" ht="17.25" thickBot="1">
      <c r="A162" s="72">
        <v>160</v>
      </c>
      <c r="B162" s="57" t="s">
        <v>190</v>
      </c>
      <c r="C162" s="58" t="s">
        <v>1812</v>
      </c>
      <c r="D162" s="69" t="s">
        <v>1810</v>
      </c>
      <c r="E162" s="58" t="s">
        <v>87</v>
      </c>
      <c r="F162" s="69" t="s">
        <v>3851</v>
      </c>
      <c r="G162" s="69">
        <v>2000</v>
      </c>
      <c r="H162" s="70">
        <v>12</v>
      </c>
      <c r="I162" s="71">
        <v>11</v>
      </c>
      <c r="J162" s="144">
        <v>1013</v>
      </c>
      <c r="K162" s="71">
        <v>11.3</v>
      </c>
      <c r="L162" s="59">
        <v>0</v>
      </c>
      <c r="M162" s="71">
        <v>1</v>
      </c>
      <c r="N162" s="71">
        <v>1</v>
      </c>
      <c r="O162" s="60">
        <v>0</v>
      </c>
      <c r="P162" s="60">
        <v>0</v>
      </c>
      <c r="Q162" s="60">
        <v>0</v>
      </c>
      <c r="R162" s="71">
        <v>3</v>
      </c>
      <c r="S162" s="60">
        <v>0</v>
      </c>
      <c r="T162" s="70">
        <v>1.4</v>
      </c>
      <c r="U162" s="71">
        <v>1.4</v>
      </c>
      <c r="V162" s="71">
        <v>2.1</v>
      </c>
      <c r="W162" s="71">
        <v>3.5</v>
      </c>
      <c r="X162" s="70">
        <v>27</v>
      </c>
      <c r="Y162" s="71">
        <v>40</v>
      </c>
      <c r="Z162" s="71">
        <v>66</v>
      </c>
      <c r="AA162" s="59">
        <v>0</v>
      </c>
      <c r="AB162" s="71">
        <v>0.09</v>
      </c>
      <c r="AC162" s="71">
        <v>0.09</v>
      </c>
      <c r="AD162" s="60">
        <v>0</v>
      </c>
      <c r="AE162" s="71">
        <v>0.09</v>
      </c>
      <c r="AF162" s="70">
        <v>0.12</v>
      </c>
      <c r="AG162" s="71">
        <v>0.19</v>
      </c>
      <c r="AH162" s="71">
        <v>0.31</v>
      </c>
      <c r="AI162" s="71">
        <v>0.12</v>
      </c>
      <c r="AJ162" s="71">
        <v>0.31</v>
      </c>
      <c r="AK162" s="63" t="s">
        <v>25</v>
      </c>
      <c r="AL162" s="93">
        <f t="shared" si="5"/>
        <v>-0.22</v>
      </c>
    </row>
    <row r="163" spans="1:38" ht="17.25" thickBot="1">
      <c r="A163" s="72">
        <v>161</v>
      </c>
      <c r="B163" s="57" t="s">
        <v>3385</v>
      </c>
      <c r="C163" s="58" t="s">
        <v>1820</v>
      </c>
      <c r="D163" s="69" t="s">
        <v>1819</v>
      </c>
      <c r="E163" s="58" t="s">
        <v>71</v>
      </c>
      <c r="F163" s="69" t="s">
        <v>3852</v>
      </c>
      <c r="G163" s="69">
        <v>2001</v>
      </c>
      <c r="H163" s="70">
        <v>2</v>
      </c>
      <c r="I163" s="60">
        <v>0</v>
      </c>
      <c r="J163" s="71">
        <v>18</v>
      </c>
      <c r="K163" s="71">
        <v>0.2</v>
      </c>
      <c r="L163" s="59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60">
        <v>0</v>
      </c>
      <c r="S163" s="60">
        <v>0</v>
      </c>
      <c r="T163" s="59">
        <v>0</v>
      </c>
      <c r="U163" s="60">
        <v>0</v>
      </c>
      <c r="V163" s="60">
        <v>0</v>
      </c>
      <c r="W163" s="60">
        <v>0</v>
      </c>
      <c r="X163" s="59">
        <v>0</v>
      </c>
      <c r="Y163" s="60">
        <v>0</v>
      </c>
      <c r="Z163" s="71">
        <v>4</v>
      </c>
      <c r="AA163" s="59">
        <v>0</v>
      </c>
      <c r="AB163" s="60">
        <v>0</v>
      </c>
      <c r="AC163" s="60">
        <v>0</v>
      </c>
      <c r="AD163" s="60">
        <v>0</v>
      </c>
      <c r="AE163" s="60">
        <v>0</v>
      </c>
      <c r="AF163" s="59">
        <v>0</v>
      </c>
      <c r="AG163" s="60">
        <v>0</v>
      </c>
      <c r="AH163" s="60">
        <v>0</v>
      </c>
      <c r="AI163" s="60">
        <v>0</v>
      </c>
      <c r="AJ163" s="60">
        <v>0</v>
      </c>
      <c r="AK163" s="63" t="s">
        <v>25</v>
      </c>
      <c r="AL163" s="93">
        <f t="shared" si="5"/>
        <v>0</v>
      </c>
    </row>
    <row r="164" spans="1:38" ht="17.25" thickBot="1">
      <c r="A164" s="72">
        <v>162</v>
      </c>
      <c r="B164" s="57" t="s">
        <v>191</v>
      </c>
      <c r="C164" s="58" t="s">
        <v>1811</v>
      </c>
      <c r="D164" s="69" t="s">
        <v>103</v>
      </c>
      <c r="E164" s="58" t="s">
        <v>73</v>
      </c>
      <c r="F164" s="69" t="s">
        <v>3853</v>
      </c>
      <c r="G164" s="69">
        <v>2001</v>
      </c>
      <c r="H164" s="70">
        <v>11</v>
      </c>
      <c r="I164" s="71">
        <v>7</v>
      </c>
      <c r="J164" s="71">
        <v>618</v>
      </c>
      <c r="K164" s="71">
        <v>6.9</v>
      </c>
      <c r="L164" s="59">
        <v>0</v>
      </c>
      <c r="M164" s="71">
        <v>1</v>
      </c>
      <c r="N164" s="71">
        <v>1</v>
      </c>
      <c r="O164" s="60">
        <v>0</v>
      </c>
      <c r="P164" s="60">
        <v>0</v>
      </c>
      <c r="Q164" s="60">
        <v>0</v>
      </c>
      <c r="R164" s="71">
        <v>2</v>
      </c>
      <c r="S164" s="60">
        <v>0</v>
      </c>
      <c r="T164" s="70">
        <v>0.3</v>
      </c>
      <c r="U164" s="71">
        <v>0.3</v>
      </c>
      <c r="V164" s="71">
        <v>1.5</v>
      </c>
      <c r="W164" s="71">
        <v>1.8</v>
      </c>
      <c r="X164" s="70">
        <v>9</v>
      </c>
      <c r="Y164" s="71">
        <v>50</v>
      </c>
      <c r="Z164" s="71">
        <v>14</v>
      </c>
      <c r="AA164" s="59">
        <v>0</v>
      </c>
      <c r="AB164" s="71">
        <v>0.15</v>
      </c>
      <c r="AC164" s="71">
        <v>0.15</v>
      </c>
      <c r="AD164" s="60">
        <v>0</v>
      </c>
      <c r="AE164" s="71">
        <v>0.15</v>
      </c>
      <c r="AF164" s="70">
        <v>0.05</v>
      </c>
      <c r="AG164" s="71">
        <v>0.21</v>
      </c>
      <c r="AH164" s="71">
        <v>0.26</v>
      </c>
      <c r="AI164" s="71">
        <v>0.05</v>
      </c>
      <c r="AJ164" s="71">
        <v>0.26</v>
      </c>
      <c r="AK164" s="63" t="s">
        <v>25</v>
      </c>
      <c r="AL164" s="93">
        <f t="shared" si="5"/>
        <v>-0.11000000000000001</v>
      </c>
    </row>
    <row r="165" spans="1:38" ht="17.25" thickBot="1">
      <c r="A165" s="72">
        <v>163</v>
      </c>
      <c r="B165" s="57" t="s">
        <v>192</v>
      </c>
      <c r="C165" s="58" t="s">
        <v>1812</v>
      </c>
      <c r="D165" s="69" t="s">
        <v>104</v>
      </c>
      <c r="E165" s="58" t="s">
        <v>96</v>
      </c>
      <c r="F165" s="69" t="s">
        <v>3854</v>
      </c>
      <c r="G165" s="69">
        <v>1998</v>
      </c>
      <c r="H165" s="70">
        <v>1</v>
      </c>
      <c r="I165" s="60">
        <v>0</v>
      </c>
      <c r="J165" s="71">
        <v>1</v>
      </c>
      <c r="K165" s="60">
        <v>0</v>
      </c>
      <c r="L165" s="59">
        <v>0</v>
      </c>
      <c r="M165" s="60">
        <v>0</v>
      </c>
      <c r="N165" s="60">
        <v>0</v>
      </c>
      <c r="O165" s="60">
        <v>0</v>
      </c>
      <c r="P165" s="60">
        <v>0</v>
      </c>
      <c r="Q165" s="60">
        <v>0</v>
      </c>
      <c r="R165" s="60">
        <v>0</v>
      </c>
      <c r="S165" s="60">
        <v>0</v>
      </c>
      <c r="T165" s="59">
        <v>0</v>
      </c>
      <c r="U165" s="60">
        <v>0</v>
      </c>
      <c r="V165" s="60">
        <v>0</v>
      </c>
      <c r="W165" s="60">
        <v>0</v>
      </c>
      <c r="X165" s="59">
        <v>0</v>
      </c>
      <c r="Y165" s="60">
        <v>0</v>
      </c>
      <c r="Z165" s="60">
        <v>0</v>
      </c>
      <c r="AA165" s="59">
        <v>0</v>
      </c>
      <c r="AB165" s="60">
        <v>0</v>
      </c>
      <c r="AC165" s="60">
        <v>0</v>
      </c>
      <c r="AD165" s="60">
        <v>0</v>
      </c>
      <c r="AE165" s="60">
        <v>0</v>
      </c>
      <c r="AF165" s="59">
        <v>0</v>
      </c>
      <c r="AG165" s="60">
        <v>0</v>
      </c>
      <c r="AH165" s="60">
        <v>0</v>
      </c>
      <c r="AI165" s="60">
        <v>0</v>
      </c>
      <c r="AJ165" s="60">
        <v>0</v>
      </c>
      <c r="AK165" s="63" t="s">
        <v>25</v>
      </c>
      <c r="AL165" s="93">
        <f t="shared" si="5"/>
        <v>0</v>
      </c>
    </row>
    <row r="166" spans="1:38" ht="17.25" thickBot="1">
      <c r="A166" s="72">
        <v>164</v>
      </c>
      <c r="B166" s="57" t="s">
        <v>1773</v>
      </c>
      <c r="C166" s="58" t="s">
        <v>1822</v>
      </c>
      <c r="D166" s="69" t="s">
        <v>103</v>
      </c>
      <c r="E166" s="58" t="s">
        <v>93</v>
      </c>
      <c r="F166" s="69" t="s">
        <v>3855</v>
      </c>
      <c r="G166" s="69">
        <v>2001</v>
      </c>
      <c r="H166" s="70">
        <v>11</v>
      </c>
      <c r="I166" s="71">
        <v>10</v>
      </c>
      <c r="J166" s="71">
        <v>761</v>
      </c>
      <c r="K166" s="71">
        <v>8.5</v>
      </c>
      <c r="L166" s="59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71">
        <v>4</v>
      </c>
      <c r="S166" s="60">
        <v>0</v>
      </c>
      <c r="T166" s="70">
        <v>0.3</v>
      </c>
      <c r="U166" s="71">
        <v>0.3</v>
      </c>
      <c r="V166" s="71">
        <v>0.4</v>
      </c>
      <c r="W166" s="71">
        <v>0.7</v>
      </c>
      <c r="X166" s="70">
        <v>5</v>
      </c>
      <c r="Y166" s="71">
        <v>24</v>
      </c>
      <c r="Z166" s="71">
        <v>5</v>
      </c>
      <c r="AA166" s="59">
        <v>0</v>
      </c>
      <c r="AB166" s="60">
        <v>0</v>
      </c>
      <c r="AC166" s="60">
        <v>0</v>
      </c>
      <c r="AD166" s="60">
        <v>0</v>
      </c>
      <c r="AE166" s="60">
        <v>0</v>
      </c>
      <c r="AF166" s="70">
        <v>0.03</v>
      </c>
      <c r="AG166" s="71">
        <v>0.05</v>
      </c>
      <c r="AH166" s="71">
        <v>0.08</v>
      </c>
      <c r="AI166" s="71">
        <v>0.03</v>
      </c>
      <c r="AJ166" s="71">
        <v>0.08</v>
      </c>
      <c r="AK166" s="63" t="s">
        <v>25</v>
      </c>
      <c r="AL166" s="93">
        <f t="shared" si="5"/>
        <v>-0.08</v>
      </c>
    </row>
    <row r="167" spans="1:38" ht="17.25" thickBot="1">
      <c r="A167" s="72">
        <v>165</v>
      </c>
      <c r="B167" s="57" t="s">
        <v>193</v>
      </c>
      <c r="C167" s="58" t="s">
        <v>1841</v>
      </c>
      <c r="D167" s="69" t="s">
        <v>104</v>
      </c>
      <c r="E167" s="58" t="s">
        <v>93</v>
      </c>
      <c r="F167" s="69" t="s">
        <v>3856</v>
      </c>
      <c r="G167" s="69">
        <v>1999</v>
      </c>
      <c r="H167" s="70">
        <v>9</v>
      </c>
      <c r="I167" s="71">
        <v>6</v>
      </c>
      <c r="J167" s="71">
        <v>585</v>
      </c>
      <c r="K167" s="71">
        <v>6.5</v>
      </c>
      <c r="L167" s="59">
        <v>0</v>
      </c>
      <c r="M167" s="71">
        <v>1</v>
      </c>
      <c r="N167" s="71">
        <v>1</v>
      </c>
      <c r="O167" s="60">
        <v>0</v>
      </c>
      <c r="P167" s="60">
        <v>0</v>
      </c>
      <c r="Q167" s="60">
        <v>0</v>
      </c>
      <c r="R167" s="60">
        <v>0</v>
      </c>
      <c r="S167" s="60">
        <v>0</v>
      </c>
      <c r="T167" s="70">
        <v>0.2</v>
      </c>
      <c r="U167" s="71">
        <v>0.2</v>
      </c>
      <c r="V167" s="71">
        <v>0.3</v>
      </c>
      <c r="W167" s="71">
        <v>0.5</v>
      </c>
      <c r="X167" s="70">
        <v>6</v>
      </c>
      <c r="Y167" s="71">
        <v>18</v>
      </c>
      <c r="Z167" s="60">
        <v>0</v>
      </c>
      <c r="AA167" s="59">
        <v>0</v>
      </c>
      <c r="AB167" s="71">
        <v>0.15</v>
      </c>
      <c r="AC167" s="71">
        <v>0.15</v>
      </c>
      <c r="AD167" s="60">
        <v>0</v>
      </c>
      <c r="AE167" s="71">
        <v>0.15</v>
      </c>
      <c r="AF167" s="70">
        <v>0.02</v>
      </c>
      <c r="AG167" s="71">
        <v>0.05</v>
      </c>
      <c r="AH167" s="71">
        <v>0.08</v>
      </c>
      <c r="AI167" s="71">
        <v>0.02</v>
      </c>
      <c r="AJ167" s="71">
        <v>0.08</v>
      </c>
      <c r="AK167" s="63" t="s">
        <v>25</v>
      </c>
      <c r="AL167" s="93">
        <f t="shared" si="5"/>
        <v>6.9999999999999993E-2</v>
      </c>
    </row>
    <row r="168" spans="1:38" ht="17.25" thickBot="1">
      <c r="A168" s="72">
        <v>166</v>
      </c>
      <c r="B168" s="57" t="s">
        <v>194</v>
      </c>
      <c r="C168" s="58" t="s">
        <v>1812</v>
      </c>
      <c r="D168" s="69" t="s">
        <v>104</v>
      </c>
      <c r="E168" s="58" t="s">
        <v>79</v>
      </c>
      <c r="F168" s="69" t="s">
        <v>3857</v>
      </c>
      <c r="G168" s="69">
        <v>1997</v>
      </c>
      <c r="H168" s="70">
        <v>10</v>
      </c>
      <c r="I168" s="71">
        <v>5</v>
      </c>
      <c r="J168" s="71">
        <v>505</v>
      </c>
      <c r="K168" s="71">
        <v>5.6</v>
      </c>
      <c r="L168" s="59">
        <v>0</v>
      </c>
      <c r="M168" s="60">
        <v>0</v>
      </c>
      <c r="N168" s="60">
        <v>0</v>
      </c>
      <c r="O168" s="60">
        <v>0</v>
      </c>
      <c r="P168" s="60">
        <v>0</v>
      </c>
      <c r="Q168" s="60">
        <v>0</v>
      </c>
      <c r="R168" s="71">
        <v>1</v>
      </c>
      <c r="S168" s="60">
        <v>0</v>
      </c>
      <c r="T168" s="70">
        <v>0.2</v>
      </c>
      <c r="U168" s="71">
        <v>0.2</v>
      </c>
      <c r="V168" s="71">
        <v>0.2</v>
      </c>
      <c r="W168" s="71">
        <v>0.4</v>
      </c>
      <c r="X168" s="70">
        <v>9</v>
      </c>
      <c r="Y168" s="71">
        <v>26</v>
      </c>
      <c r="Z168" s="71">
        <v>31</v>
      </c>
      <c r="AA168" s="59">
        <v>0</v>
      </c>
      <c r="AB168" s="60">
        <v>0</v>
      </c>
      <c r="AC168" s="60">
        <v>0</v>
      </c>
      <c r="AD168" s="60">
        <v>0</v>
      </c>
      <c r="AE168" s="60">
        <v>0</v>
      </c>
      <c r="AF168" s="70">
        <v>0.04</v>
      </c>
      <c r="AG168" s="71">
        <v>0.04</v>
      </c>
      <c r="AH168" s="71">
        <v>0.08</v>
      </c>
      <c r="AI168" s="71">
        <v>0.04</v>
      </c>
      <c r="AJ168" s="71">
        <v>0.08</v>
      </c>
      <c r="AK168" s="63" t="s">
        <v>25</v>
      </c>
      <c r="AL168" s="93">
        <f t="shared" si="5"/>
        <v>-0.08</v>
      </c>
    </row>
    <row r="169" spans="1:38" ht="17.25" thickBot="1">
      <c r="A169" s="72">
        <v>167</v>
      </c>
      <c r="B169" s="57" t="s">
        <v>195</v>
      </c>
      <c r="C169" s="58" t="s">
        <v>1820</v>
      </c>
      <c r="D169" s="69" t="s">
        <v>102</v>
      </c>
      <c r="E169" s="58" t="s">
        <v>65</v>
      </c>
      <c r="F169" s="69" t="s">
        <v>3858</v>
      </c>
      <c r="G169" s="69">
        <v>2000</v>
      </c>
      <c r="H169" s="70">
        <v>2</v>
      </c>
      <c r="I169" s="60">
        <v>0</v>
      </c>
      <c r="J169" s="71">
        <v>16</v>
      </c>
      <c r="K169" s="71">
        <v>0.2</v>
      </c>
      <c r="L169" s="59">
        <v>0</v>
      </c>
      <c r="M169" s="71">
        <v>1</v>
      </c>
      <c r="N169" s="71">
        <v>1</v>
      </c>
      <c r="O169" s="60">
        <v>0</v>
      </c>
      <c r="P169" s="60">
        <v>0</v>
      </c>
      <c r="Q169" s="60">
        <v>0</v>
      </c>
      <c r="R169" s="60">
        <v>0</v>
      </c>
      <c r="S169" s="60">
        <v>0</v>
      </c>
      <c r="T169" s="59">
        <v>0</v>
      </c>
      <c r="U169" s="60">
        <v>0</v>
      </c>
      <c r="V169" s="71">
        <v>0.2</v>
      </c>
      <c r="W169" s="71">
        <v>0.2</v>
      </c>
      <c r="X169" s="70">
        <v>3</v>
      </c>
      <c r="Y169" s="71">
        <v>1</v>
      </c>
      <c r="Z169" s="71">
        <v>2</v>
      </c>
      <c r="AA169" s="59">
        <v>0</v>
      </c>
      <c r="AB169" s="71">
        <v>5.63</v>
      </c>
      <c r="AC169" s="71">
        <v>5.63</v>
      </c>
      <c r="AD169" s="60">
        <v>0</v>
      </c>
      <c r="AE169" s="71">
        <v>5.63</v>
      </c>
      <c r="AF169" s="59">
        <v>0</v>
      </c>
      <c r="AG169" s="71">
        <v>1.06</v>
      </c>
      <c r="AH169" s="71">
        <v>1.06</v>
      </c>
      <c r="AI169" s="60">
        <v>0</v>
      </c>
      <c r="AJ169" s="71">
        <v>1.06</v>
      </c>
      <c r="AK169" s="63" t="s">
        <v>25</v>
      </c>
      <c r="AL169" s="93">
        <f t="shared" si="5"/>
        <v>4.57</v>
      </c>
    </row>
    <row r="170" spans="1:38" ht="17.25" thickBot="1">
      <c r="A170" s="72">
        <v>168</v>
      </c>
      <c r="B170" s="57" t="s">
        <v>196</v>
      </c>
      <c r="C170" s="58" t="s">
        <v>1812</v>
      </c>
      <c r="D170" s="69" t="s">
        <v>102</v>
      </c>
      <c r="E170" s="58" t="s">
        <v>67</v>
      </c>
      <c r="F170" s="69" t="s">
        <v>3859</v>
      </c>
      <c r="G170" s="69">
        <v>2001</v>
      </c>
      <c r="H170" s="70">
        <v>11</v>
      </c>
      <c r="I170" s="71">
        <v>10</v>
      </c>
      <c r="J170" s="71">
        <v>881</v>
      </c>
      <c r="K170" s="71">
        <v>9.8000000000000007</v>
      </c>
      <c r="L170" s="70">
        <v>4</v>
      </c>
      <c r="M170" s="71">
        <v>2</v>
      </c>
      <c r="N170" s="71">
        <v>6</v>
      </c>
      <c r="O170" s="71">
        <v>4</v>
      </c>
      <c r="P170" s="60">
        <v>0</v>
      </c>
      <c r="Q170" s="60">
        <v>0</v>
      </c>
      <c r="R170" s="71">
        <v>6</v>
      </c>
      <c r="S170" s="60">
        <v>0</v>
      </c>
      <c r="T170" s="70">
        <v>3.3</v>
      </c>
      <c r="U170" s="71">
        <v>3.3</v>
      </c>
      <c r="V170" s="71">
        <v>1.7</v>
      </c>
      <c r="W170" s="71">
        <v>5</v>
      </c>
      <c r="X170" s="70">
        <v>40</v>
      </c>
      <c r="Y170" s="71">
        <v>29</v>
      </c>
      <c r="Z170" s="71">
        <v>70</v>
      </c>
      <c r="AA170" s="70">
        <v>0.41</v>
      </c>
      <c r="AB170" s="71">
        <v>0.2</v>
      </c>
      <c r="AC170" s="71">
        <v>0.61</v>
      </c>
      <c r="AD170" s="71">
        <v>0.41</v>
      </c>
      <c r="AE170" s="71">
        <v>0.61</v>
      </c>
      <c r="AF170" s="70">
        <v>0.34</v>
      </c>
      <c r="AG170" s="71">
        <v>0.17</v>
      </c>
      <c r="AH170" s="71">
        <v>0.51</v>
      </c>
      <c r="AI170" s="71">
        <v>0.34</v>
      </c>
      <c r="AJ170" s="71">
        <v>0.51</v>
      </c>
      <c r="AK170" s="63" t="s">
        <v>25</v>
      </c>
      <c r="AL170" s="93"/>
    </row>
    <row r="171" spans="1:38" ht="17.25" thickBot="1">
      <c r="A171" s="72">
        <v>169</v>
      </c>
      <c r="B171" s="57" t="s">
        <v>3227</v>
      </c>
      <c r="C171" s="58" t="s">
        <v>1818</v>
      </c>
      <c r="D171" s="69" t="s">
        <v>103</v>
      </c>
      <c r="E171" s="58" t="s">
        <v>79</v>
      </c>
      <c r="F171" s="69" t="s">
        <v>3860</v>
      </c>
      <c r="G171" s="69">
        <v>2002</v>
      </c>
      <c r="H171" s="70">
        <v>7</v>
      </c>
      <c r="I171" s="71">
        <v>3</v>
      </c>
      <c r="J171" s="71">
        <v>272</v>
      </c>
      <c r="K171" s="71">
        <v>3</v>
      </c>
      <c r="L171" s="59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60">
        <v>0</v>
      </c>
      <c r="S171" s="60">
        <v>0</v>
      </c>
      <c r="T171" s="70">
        <v>0.8</v>
      </c>
      <c r="U171" s="71">
        <v>0.8</v>
      </c>
      <c r="V171" s="71">
        <v>0.3</v>
      </c>
      <c r="W171" s="71">
        <v>1.1000000000000001</v>
      </c>
      <c r="X171" s="70">
        <v>10</v>
      </c>
      <c r="Y171" s="71">
        <v>23</v>
      </c>
      <c r="Z171" s="71">
        <v>19</v>
      </c>
      <c r="AA171" s="59">
        <v>0</v>
      </c>
      <c r="AB171" s="60">
        <v>0</v>
      </c>
      <c r="AC171" s="60">
        <v>0</v>
      </c>
      <c r="AD171" s="60">
        <v>0</v>
      </c>
      <c r="AE171" s="60">
        <v>0</v>
      </c>
      <c r="AF171" s="70">
        <v>0.26</v>
      </c>
      <c r="AG171" s="71">
        <v>0.1</v>
      </c>
      <c r="AH171" s="71">
        <v>0.36</v>
      </c>
      <c r="AI171" s="71">
        <v>0.26</v>
      </c>
      <c r="AJ171" s="71">
        <v>0.36</v>
      </c>
      <c r="AK171" s="63" t="s">
        <v>25</v>
      </c>
      <c r="AL171" s="93">
        <f>AC171-AH171</f>
        <v>-0.36</v>
      </c>
    </row>
    <row r="172" spans="1:38" ht="17.25" thickBot="1">
      <c r="A172" s="72">
        <v>170</v>
      </c>
      <c r="B172" s="57" t="s">
        <v>197</v>
      </c>
      <c r="C172" s="58" t="s">
        <v>1812</v>
      </c>
      <c r="D172" s="69" t="s">
        <v>102</v>
      </c>
      <c r="E172" s="58" t="s">
        <v>65</v>
      </c>
      <c r="F172" s="69" t="s">
        <v>3861</v>
      </c>
      <c r="G172" s="69">
        <v>1995</v>
      </c>
      <c r="H172" s="70">
        <v>7</v>
      </c>
      <c r="I172" s="71">
        <v>3</v>
      </c>
      <c r="J172" s="71">
        <v>329</v>
      </c>
      <c r="K172" s="71">
        <v>3.7</v>
      </c>
      <c r="L172" s="59">
        <v>0</v>
      </c>
      <c r="M172" s="71">
        <v>1</v>
      </c>
      <c r="N172" s="71">
        <v>1</v>
      </c>
      <c r="O172" s="60">
        <v>0</v>
      </c>
      <c r="P172" s="60">
        <v>0</v>
      </c>
      <c r="Q172" s="60">
        <v>0</v>
      </c>
      <c r="R172" s="71">
        <v>3</v>
      </c>
      <c r="S172" s="60">
        <v>0</v>
      </c>
      <c r="T172" s="70">
        <v>0.6</v>
      </c>
      <c r="U172" s="71">
        <v>0.6</v>
      </c>
      <c r="V172" s="71">
        <v>1.1000000000000001</v>
      </c>
      <c r="W172" s="71">
        <v>1.6</v>
      </c>
      <c r="X172" s="70">
        <v>26</v>
      </c>
      <c r="Y172" s="71">
        <v>20</v>
      </c>
      <c r="Z172" s="71">
        <v>53</v>
      </c>
      <c r="AA172" s="59">
        <v>0</v>
      </c>
      <c r="AB172" s="71">
        <v>0.27</v>
      </c>
      <c r="AC172" s="71">
        <v>0.27</v>
      </c>
      <c r="AD172" s="60">
        <v>0</v>
      </c>
      <c r="AE172" s="71">
        <v>0.27</v>
      </c>
      <c r="AF172" s="70">
        <v>0.16</v>
      </c>
      <c r="AG172" s="71">
        <v>0.3</v>
      </c>
      <c r="AH172" s="71">
        <v>0.45</v>
      </c>
      <c r="AI172" s="71">
        <v>0.16</v>
      </c>
      <c r="AJ172" s="71">
        <v>0.45</v>
      </c>
      <c r="AK172" s="63" t="s">
        <v>25</v>
      </c>
      <c r="AL172" s="93">
        <f>AC172-AH172</f>
        <v>-0.18</v>
      </c>
    </row>
    <row r="173" spans="1:38" ht="17.25" thickBot="1">
      <c r="A173" s="72">
        <v>171</v>
      </c>
      <c r="B173" s="57" t="s">
        <v>198</v>
      </c>
      <c r="C173" s="58" t="s">
        <v>1836</v>
      </c>
      <c r="D173" s="69" t="s">
        <v>1853</v>
      </c>
      <c r="E173" s="58" t="s">
        <v>73</v>
      </c>
      <c r="F173" s="69" t="s">
        <v>3862</v>
      </c>
      <c r="G173" s="69">
        <v>1991</v>
      </c>
      <c r="H173" s="70">
        <v>10</v>
      </c>
      <c r="I173" s="71">
        <v>10</v>
      </c>
      <c r="J173" s="71">
        <v>888</v>
      </c>
      <c r="K173" s="71">
        <v>9.9</v>
      </c>
      <c r="L173" s="70">
        <v>2</v>
      </c>
      <c r="M173" s="71">
        <v>1</v>
      </c>
      <c r="N173" s="71">
        <v>3</v>
      </c>
      <c r="O173" s="71">
        <v>2</v>
      </c>
      <c r="P173" s="60">
        <v>0</v>
      </c>
      <c r="Q173" s="60">
        <v>0</v>
      </c>
      <c r="R173" s="71">
        <v>1</v>
      </c>
      <c r="S173" s="60">
        <v>0</v>
      </c>
      <c r="T173" s="70">
        <v>1.4</v>
      </c>
      <c r="U173" s="71">
        <v>1.4</v>
      </c>
      <c r="V173" s="71">
        <v>1.7</v>
      </c>
      <c r="W173" s="71">
        <v>3.1</v>
      </c>
      <c r="X173" s="70">
        <v>24</v>
      </c>
      <c r="Y173" s="71">
        <v>79</v>
      </c>
      <c r="Z173" s="71">
        <v>47</v>
      </c>
      <c r="AA173" s="70">
        <v>0.2</v>
      </c>
      <c r="AB173" s="71">
        <v>0.1</v>
      </c>
      <c r="AC173" s="71">
        <v>0.3</v>
      </c>
      <c r="AD173" s="71">
        <v>0.2</v>
      </c>
      <c r="AE173" s="71">
        <v>0.3</v>
      </c>
      <c r="AF173" s="70">
        <v>0.14000000000000001</v>
      </c>
      <c r="AG173" s="71">
        <v>0.17</v>
      </c>
      <c r="AH173" s="71">
        <v>0.31</v>
      </c>
      <c r="AI173" s="71">
        <v>0.14000000000000001</v>
      </c>
      <c r="AJ173" s="71">
        <v>0.31</v>
      </c>
      <c r="AK173" s="63" t="s">
        <v>25</v>
      </c>
      <c r="AL173" s="93">
        <f>AC173-AH173</f>
        <v>-1.0000000000000009E-2</v>
      </c>
    </row>
    <row r="174" spans="1:38" ht="17.25" thickBot="1">
      <c r="A174" s="72">
        <v>172</v>
      </c>
      <c r="B174" s="57" t="s">
        <v>199</v>
      </c>
      <c r="C174" s="58" t="s">
        <v>1812</v>
      </c>
      <c r="D174" s="69" t="s">
        <v>104</v>
      </c>
      <c r="E174" s="58" t="s">
        <v>85</v>
      </c>
      <c r="F174" s="69" t="s">
        <v>3863</v>
      </c>
      <c r="G174" s="69">
        <v>2000</v>
      </c>
      <c r="H174" s="70">
        <v>11</v>
      </c>
      <c r="I174" s="71">
        <v>11</v>
      </c>
      <c r="J174" s="71">
        <v>989</v>
      </c>
      <c r="K174" s="71">
        <v>11</v>
      </c>
      <c r="L174" s="59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71">
        <v>1</v>
      </c>
      <c r="S174" s="60">
        <v>0</v>
      </c>
      <c r="T174" s="70">
        <v>0.6</v>
      </c>
      <c r="U174" s="71">
        <v>0.6</v>
      </c>
      <c r="V174" s="71">
        <v>0.1</v>
      </c>
      <c r="W174" s="71">
        <v>0.7</v>
      </c>
      <c r="X174" s="70">
        <v>8</v>
      </c>
      <c r="Y174" s="71">
        <v>28</v>
      </c>
      <c r="Z174" s="71">
        <v>1</v>
      </c>
      <c r="AA174" s="59">
        <v>0</v>
      </c>
      <c r="AB174" s="60">
        <v>0</v>
      </c>
      <c r="AC174" s="60">
        <v>0</v>
      </c>
      <c r="AD174" s="60">
        <v>0</v>
      </c>
      <c r="AE174" s="60">
        <v>0</v>
      </c>
      <c r="AF174" s="70">
        <v>0.06</v>
      </c>
      <c r="AG174" s="71">
        <v>0.01</v>
      </c>
      <c r="AH174" s="71">
        <v>7.0000000000000007E-2</v>
      </c>
      <c r="AI174" s="71">
        <v>0.06</v>
      </c>
      <c r="AJ174" s="71">
        <v>7.0000000000000007E-2</v>
      </c>
      <c r="AK174" s="63" t="s">
        <v>25</v>
      </c>
      <c r="AL174" s="93"/>
    </row>
    <row r="175" spans="1:38" ht="17.25" thickBot="1">
      <c r="A175" s="72">
        <v>173</v>
      </c>
      <c r="B175" s="57" t="s">
        <v>200</v>
      </c>
      <c r="C175" s="58" t="s">
        <v>1822</v>
      </c>
      <c r="D175" s="69" t="s">
        <v>103</v>
      </c>
      <c r="E175" s="58" t="s">
        <v>67</v>
      </c>
      <c r="F175" s="69" t="s">
        <v>3560</v>
      </c>
      <c r="G175" s="69">
        <v>1997</v>
      </c>
      <c r="H175" s="70">
        <v>11</v>
      </c>
      <c r="I175" s="71">
        <v>11</v>
      </c>
      <c r="J175" s="71">
        <v>952</v>
      </c>
      <c r="K175" s="71">
        <v>10.6</v>
      </c>
      <c r="L175" s="70">
        <v>1</v>
      </c>
      <c r="M175" s="71">
        <v>1</v>
      </c>
      <c r="N175" s="71">
        <v>2</v>
      </c>
      <c r="O175" s="71">
        <v>1</v>
      </c>
      <c r="P175" s="60">
        <v>0</v>
      </c>
      <c r="Q175" s="60">
        <v>0</v>
      </c>
      <c r="R175" s="71">
        <v>5</v>
      </c>
      <c r="S175" s="60">
        <v>0</v>
      </c>
      <c r="T175" s="70">
        <v>1</v>
      </c>
      <c r="U175" s="71">
        <v>1</v>
      </c>
      <c r="V175" s="71">
        <v>1.2</v>
      </c>
      <c r="W175" s="71">
        <v>2.2000000000000002</v>
      </c>
      <c r="X175" s="70">
        <v>19</v>
      </c>
      <c r="Y175" s="71">
        <v>70</v>
      </c>
      <c r="Z175" s="71">
        <v>15</v>
      </c>
      <c r="AA175" s="70">
        <v>0.09</v>
      </c>
      <c r="AB175" s="71">
        <v>0.09</v>
      </c>
      <c r="AC175" s="71">
        <v>0.19</v>
      </c>
      <c r="AD175" s="71">
        <v>0.09</v>
      </c>
      <c r="AE175" s="71">
        <v>0.19</v>
      </c>
      <c r="AF175" s="70">
        <v>0.09</v>
      </c>
      <c r="AG175" s="71">
        <v>0.12</v>
      </c>
      <c r="AH175" s="71">
        <v>0.21</v>
      </c>
      <c r="AI175" s="71">
        <v>0.09</v>
      </c>
      <c r="AJ175" s="71">
        <v>0.21</v>
      </c>
      <c r="AK175" s="63" t="s">
        <v>25</v>
      </c>
      <c r="AL175" s="93">
        <f t="shared" ref="AL175:AL218" si="6">AC175-AH175</f>
        <v>-1.999999999999999E-2</v>
      </c>
    </row>
    <row r="176" spans="1:38" ht="17.25" thickBot="1">
      <c r="A176" s="72">
        <v>174</v>
      </c>
      <c r="B176" s="57" t="s">
        <v>2672</v>
      </c>
      <c r="C176" s="58" t="s">
        <v>1814</v>
      </c>
      <c r="D176" s="69" t="s">
        <v>104</v>
      </c>
      <c r="E176" s="58" t="s">
        <v>81</v>
      </c>
      <c r="F176" s="69" t="s">
        <v>3864</v>
      </c>
      <c r="G176" s="69">
        <v>2003</v>
      </c>
      <c r="H176" s="70">
        <v>9</v>
      </c>
      <c r="I176" s="71">
        <v>6</v>
      </c>
      <c r="J176" s="71">
        <v>541</v>
      </c>
      <c r="K176" s="71">
        <v>6</v>
      </c>
      <c r="L176" s="59">
        <v>0</v>
      </c>
      <c r="M176" s="71">
        <v>2</v>
      </c>
      <c r="N176" s="71">
        <v>2</v>
      </c>
      <c r="O176" s="60">
        <v>0</v>
      </c>
      <c r="P176" s="60">
        <v>0</v>
      </c>
      <c r="Q176" s="60">
        <v>0</v>
      </c>
      <c r="R176" s="71">
        <v>1</v>
      </c>
      <c r="S176" s="71">
        <v>1</v>
      </c>
      <c r="T176" s="70">
        <v>0.3</v>
      </c>
      <c r="U176" s="71">
        <v>0.3</v>
      </c>
      <c r="V176" s="71">
        <v>0.6</v>
      </c>
      <c r="W176" s="71">
        <v>0.9</v>
      </c>
      <c r="X176" s="70">
        <v>28</v>
      </c>
      <c r="Y176" s="71">
        <v>23</v>
      </c>
      <c r="Z176" s="71">
        <v>40</v>
      </c>
      <c r="AA176" s="59">
        <v>0</v>
      </c>
      <c r="AB176" s="71">
        <v>0.33</v>
      </c>
      <c r="AC176" s="71">
        <v>0.33</v>
      </c>
      <c r="AD176" s="60">
        <v>0</v>
      </c>
      <c r="AE176" s="71">
        <v>0.33</v>
      </c>
      <c r="AF176" s="70">
        <v>0.05</v>
      </c>
      <c r="AG176" s="71">
        <v>0.09</v>
      </c>
      <c r="AH176" s="71">
        <v>0.15</v>
      </c>
      <c r="AI176" s="71">
        <v>0.05</v>
      </c>
      <c r="AJ176" s="71">
        <v>0.15</v>
      </c>
      <c r="AK176" s="63" t="s">
        <v>25</v>
      </c>
      <c r="AL176" s="93">
        <f t="shared" si="6"/>
        <v>0.18000000000000002</v>
      </c>
    </row>
    <row r="177" spans="1:38" ht="17.25" thickBot="1">
      <c r="A177" s="72">
        <v>175</v>
      </c>
      <c r="B177" s="57" t="s">
        <v>2673</v>
      </c>
      <c r="C177" s="58" t="s">
        <v>1843</v>
      </c>
      <c r="D177" s="69" t="s">
        <v>104</v>
      </c>
      <c r="E177" s="58" t="s">
        <v>65</v>
      </c>
      <c r="F177" s="69" t="s">
        <v>3865</v>
      </c>
      <c r="G177" s="69">
        <v>2002</v>
      </c>
      <c r="H177" s="70">
        <v>9</v>
      </c>
      <c r="I177" s="71">
        <v>8</v>
      </c>
      <c r="J177" s="71">
        <v>731</v>
      </c>
      <c r="K177" s="71">
        <v>8.1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71">
        <v>1</v>
      </c>
      <c r="S177" s="60">
        <v>0</v>
      </c>
      <c r="T177" s="70">
        <v>0.2</v>
      </c>
      <c r="U177" s="71">
        <v>0.2</v>
      </c>
      <c r="V177" s="71">
        <v>0.7</v>
      </c>
      <c r="W177" s="71">
        <v>0.9</v>
      </c>
      <c r="X177" s="70">
        <v>21</v>
      </c>
      <c r="Y177" s="71">
        <v>47</v>
      </c>
      <c r="Z177" s="71">
        <v>15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70">
        <v>0.03</v>
      </c>
      <c r="AG177" s="71">
        <v>0.08</v>
      </c>
      <c r="AH177" s="71">
        <v>0.11</v>
      </c>
      <c r="AI177" s="71">
        <v>0.03</v>
      </c>
      <c r="AJ177" s="71">
        <v>0.11</v>
      </c>
      <c r="AK177" s="63" t="s">
        <v>25</v>
      </c>
      <c r="AL177" s="93">
        <f t="shared" si="6"/>
        <v>-0.11</v>
      </c>
    </row>
    <row r="178" spans="1:38" ht="17.25" thickBot="1">
      <c r="A178" s="72">
        <v>176</v>
      </c>
      <c r="B178" s="57" t="s">
        <v>201</v>
      </c>
      <c r="C178" s="58" t="s">
        <v>1816</v>
      </c>
      <c r="D178" s="69" t="s">
        <v>102</v>
      </c>
      <c r="E178" s="58" t="s">
        <v>65</v>
      </c>
      <c r="F178" s="69" t="s">
        <v>3866</v>
      </c>
      <c r="G178" s="69">
        <v>2000</v>
      </c>
      <c r="H178" s="70">
        <v>12</v>
      </c>
      <c r="I178" s="71">
        <v>12</v>
      </c>
      <c r="J178" s="144">
        <v>1023</v>
      </c>
      <c r="K178" s="71">
        <v>11.4</v>
      </c>
      <c r="L178" s="70">
        <v>13</v>
      </c>
      <c r="M178" s="71">
        <v>3</v>
      </c>
      <c r="N178" s="71">
        <v>16</v>
      </c>
      <c r="O178" s="71">
        <v>10</v>
      </c>
      <c r="P178" s="71">
        <v>3</v>
      </c>
      <c r="Q178" s="71">
        <v>4</v>
      </c>
      <c r="R178" s="60">
        <v>0</v>
      </c>
      <c r="S178" s="60">
        <v>0</v>
      </c>
      <c r="T178" s="70">
        <v>12.7</v>
      </c>
      <c r="U178" s="71">
        <v>9.5</v>
      </c>
      <c r="V178" s="71">
        <v>2.7</v>
      </c>
      <c r="W178" s="71">
        <v>12.2</v>
      </c>
      <c r="X178" s="70">
        <v>8</v>
      </c>
      <c r="Y178" s="71">
        <v>9</v>
      </c>
      <c r="Z178" s="71">
        <v>48</v>
      </c>
      <c r="AA178" s="70">
        <v>1.1399999999999999</v>
      </c>
      <c r="AB178" s="71">
        <v>0.26</v>
      </c>
      <c r="AC178" s="71">
        <v>1.41</v>
      </c>
      <c r="AD178" s="71">
        <v>0.88</v>
      </c>
      <c r="AE178" s="71">
        <v>1.1399999999999999</v>
      </c>
      <c r="AF178" s="70">
        <v>1.1100000000000001</v>
      </c>
      <c r="AG178" s="71">
        <v>0.24</v>
      </c>
      <c r="AH178" s="71">
        <v>1.35</v>
      </c>
      <c r="AI178" s="71">
        <v>0.84</v>
      </c>
      <c r="AJ178" s="71">
        <v>1.07</v>
      </c>
      <c r="AK178" s="63" t="s">
        <v>25</v>
      </c>
      <c r="AL178" s="93">
        <f t="shared" si="6"/>
        <v>5.9999999999999831E-2</v>
      </c>
    </row>
    <row r="179" spans="1:38" ht="17.25" thickBot="1">
      <c r="A179" s="72">
        <v>177</v>
      </c>
      <c r="B179" s="57" t="s">
        <v>2674</v>
      </c>
      <c r="C179" s="58" t="s">
        <v>1812</v>
      </c>
      <c r="D179" s="69" t="s">
        <v>102</v>
      </c>
      <c r="E179" s="58" t="s">
        <v>2349</v>
      </c>
      <c r="F179" s="69" t="s">
        <v>3867</v>
      </c>
      <c r="G179" s="69">
        <v>2004</v>
      </c>
      <c r="H179" s="70">
        <v>2</v>
      </c>
      <c r="I179" s="60">
        <v>0</v>
      </c>
      <c r="J179" s="71">
        <v>13</v>
      </c>
      <c r="K179" s="71">
        <v>0.1</v>
      </c>
      <c r="L179" s="59">
        <v>0</v>
      </c>
      <c r="M179" s="60">
        <v>0</v>
      </c>
      <c r="N179" s="60">
        <v>0</v>
      </c>
      <c r="O179" s="60">
        <v>0</v>
      </c>
      <c r="P179" s="60">
        <v>0</v>
      </c>
      <c r="Q179" s="60">
        <v>0</v>
      </c>
      <c r="R179" s="60">
        <v>0</v>
      </c>
      <c r="S179" s="60">
        <v>0</v>
      </c>
      <c r="T179" s="59">
        <v>0</v>
      </c>
      <c r="U179" s="60">
        <v>0</v>
      </c>
      <c r="V179" s="60">
        <v>0</v>
      </c>
      <c r="W179" s="60">
        <v>0</v>
      </c>
      <c r="X179" s="59">
        <v>0</v>
      </c>
      <c r="Y179" s="60">
        <v>0</v>
      </c>
      <c r="Z179" s="60">
        <v>0</v>
      </c>
      <c r="AA179" s="59">
        <v>0</v>
      </c>
      <c r="AB179" s="60">
        <v>0</v>
      </c>
      <c r="AC179" s="60">
        <v>0</v>
      </c>
      <c r="AD179" s="60">
        <v>0</v>
      </c>
      <c r="AE179" s="60">
        <v>0</v>
      </c>
      <c r="AF179" s="59">
        <v>0</v>
      </c>
      <c r="AG179" s="60">
        <v>0</v>
      </c>
      <c r="AH179" s="60">
        <v>0</v>
      </c>
      <c r="AI179" s="60">
        <v>0</v>
      </c>
      <c r="AJ179" s="60">
        <v>0</v>
      </c>
      <c r="AK179" s="63" t="s">
        <v>25</v>
      </c>
      <c r="AL179" s="93">
        <f t="shared" si="6"/>
        <v>0</v>
      </c>
    </row>
    <row r="180" spans="1:38" ht="17.25" thickBot="1">
      <c r="A180" s="72">
        <v>178</v>
      </c>
      <c r="B180" s="57" t="s">
        <v>3121</v>
      </c>
      <c r="C180" s="58" t="s">
        <v>1812</v>
      </c>
      <c r="D180" s="69" t="s">
        <v>104</v>
      </c>
      <c r="E180" s="58" t="s">
        <v>67</v>
      </c>
      <c r="F180" s="69" t="s">
        <v>3868</v>
      </c>
      <c r="G180" s="69">
        <v>2004</v>
      </c>
      <c r="H180" s="70">
        <v>2</v>
      </c>
      <c r="I180" s="71">
        <v>1</v>
      </c>
      <c r="J180" s="71">
        <v>55</v>
      </c>
      <c r="K180" s="71">
        <v>0.6</v>
      </c>
      <c r="L180" s="59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0">
        <v>0</v>
      </c>
      <c r="S180" s="60">
        <v>0</v>
      </c>
      <c r="T180" s="59">
        <v>0</v>
      </c>
      <c r="U180" s="60">
        <v>0</v>
      </c>
      <c r="V180" s="60">
        <v>0</v>
      </c>
      <c r="W180" s="60">
        <v>0</v>
      </c>
      <c r="X180" s="70">
        <v>1</v>
      </c>
      <c r="Y180" s="71">
        <v>2</v>
      </c>
      <c r="Z180" s="60">
        <v>0</v>
      </c>
      <c r="AA180" s="59">
        <v>0</v>
      </c>
      <c r="AB180" s="60">
        <v>0</v>
      </c>
      <c r="AC180" s="60">
        <v>0</v>
      </c>
      <c r="AD180" s="60">
        <v>0</v>
      </c>
      <c r="AE180" s="60">
        <v>0</v>
      </c>
      <c r="AF180" s="70">
        <v>0.04</v>
      </c>
      <c r="AG180" s="60">
        <v>0</v>
      </c>
      <c r="AH180" s="71">
        <v>0.04</v>
      </c>
      <c r="AI180" s="71">
        <v>0.04</v>
      </c>
      <c r="AJ180" s="71">
        <v>0.04</v>
      </c>
      <c r="AK180" s="63" t="s">
        <v>25</v>
      </c>
      <c r="AL180" s="93">
        <f t="shared" si="6"/>
        <v>-0.04</v>
      </c>
    </row>
    <row r="181" spans="1:38" ht="17.25" thickBot="1">
      <c r="A181" s="72">
        <v>179</v>
      </c>
      <c r="B181" s="57" t="s">
        <v>2822</v>
      </c>
      <c r="C181" s="58" t="s">
        <v>1818</v>
      </c>
      <c r="D181" s="69" t="s">
        <v>103</v>
      </c>
      <c r="E181" s="58" t="s">
        <v>2349</v>
      </c>
      <c r="F181" s="69" t="s">
        <v>3869</v>
      </c>
      <c r="G181" s="69">
        <v>1997</v>
      </c>
      <c r="H181" s="70">
        <v>11</v>
      </c>
      <c r="I181" s="71">
        <v>11</v>
      </c>
      <c r="J181" s="71">
        <v>902</v>
      </c>
      <c r="K181" s="71">
        <v>10</v>
      </c>
      <c r="L181" s="70">
        <v>2</v>
      </c>
      <c r="M181" s="60">
        <v>0</v>
      </c>
      <c r="N181" s="71">
        <v>2</v>
      </c>
      <c r="O181" s="71">
        <v>2</v>
      </c>
      <c r="P181" s="60">
        <v>0</v>
      </c>
      <c r="Q181" s="60">
        <v>0</v>
      </c>
      <c r="R181" s="71">
        <v>2</v>
      </c>
      <c r="S181" s="60">
        <v>0</v>
      </c>
      <c r="T181" s="70">
        <v>1.4</v>
      </c>
      <c r="U181" s="71">
        <v>1.4</v>
      </c>
      <c r="V181" s="71">
        <v>0.8</v>
      </c>
      <c r="W181" s="71">
        <v>2.2000000000000002</v>
      </c>
      <c r="X181" s="70">
        <v>15</v>
      </c>
      <c r="Y181" s="71">
        <v>42</v>
      </c>
      <c r="Z181" s="71">
        <v>21</v>
      </c>
      <c r="AA181" s="70">
        <v>0.2</v>
      </c>
      <c r="AB181" s="60">
        <v>0</v>
      </c>
      <c r="AC181" s="71">
        <v>0.2</v>
      </c>
      <c r="AD181" s="71">
        <v>0.2</v>
      </c>
      <c r="AE181" s="71">
        <v>0.2</v>
      </c>
      <c r="AF181" s="70">
        <v>0.14000000000000001</v>
      </c>
      <c r="AG181" s="71">
        <v>0.08</v>
      </c>
      <c r="AH181" s="71">
        <v>0.22</v>
      </c>
      <c r="AI181" s="71">
        <v>0.14000000000000001</v>
      </c>
      <c r="AJ181" s="71">
        <v>0.22</v>
      </c>
      <c r="AK181" s="63" t="s">
        <v>25</v>
      </c>
      <c r="AL181" s="93">
        <f t="shared" si="6"/>
        <v>-1.999999999999999E-2</v>
      </c>
    </row>
    <row r="182" spans="1:38" ht="17.25" thickBot="1">
      <c r="A182" s="72">
        <v>180</v>
      </c>
      <c r="B182" s="57" t="s">
        <v>2951</v>
      </c>
      <c r="C182" s="58" t="s">
        <v>1838</v>
      </c>
      <c r="D182" s="69" t="s">
        <v>103</v>
      </c>
      <c r="E182" s="58" t="s">
        <v>75</v>
      </c>
      <c r="F182" s="69" t="s">
        <v>3870</v>
      </c>
      <c r="G182" s="69">
        <v>2005</v>
      </c>
      <c r="H182" s="70">
        <v>1</v>
      </c>
      <c r="I182" s="60">
        <v>0</v>
      </c>
      <c r="J182" s="71">
        <v>75</v>
      </c>
      <c r="K182" s="71">
        <v>0.8</v>
      </c>
      <c r="L182" s="59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0">
        <v>0</v>
      </c>
      <c r="S182" s="60">
        <v>0</v>
      </c>
      <c r="T182" s="70">
        <v>0.3</v>
      </c>
      <c r="U182" s="71">
        <v>0.3</v>
      </c>
      <c r="V182" s="60">
        <v>0</v>
      </c>
      <c r="W182" s="71">
        <v>0.3</v>
      </c>
      <c r="X182" s="59">
        <v>0</v>
      </c>
      <c r="Y182" s="71">
        <v>1</v>
      </c>
      <c r="Z182" s="60">
        <v>0</v>
      </c>
      <c r="AA182" s="59">
        <v>0</v>
      </c>
      <c r="AB182" s="60">
        <v>0</v>
      </c>
      <c r="AC182" s="60">
        <v>0</v>
      </c>
      <c r="AD182" s="60">
        <v>0</v>
      </c>
      <c r="AE182" s="60">
        <v>0</v>
      </c>
      <c r="AF182" s="70">
        <v>0.33</v>
      </c>
      <c r="AG182" s="60">
        <v>0</v>
      </c>
      <c r="AH182" s="71">
        <v>0.33</v>
      </c>
      <c r="AI182" s="71">
        <v>0.33</v>
      </c>
      <c r="AJ182" s="71">
        <v>0.33</v>
      </c>
      <c r="AK182" s="63" t="s">
        <v>25</v>
      </c>
      <c r="AL182" s="93">
        <f t="shared" si="6"/>
        <v>-0.33</v>
      </c>
    </row>
    <row r="183" spans="1:38" ht="17.25" thickBot="1">
      <c r="A183" s="72">
        <v>181</v>
      </c>
      <c r="B183" s="57" t="s">
        <v>3332</v>
      </c>
      <c r="C183" s="58" t="s">
        <v>1812</v>
      </c>
      <c r="D183" s="69" t="s">
        <v>103</v>
      </c>
      <c r="E183" s="58" t="s">
        <v>96</v>
      </c>
      <c r="F183" s="69" t="s">
        <v>3871</v>
      </c>
      <c r="G183" s="69">
        <v>1996</v>
      </c>
      <c r="H183" s="70">
        <v>6</v>
      </c>
      <c r="I183" s="71">
        <v>5</v>
      </c>
      <c r="J183" s="71">
        <v>437</v>
      </c>
      <c r="K183" s="71">
        <v>4.9000000000000004</v>
      </c>
      <c r="L183" s="70">
        <v>1</v>
      </c>
      <c r="M183" s="71">
        <v>3</v>
      </c>
      <c r="N183" s="71">
        <v>4</v>
      </c>
      <c r="O183" s="71">
        <v>1</v>
      </c>
      <c r="P183" s="60">
        <v>0</v>
      </c>
      <c r="Q183" s="60">
        <v>0</v>
      </c>
      <c r="R183" s="60">
        <v>0</v>
      </c>
      <c r="S183" s="60">
        <v>0</v>
      </c>
      <c r="T183" s="70">
        <v>0.5</v>
      </c>
      <c r="U183" s="71">
        <v>0.5</v>
      </c>
      <c r="V183" s="71">
        <v>1.3</v>
      </c>
      <c r="W183" s="71">
        <v>1.8</v>
      </c>
      <c r="X183" s="70">
        <v>11</v>
      </c>
      <c r="Y183" s="71">
        <v>8</v>
      </c>
      <c r="Z183" s="71">
        <v>20</v>
      </c>
      <c r="AA183" s="70">
        <v>0.21</v>
      </c>
      <c r="AB183" s="71">
        <v>0.62</v>
      </c>
      <c r="AC183" s="71">
        <v>0.82</v>
      </c>
      <c r="AD183" s="71">
        <v>0.21</v>
      </c>
      <c r="AE183" s="71">
        <v>0.82</v>
      </c>
      <c r="AF183" s="70">
        <v>0.1</v>
      </c>
      <c r="AG183" s="71">
        <v>0.27</v>
      </c>
      <c r="AH183" s="71">
        <v>0.36</v>
      </c>
      <c r="AI183" s="71">
        <v>0.1</v>
      </c>
      <c r="AJ183" s="71">
        <v>0.36</v>
      </c>
      <c r="AK183" s="63" t="s">
        <v>25</v>
      </c>
      <c r="AL183" s="93">
        <f t="shared" si="6"/>
        <v>0.45999999999999996</v>
      </c>
    </row>
    <row r="184" spans="1:38" ht="17.25" thickBot="1">
      <c r="A184" s="72">
        <v>182</v>
      </c>
      <c r="B184" s="57" t="s">
        <v>202</v>
      </c>
      <c r="C184" s="58" t="s">
        <v>1836</v>
      </c>
      <c r="D184" s="69" t="s">
        <v>103</v>
      </c>
      <c r="E184" s="58" t="s">
        <v>63</v>
      </c>
      <c r="F184" s="69" t="s">
        <v>3557</v>
      </c>
      <c r="G184" s="69">
        <v>1999</v>
      </c>
      <c r="H184" s="70">
        <v>12</v>
      </c>
      <c r="I184" s="71">
        <v>8</v>
      </c>
      <c r="J184" s="71">
        <v>714</v>
      </c>
      <c r="K184" s="71">
        <v>7.9</v>
      </c>
      <c r="L184" s="70">
        <v>1</v>
      </c>
      <c r="M184" s="71">
        <v>1</v>
      </c>
      <c r="N184" s="71">
        <v>2</v>
      </c>
      <c r="O184" s="60">
        <v>0</v>
      </c>
      <c r="P184" s="71">
        <v>1</v>
      </c>
      <c r="Q184" s="71">
        <v>1</v>
      </c>
      <c r="R184" s="71">
        <v>4</v>
      </c>
      <c r="S184" s="60">
        <v>0</v>
      </c>
      <c r="T184" s="70">
        <v>2.2000000000000002</v>
      </c>
      <c r="U184" s="71">
        <v>1.4</v>
      </c>
      <c r="V184" s="71">
        <v>0.8</v>
      </c>
      <c r="W184" s="71">
        <v>2.1</v>
      </c>
      <c r="X184" s="70">
        <v>11</v>
      </c>
      <c r="Y184" s="71">
        <v>35</v>
      </c>
      <c r="Z184" s="71">
        <v>52</v>
      </c>
      <c r="AA184" s="70">
        <v>0.13</v>
      </c>
      <c r="AB184" s="71">
        <v>0.13</v>
      </c>
      <c r="AC184" s="71">
        <v>0.25</v>
      </c>
      <c r="AD184" s="60">
        <v>0</v>
      </c>
      <c r="AE184" s="71">
        <v>0.13</v>
      </c>
      <c r="AF184" s="70">
        <v>0.27</v>
      </c>
      <c r="AG184" s="71">
        <v>0.1</v>
      </c>
      <c r="AH184" s="71">
        <v>0.37</v>
      </c>
      <c r="AI184" s="71">
        <v>0.17</v>
      </c>
      <c r="AJ184" s="71">
        <v>0.27</v>
      </c>
      <c r="AK184" s="63" t="s">
        <v>25</v>
      </c>
      <c r="AL184" s="93">
        <f t="shared" si="6"/>
        <v>-0.12</v>
      </c>
    </row>
    <row r="185" spans="1:38" ht="17.25" thickBot="1">
      <c r="A185" s="72">
        <v>183</v>
      </c>
      <c r="B185" s="57" t="s">
        <v>203</v>
      </c>
      <c r="C185" s="58" t="s">
        <v>1818</v>
      </c>
      <c r="D185" s="69" t="s">
        <v>104</v>
      </c>
      <c r="E185" s="58" t="s">
        <v>73</v>
      </c>
      <c r="F185" s="69" t="s">
        <v>3872</v>
      </c>
      <c r="G185" s="69">
        <v>2000</v>
      </c>
      <c r="H185" s="70">
        <v>7</v>
      </c>
      <c r="I185" s="71">
        <v>5</v>
      </c>
      <c r="J185" s="71">
        <v>479</v>
      </c>
      <c r="K185" s="71">
        <v>5.3</v>
      </c>
      <c r="L185" s="59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71">
        <v>1</v>
      </c>
      <c r="S185" s="60">
        <v>0</v>
      </c>
      <c r="T185" s="70">
        <v>0.1</v>
      </c>
      <c r="U185" s="71">
        <v>0.1</v>
      </c>
      <c r="V185" s="60">
        <v>0</v>
      </c>
      <c r="W185" s="71">
        <v>0.1</v>
      </c>
      <c r="X185" s="70">
        <v>2</v>
      </c>
      <c r="Y185" s="71">
        <v>31</v>
      </c>
      <c r="Z185" s="60">
        <v>0</v>
      </c>
      <c r="AA185" s="59">
        <v>0</v>
      </c>
      <c r="AB185" s="60">
        <v>0</v>
      </c>
      <c r="AC185" s="60">
        <v>0</v>
      </c>
      <c r="AD185" s="60">
        <v>0</v>
      </c>
      <c r="AE185" s="60">
        <v>0</v>
      </c>
      <c r="AF185" s="70">
        <v>0.02</v>
      </c>
      <c r="AG185" s="60">
        <v>0</v>
      </c>
      <c r="AH185" s="71">
        <v>0.02</v>
      </c>
      <c r="AI185" s="71">
        <v>0.02</v>
      </c>
      <c r="AJ185" s="71">
        <v>0.02</v>
      </c>
      <c r="AK185" s="63" t="s">
        <v>25</v>
      </c>
      <c r="AL185" s="93">
        <f t="shared" si="6"/>
        <v>-0.02</v>
      </c>
    </row>
    <row r="186" spans="1:38" ht="17.25" thickBot="1">
      <c r="A186" s="72">
        <v>184</v>
      </c>
      <c r="B186" s="57" t="s">
        <v>204</v>
      </c>
      <c r="C186" s="58" t="s">
        <v>1854</v>
      </c>
      <c r="D186" s="69" t="s">
        <v>1819</v>
      </c>
      <c r="E186" s="58" t="s">
        <v>93</v>
      </c>
      <c r="F186" s="69" t="s">
        <v>3873</v>
      </c>
      <c r="G186" s="69">
        <v>1996</v>
      </c>
      <c r="H186" s="70">
        <v>12</v>
      </c>
      <c r="I186" s="71">
        <v>9</v>
      </c>
      <c r="J186" s="71">
        <v>774</v>
      </c>
      <c r="K186" s="71">
        <v>8.6</v>
      </c>
      <c r="L186" s="70">
        <v>6</v>
      </c>
      <c r="M186" s="71">
        <v>2</v>
      </c>
      <c r="N186" s="71">
        <v>8</v>
      </c>
      <c r="O186" s="71">
        <v>6</v>
      </c>
      <c r="P186" s="60">
        <v>0</v>
      </c>
      <c r="Q186" s="60">
        <v>0</v>
      </c>
      <c r="R186" s="71">
        <v>3</v>
      </c>
      <c r="S186" s="60">
        <v>0</v>
      </c>
      <c r="T186" s="70">
        <v>2.6</v>
      </c>
      <c r="U186" s="71">
        <v>2.6</v>
      </c>
      <c r="V186" s="71">
        <v>2</v>
      </c>
      <c r="W186" s="71">
        <v>4.5999999999999996</v>
      </c>
      <c r="X186" s="70">
        <v>17</v>
      </c>
      <c r="Y186" s="71">
        <v>19</v>
      </c>
      <c r="Z186" s="71">
        <v>42</v>
      </c>
      <c r="AA186" s="70">
        <v>0.7</v>
      </c>
      <c r="AB186" s="71">
        <v>0.23</v>
      </c>
      <c r="AC186" s="71">
        <v>0.93</v>
      </c>
      <c r="AD186" s="71">
        <v>0.7</v>
      </c>
      <c r="AE186" s="71">
        <v>0.93</v>
      </c>
      <c r="AF186" s="70">
        <v>0.31</v>
      </c>
      <c r="AG186" s="71">
        <v>0.23</v>
      </c>
      <c r="AH186" s="71">
        <v>0.54</v>
      </c>
      <c r="AI186" s="71">
        <v>0.31</v>
      </c>
      <c r="AJ186" s="71">
        <v>0.54</v>
      </c>
      <c r="AK186" s="63" t="s">
        <v>25</v>
      </c>
      <c r="AL186" s="93">
        <f t="shared" si="6"/>
        <v>0.39</v>
      </c>
    </row>
    <row r="187" spans="1:38" ht="17.25" thickBot="1">
      <c r="A187" s="72">
        <v>185</v>
      </c>
      <c r="B187" s="57" t="s">
        <v>205</v>
      </c>
      <c r="C187" s="58" t="s">
        <v>1812</v>
      </c>
      <c r="D187" s="69" t="s">
        <v>104</v>
      </c>
      <c r="E187" s="58" t="s">
        <v>77</v>
      </c>
      <c r="F187" s="69" t="s">
        <v>3762</v>
      </c>
      <c r="G187" s="69">
        <v>1997</v>
      </c>
      <c r="H187" s="70">
        <v>5</v>
      </c>
      <c r="I187" s="71">
        <v>5</v>
      </c>
      <c r="J187" s="71">
        <v>401</v>
      </c>
      <c r="K187" s="71">
        <v>4.5</v>
      </c>
      <c r="L187" s="59">
        <v>0</v>
      </c>
      <c r="M187" s="71">
        <v>1</v>
      </c>
      <c r="N187" s="71">
        <v>1</v>
      </c>
      <c r="O187" s="60">
        <v>0</v>
      </c>
      <c r="P187" s="60">
        <v>0</v>
      </c>
      <c r="Q187" s="60">
        <v>0</v>
      </c>
      <c r="R187" s="71">
        <v>1</v>
      </c>
      <c r="S187" s="60">
        <v>0</v>
      </c>
      <c r="T187" s="70">
        <v>0.1</v>
      </c>
      <c r="U187" s="71">
        <v>0.1</v>
      </c>
      <c r="V187" s="71">
        <v>1</v>
      </c>
      <c r="W187" s="71">
        <v>1.1000000000000001</v>
      </c>
      <c r="X187" s="70">
        <v>13</v>
      </c>
      <c r="Y187" s="71">
        <v>20</v>
      </c>
      <c r="Z187" s="71">
        <v>12</v>
      </c>
      <c r="AA187" s="59">
        <v>0</v>
      </c>
      <c r="AB187" s="71">
        <v>0.22</v>
      </c>
      <c r="AC187" s="71">
        <v>0.22</v>
      </c>
      <c r="AD187" s="60">
        <v>0</v>
      </c>
      <c r="AE187" s="71">
        <v>0.22</v>
      </c>
      <c r="AF187" s="70">
        <v>0.02</v>
      </c>
      <c r="AG187" s="71">
        <v>0.22</v>
      </c>
      <c r="AH187" s="71">
        <v>0.24</v>
      </c>
      <c r="AI187" s="71">
        <v>0.02</v>
      </c>
      <c r="AJ187" s="71">
        <v>0.24</v>
      </c>
      <c r="AK187" s="63" t="s">
        <v>25</v>
      </c>
      <c r="AL187" s="93">
        <f t="shared" si="6"/>
        <v>-1.999999999999999E-2</v>
      </c>
    </row>
    <row r="188" spans="1:38" ht="17.25" thickBot="1">
      <c r="A188" s="72">
        <v>186</v>
      </c>
      <c r="B188" s="57" t="s">
        <v>206</v>
      </c>
      <c r="C188" s="58" t="s">
        <v>1854</v>
      </c>
      <c r="D188" s="69" t="s">
        <v>102</v>
      </c>
      <c r="E188" s="58" t="s">
        <v>71</v>
      </c>
      <c r="F188" s="69" t="s">
        <v>3874</v>
      </c>
      <c r="G188" s="69">
        <v>1992</v>
      </c>
      <c r="H188" s="70">
        <v>12</v>
      </c>
      <c r="I188" s="71">
        <v>12</v>
      </c>
      <c r="J188" s="71">
        <v>976</v>
      </c>
      <c r="K188" s="71">
        <v>10.8</v>
      </c>
      <c r="L188" s="70">
        <v>8</v>
      </c>
      <c r="M188" s="71">
        <v>1</v>
      </c>
      <c r="N188" s="71">
        <v>9</v>
      </c>
      <c r="O188" s="71">
        <v>8</v>
      </c>
      <c r="P188" s="60">
        <v>0</v>
      </c>
      <c r="Q188" s="60">
        <v>0</v>
      </c>
      <c r="R188" s="60">
        <v>0</v>
      </c>
      <c r="S188" s="60">
        <v>0</v>
      </c>
      <c r="T188" s="70">
        <v>4.5999999999999996</v>
      </c>
      <c r="U188" s="71">
        <v>4.5999999999999996</v>
      </c>
      <c r="V188" s="71">
        <v>2.4</v>
      </c>
      <c r="W188" s="71">
        <v>7</v>
      </c>
      <c r="X188" s="70">
        <v>23</v>
      </c>
      <c r="Y188" s="71">
        <v>43</v>
      </c>
      <c r="Z188" s="71">
        <v>96</v>
      </c>
      <c r="AA188" s="70">
        <v>0.74</v>
      </c>
      <c r="AB188" s="71">
        <v>0.09</v>
      </c>
      <c r="AC188" s="71">
        <v>0.83</v>
      </c>
      <c r="AD188" s="71">
        <v>0.74</v>
      </c>
      <c r="AE188" s="71">
        <v>0.83</v>
      </c>
      <c r="AF188" s="70">
        <v>0.42</v>
      </c>
      <c r="AG188" s="71">
        <v>0.22</v>
      </c>
      <c r="AH188" s="71">
        <v>0.65</v>
      </c>
      <c r="AI188" s="71">
        <v>0.42</v>
      </c>
      <c r="AJ188" s="71">
        <v>0.65</v>
      </c>
      <c r="AK188" s="63" t="s">
        <v>25</v>
      </c>
      <c r="AL188" s="93">
        <f t="shared" si="6"/>
        <v>0.17999999999999994</v>
      </c>
    </row>
    <row r="189" spans="1:38" ht="17.25" thickBot="1">
      <c r="A189" s="72">
        <v>187</v>
      </c>
      <c r="B189" s="57" t="s">
        <v>207</v>
      </c>
      <c r="C189" s="58" t="s">
        <v>1811</v>
      </c>
      <c r="D189" s="69" t="s">
        <v>104</v>
      </c>
      <c r="E189" s="58" t="s">
        <v>77</v>
      </c>
      <c r="F189" s="69" t="s">
        <v>3875</v>
      </c>
      <c r="G189" s="69">
        <v>2002</v>
      </c>
      <c r="H189" s="70">
        <v>9</v>
      </c>
      <c r="I189" s="71">
        <v>9</v>
      </c>
      <c r="J189" s="71">
        <v>713</v>
      </c>
      <c r="K189" s="71">
        <v>7.9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71">
        <v>5</v>
      </c>
      <c r="S189" s="60">
        <v>0</v>
      </c>
      <c r="T189" s="70">
        <v>0.2</v>
      </c>
      <c r="U189" s="71">
        <v>0.2</v>
      </c>
      <c r="V189" s="71">
        <v>0.1</v>
      </c>
      <c r="W189" s="71">
        <v>0.3</v>
      </c>
      <c r="X189" s="70">
        <v>9</v>
      </c>
      <c r="Y189" s="71">
        <v>21</v>
      </c>
      <c r="Z189" s="71">
        <v>13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70">
        <v>0.03</v>
      </c>
      <c r="AG189" s="71">
        <v>0.01</v>
      </c>
      <c r="AH189" s="71">
        <v>0.04</v>
      </c>
      <c r="AI189" s="71">
        <v>0.03</v>
      </c>
      <c r="AJ189" s="71">
        <v>0.04</v>
      </c>
      <c r="AK189" s="63" t="s">
        <v>25</v>
      </c>
      <c r="AL189" s="93">
        <f t="shared" si="6"/>
        <v>-0.04</v>
      </c>
    </row>
    <row r="190" spans="1:38" ht="17.25" thickBot="1">
      <c r="A190" s="72">
        <v>188</v>
      </c>
      <c r="B190" s="57" t="s">
        <v>370</v>
      </c>
      <c r="C190" s="58" t="s">
        <v>1812</v>
      </c>
      <c r="D190" s="69" t="s">
        <v>104</v>
      </c>
      <c r="E190" s="58" t="s">
        <v>95</v>
      </c>
      <c r="F190" s="69" t="s">
        <v>3876</v>
      </c>
      <c r="G190" s="69">
        <v>2002</v>
      </c>
      <c r="H190" s="70">
        <v>1</v>
      </c>
      <c r="I190" s="60">
        <v>0</v>
      </c>
      <c r="J190" s="71">
        <v>16</v>
      </c>
      <c r="K190" s="71">
        <v>0.2</v>
      </c>
      <c r="L190" s="59">
        <v>0</v>
      </c>
      <c r="M190" s="60">
        <v>0</v>
      </c>
      <c r="N190" s="60">
        <v>0</v>
      </c>
      <c r="O190" s="60">
        <v>0</v>
      </c>
      <c r="P190" s="60">
        <v>0</v>
      </c>
      <c r="Q190" s="60">
        <v>0</v>
      </c>
      <c r="R190" s="60">
        <v>0</v>
      </c>
      <c r="S190" s="60">
        <v>0</v>
      </c>
      <c r="T190" s="59">
        <v>0</v>
      </c>
      <c r="U190" s="60">
        <v>0</v>
      </c>
      <c r="V190" s="60">
        <v>0</v>
      </c>
      <c r="W190" s="60">
        <v>0</v>
      </c>
      <c r="X190" s="59">
        <v>0</v>
      </c>
      <c r="Y190" s="71">
        <v>3</v>
      </c>
      <c r="Z190" s="71">
        <v>1</v>
      </c>
      <c r="AA190" s="59">
        <v>0</v>
      </c>
      <c r="AB190" s="60">
        <v>0</v>
      </c>
      <c r="AC190" s="60">
        <v>0</v>
      </c>
      <c r="AD190" s="60">
        <v>0</v>
      </c>
      <c r="AE190" s="60">
        <v>0</v>
      </c>
      <c r="AF190" s="59">
        <v>0</v>
      </c>
      <c r="AG190" s="60">
        <v>0</v>
      </c>
      <c r="AH190" s="60">
        <v>0</v>
      </c>
      <c r="AI190" s="60">
        <v>0</v>
      </c>
      <c r="AJ190" s="60">
        <v>0</v>
      </c>
      <c r="AK190" s="63" t="s">
        <v>25</v>
      </c>
      <c r="AL190" s="93">
        <f t="shared" si="6"/>
        <v>0</v>
      </c>
    </row>
    <row r="191" spans="1:38" ht="17.25" thickBot="1">
      <c r="A191" s="72">
        <v>189</v>
      </c>
      <c r="B191" s="57" t="s">
        <v>3333</v>
      </c>
      <c r="C191" s="58" t="s">
        <v>1812</v>
      </c>
      <c r="D191" s="69" t="s">
        <v>103</v>
      </c>
      <c r="E191" s="58" t="s">
        <v>73</v>
      </c>
      <c r="F191" s="69" t="s">
        <v>3877</v>
      </c>
      <c r="G191" s="69">
        <v>2005</v>
      </c>
      <c r="H191" s="70">
        <v>1</v>
      </c>
      <c r="I191" s="71">
        <v>1</v>
      </c>
      <c r="J191" s="71">
        <v>85</v>
      </c>
      <c r="K191" s="71">
        <v>0.9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60">
        <v>0</v>
      </c>
      <c r="S191" s="60">
        <v>0</v>
      </c>
      <c r="T191" s="59">
        <v>0</v>
      </c>
      <c r="U191" s="60">
        <v>0</v>
      </c>
      <c r="V191" s="71">
        <v>0.1</v>
      </c>
      <c r="W191" s="71">
        <v>0.1</v>
      </c>
      <c r="X191" s="70">
        <v>1</v>
      </c>
      <c r="Y191" s="71">
        <v>3</v>
      </c>
      <c r="Z191" s="71">
        <v>1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59">
        <v>0</v>
      </c>
      <c r="AG191" s="71">
        <v>0.08</v>
      </c>
      <c r="AH191" s="71">
        <v>0.08</v>
      </c>
      <c r="AI191" s="60">
        <v>0</v>
      </c>
      <c r="AJ191" s="71">
        <v>0.08</v>
      </c>
      <c r="AK191" s="63" t="s">
        <v>25</v>
      </c>
      <c r="AL191" s="93">
        <f t="shared" si="6"/>
        <v>-0.08</v>
      </c>
    </row>
    <row r="192" spans="1:38" ht="17.25" thickBot="1">
      <c r="A192" s="72">
        <v>190</v>
      </c>
      <c r="B192" s="57" t="s">
        <v>3228</v>
      </c>
      <c r="C192" s="58" t="s">
        <v>1812</v>
      </c>
      <c r="D192" s="69" t="s">
        <v>102</v>
      </c>
      <c r="E192" s="58" t="s">
        <v>87</v>
      </c>
      <c r="F192" s="69" t="s">
        <v>3878</v>
      </c>
      <c r="G192" s="69">
        <v>2000</v>
      </c>
      <c r="H192" s="70">
        <v>4</v>
      </c>
      <c r="I192" s="71">
        <v>3</v>
      </c>
      <c r="J192" s="71">
        <v>229</v>
      </c>
      <c r="K192" s="71">
        <v>2.5</v>
      </c>
      <c r="L192" s="70">
        <v>1</v>
      </c>
      <c r="M192" s="60">
        <v>0</v>
      </c>
      <c r="N192" s="71">
        <v>1</v>
      </c>
      <c r="O192" s="71">
        <v>1</v>
      </c>
      <c r="P192" s="60">
        <v>0</v>
      </c>
      <c r="Q192" s="60">
        <v>0</v>
      </c>
      <c r="R192" s="60">
        <v>0</v>
      </c>
      <c r="S192" s="60">
        <v>0</v>
      </c>
      <c r="T192" s="70">
        <v>0.1</v>
      </c>
      <c r="U192" s="71">
        <v>0.1</v>
      </c>
      <c r="V192" s="71">
        <v>0.2</v>
      </c>
      <c r="W192" s="71">
        <v>0.4</v>
      </c>
      <c r="X192" s="70">
        <v>18</v>
      </c>
      <c r="Y192" s="71">
        <v>8</v>
      </c>
      <c r="Z192" s="71">
        <v>25</v>
      </c>
      <c r="AA192" s="70">
        <v>0.39</v>
      </c>
      <c r="AB192" s="60">
        <v>0</v>
      </c>
      <c r="AC192" s="71">
        <v>0.39</v>
      </c>
      <c r="AD192" s="71">
        <v>0.39</v>
      </c>
      <c r="AE192" s="71">
        <v>0.39</v>
      </c>
      <c r="AF192" s="70">
        <v>0.05</v>
      </c>
      <c r="AG192" s="71">
        <v>0.09</v>
      </c>
      <c r="AH192" s="71">
        <v>0.14000000000000001</v>
      </c>
      <c r="AI192" s="71">
        <v>0.05</v>
      </c>
      <c r="AJ192" s="71">
        <v>0.14000000000000001</v>
      </c>
      <c r="AK192" s="63" t="s">
        <v>25</v>
      </c>
      <c r="AL192" s="93">
        <f t="shared" si="6"/>
        <v>0.25</v>
      </c>
    </row>
    <row r="193" spans="1:38" ht="17.25" thickBot="1">
      <c r="A193" s="72">
        <v>191</v>
      </c>
      <c r="B193" s="57" t="s">
        <v>3100</v>
      </c>
      <c r="C193" s="58" t="s">
        <v>1812</v>
      </c>
      <c r="D193" s="69" t="s">
        <v>103</v>
      </c>
      <c r="E193" s="58" t="s">
        <v>85</v>
      </c>
      <c r="F193" s="69" t="s">
        <v>3879</v>
      </c>
      <c r="G193" s="69">
        <v>1995</v>
      </c>
      <c r="H193" s="70">
        <v>9</v>
      </c>
      <c r="I193" s="71">
        <v>8</v>
      </c>
      <c r="J193" s="71">
        <v>677</v>
      </c>
      <c r="K193" s="71">
        <v>7.5</v>
      </c>
      <c r="L193" s="59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71">
        <v>2</v>
      </c>
      <c r="S193" s="60">
        <v>0</v>
      </c>
      <c r="T193" s="70">
        <v>0.2</v>
      </c>
      <c r="U193" s="71">
        <v>0.2</v>
      </c>
      <c r="V193" s="71">
        <v>0.5</v>
      </c>
      <c r="W193" s="71">
        <v>0.7</v>
      </c>
      <c r="X193" s="70">
        <v>5</v>
      </c>
      <c r="Y193" s="71">
        <v>22</v>
      </c>
      <c r="Z193" s="71">
        <v>5</v>
      </c>
      <c r="AA193" s="59">
        <v>0</v>
      </c>
      <c r="AB193" s="60">
        <v>0</v>
      </c>
      <c r="AC193" s="60">
        <v>0</v>
      </c>
      <c r="AD193" s="60">
        <v>0</v>
      </c>
      <c r="AE193" s="60">
        <v>0</v>
      </c>
      <c r="AF193" s="70">
        <v>0.02</v>
      </c>
      <c r="AG193" s="71">
        <v>7.0000000000000007E-2</v>
      </c>
      <c r="AH193" s="71">
        <v>0.1</v>
      </c>
      <c r="AI193" s="71">
        <v>0.02</v>
      </c>
      <c r="AJ193" s="71">
        <v>0.1</v>
      </c>
      <c r="AK193" s="63" t="s">
        <v>25</v>
      </c>
      <c r="AL193" s="93">
        <f t="shared" si="6"/>
        <v>-0.1</v>
      </c>
    </row>
    <row r="194" spans="1:38" ht="17.25" thickBot="1">
      <c r="A194" s="72">
        <v>192</v>
      </c>
      <c r="B194" s="57" t="s">
        <v>209</v>
      </c>
      <c r="C194" s="58" t="s">
        <v>1825</v>
      </c>
      <c r="D194" s="69" t="s">
        <v>1853</v>
      </c>
      <c r="E194" s="58" t="s">
        <v>71</v>
      </c>
      <c r="F194" s="69" t="s">
        <v>3536</v>
      </c>
      <c r="G194" s="69">
        <v>1995</v>
      </c>
      <c r="H194" s="70">
        <v>11</v>
      </c>
      <c r="I194" s="71">
        <v>2</v>
      </c>
      <c r="J194" s="71">
        <v>382</v>
      </c>
      <c r="K194" s="71">
        <v>4.2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71">
        <v>3</v>
      </c>
      <c r="S194" s="60">
        <v>0</v>
      </c>
      <c r="T194" s="70">
        <v>0.1</v>
      </c>
      <c r="U194" s="71">
        <v>0.1</v>
      </c>
      <c r="V194" s="60">
        <v>0</v>
      </c>
      <c r="W194" s="71">
        <v>0.2</v>
      </c>
      <c r="X194" s="70">
        <v>6</v>
      </c>
      <c r="Y194" s="71">
        <v>32</v>
      </c>
      <c r="Z194" s="71">
        <v>9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70">
        <v>0.03</v>
      </c>
      <c r="AG194" s="71">
        <v>0.01</v>
      </c>
      <c r="AH194" s="71">
        <v>0.04</v>
      </c>
      <c r="AI194" s="71">
        <v>0.03</v>
      </c>
      <c r="AJ194" s="71">
        <v>0.04</v>
      </c>
      <c r="AK194" s="63" t="s">
        <v>25</v>
      </c>
      <c r="AL194" s="93">
        <f t="shared" si="6"/>
        <v>-0.04</v>
      </c>
    </row>
    <row r="195" spans="1:38" ht="17.25" thickBot="1">
      <c r="A195" s="72">
        <v>193</v>
      </c>
      <c r="B195" s="57" t="s">
        <v>3101</v>
      </c>
      <c r="C195" s="58" t="s">
        <v>1825</v>
      </c>
      <c r="D195" s="69" t="s">
        <v>102</v>
      </c>
      <c r="E195" s="58" t="s">
        <v>69</v>
      </c>
      <c r="F195" s="69" t="s">
        <v>3880</v>
      </c>
      <c r="G195" s="69">
        <v>2003</v>
      </c>
      <c r="H195" s="70">
        <v>9</v>
      </c>
      <c r="I195" s="71">
        <v>8</v>
      </c>
      <c r="J195" s="71">
        <v>647</v>
      </c>
      <c r="K195" s="71">
        <v>7.2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60">
        <v>0</v>
      </c>
      <c r="S195" s="60">
        <v>0</v>
      </c>
      <c r="T195" s="70">
        <v>2.5</v>
      </c>
      <c r="U195" s="71">
        <v>2.5</v>
      </c>
      <c r="V195" s="71">
        <v>0.3</v>
      </c>
      <c r="W195" s="71">
        <v>2.8</v>
      </c>
      <c r="X195" s="70">
        <v>8</v>
      </c>
      <c r="Y195" s="71">
        <v>10</v>
      </c>
      <c r="Z195" s="71">
        <v>47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0.34</v>
      </c>
      <c r="AG195" s="71">
        <v>0.05</v>
      </c>
      <c r="AH195" s="71">
        <v>0.39</v>
      </c>
      <c r="AI195" s="71">
        <v>0.34</v>
      </c>
      <c r="AJ195" s="71">
        <v>0.39</v>
      </c>
      <c r="AK195" s="63" t="s">
        <v>25</v>
      </c>
      <c r="AL195" s="93">
        <f t="shared" si="6"/>
        <v>-0.39</v>
      </c>
    </row>
    <row r="196" spans="1:38" ht="17.25" thickBot="1">
      <c r="A196" s="72">
        <v>194</v>
      </c>
      <c r="B196" s="57" t="s">
        <v>1971</v>
      </c>
      <c r="C196" s="58" t="s">
        <v>1822</v>
      </c>
      <c r="D196" s="69" t="s">
        <v>104</v>
      </c>
      <c r="E196" s="58" t="s">
        <v>73</v>
      </c>
      <c r="F196" s="69" t="s">
        <v>3548</v>
      </c>
      <c r="G196" s="69">
        <v>1998</v>
      </c>
      <c r="H196" s="70">
        <v>5</v>
      </c>
      <c r="I196" s="71">
        <v>4</v>
      </c>
      <c r="J196" s="71">
        <v>333</v>
      </c>
      <c r="K196" s="71">
        <v>3.7</v>
      </c>
      <c r="L196" s="59">
        <v>0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71">
        <v>1</v>
      </c>
      <c r="S196" s="60">
        <v>0</v>
      </c>
      <c r="T196" s="70">
        <v>0.1</v>
      </c>
      <c r="U196" s="71">
        <v>0.1</v>
      </c>
      <c r="V196" s="71">
        <v>0.2</v>
      </c>
      <c r="W196" s="71">
        <v>0.3</v>
      </c>
      <c r="X196" s="70">
        <v>8</v>
      </c>
      <c r="Y196" s="71">
        <v>19</v>
      </c>
      <c r="Z196" s="60">
        <v>0</v>
      </c>
      <c r="AA196" s="59">
        <v>0</v>
      </c>
      <c r="AB196" s="60">
        <v>0</v>
      </c>
      <c r="AC196" s="60">
        <v>0</v>
      </c>
      <c r="AD196" s="60">
        <v>0</v>
      </c>
      <c r="AE196" s="60">
        <v>0</v>
      </c>
      <c r="AF196" s="70">
        <v>0.02</v>
      </c>
      <c r="AG196" s="71">
        <v>0.06</v>
      </c>
      <c r="AH196" s="71">
        <v>0.08</v>
      </c>
      <c r="AI196" s="71">
        <v>0.02</v>
      </c>
      <c r="AJ196" s="71">
        <v>0.08</v>
      </c>
      <c r="AK196" s="63" t="s">
        <v>25</v>
      </c>
      <c r="AL196" s="93">
        <f t="shared" si="6"/>
        <v>-0.08</v>
      </c>
    </row>
    <row r="197" spans="1:38" ht="17.25" thickBot="1">
      <c r="A197" s="72">
        <v>195</v>
      </c>
      <c r="B197" s="57" t="s">
        <v>210</v>
      </c>
      <c r="C197" s="58" t="s">
        <v>1812</v>
      </c>
      <c r="D197" s="69" t="s">
        <v>102</v>
      </c>
      <c r="E197" s="58" t="s">
        <v>91</v>
      </c>
      <c r="F197" s="69" t="s">
        <v>3881</v>
      </c>
      <c r="G197" s="69">
        <v>1992</v>
      </c>
      <c r="H197" s="70">
        <v>8</v>
      </c>
      <c r="I197" s="60">
        <v>0</v>
      </c>
      <c r="J197" s="71">
        <v>76</v>
      </c>
      <c r="K197" s="71">
        <v>0.8</v>
      </c>
      <c r="L197" s="59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71">
        <v>1</v>
      </c>
      <c r="S197" s="60">
        <v>0</v>
      </c>
      <c r="T197" s="70">
        <v>0.1</v>
      </c>
      <c r="U197" s="71">
        <v>0.1</v>
      </c>
      <c r="V197" s="60">
        <v>0</v>
      </c>
      <c r="W197" s="71">
        <v>0.1</v>
      </c>
      <c r="X197" s="59">
        <v>0</v>
      </c>
      <c r="Y197" s="71">
        <v>1</v>
      </c>
      <c r="Z197" s="71">
        <v>7</v>
      </c>
      <c r="AA197" s="59">
        <v>0</v>
      </c>
      <c r="AB197" s="60">
        <v>0</v>
      </c>
      <c r="AC197" s="60">
        <v>0</v>
      </c>
      <c r="AD197" s="60">
        <v>0</v>
      </c>
      <c r="AE197" s="60">
        <v>0</v>
      </c>
      <c r="AF197" s="70">
        <v>0.15</v>
      </c>
      <c r="AG197" s="60">
        <v>0</v>
      </c>
      <c r="AH197" s="71">
        <v>0.15</v>
      </c>
      <c r="AI197" s="71">
        <v>0.15</v>
      </c>
      <c r="AJ197" s="71">
        <v>0.15</v>
      </c>
      <c r="AK197" s="63" t="s">
        <v>25</v>
      </c>
      <c r="AL197" s="93">
        <f t="shared" si="6"/>
        <v>-0.15</v>
      </c>
    </row>
    <row r="198" spans="1:38" ht="17.25" thickBot="1">
      <c r="A198" s="72">
        <v>196</v>
      </c>
      <c r="B198" s="57" t="s">
        <v>211</v>
      </c>
      <c r="C198" s="58" t="s">
        <v>1829</v>
      </c>
      <c r="D198" s="69" t="s">
        <v>102</v>
      </c>
      <c r="E198" s="58" t="s">
        <v>67</v>
      </c>
      <c r="F198" s="69" t="s">
        <v>3882</v>
      </c>
      <c r="G198" s="69">
        <v>1999</v>
      </c>
      <c r="H198" s="70">
        <v>8</v>
      </c>
      <c r="I198" s="71">
        <v>6</v>
      </c>
      <c r="J198" s="71">
        <v>492</v>
      </c>
      <c r="K198" s="71">
        <v>5.5</v>
      </c>
      <c r="L198" s="70">
        <v>6</v>
      </c>
      <c r="M198" s="60">
        <v>0</v>
      </c>
      <c r="N198" s="71">
        <v>6</v>
      </c>
      <c r="O198" s="71">
        <v>5</v>
      </c>
      <c r="P198" s="71">
        <v>1</v>
      </c>
      <c r="Q198" s="71">
        <v>1</v>
      </c>
      <c r="R198" s="60">
        <v>0</v>
      </c>
      <c r="S198" s="60">
        <v>0</v>
      </c>
      <c r="T198" s="70">
        <v>5.4</v>
      </c>
      <c r="U198" s="71">
        <v>4.5999999999999996</v>
      </c>
      <c r="V198" s="71">
        <v>0.3</v>
      </c>
      <c r="W198" s="71">
        <v>4.9000000000000004</v>
      </c>
      <c r="X198" s="70">
        <v>13</v>
      </c>
      <c r="Y198" s="71">
        <v>10</v>
      </c>
      <c r="Z198" s="71">
        <v>24</v>
      </c>
      <c r="AA198" s="70">
        <v>1.1000000000000001</v>
      </c>
      <c r="AB198" s="60">
        <v>0</v>
      </c>
      <c r="AC198" s="71">
        <v>1.1000000000000001</v>
      </c>
      <c r="AD198" s="71">
        <v>0.91</v>
      </c>
      <c r="AE198" s="71">
        <v>0.91</v>
      </c>
      <c r="AF198" s="70">
        <v>0.99</v>
      </c>
      <c r="AG198" s="71">
        <v>0.05</v>
      </c>
      <c r="AH198" s="71">
        <v>1.04</v>
      </c>
      <c r="AI198" s="71">
        <v>0.84</v>
      </c>
      <c r="AJ198" s="71">
        <v>0.9</v>
      </c>
      <c r="AK198" s="63" t="s">
        <v>25</v>
      </c>
      <c r="AL198" s="93">
        <f t="shared" si="6"/>
        <v>6.0000000000000053E-2</v>
      </c>
    </row>
    <row r="199" spans="1:38" ht="17.25" thickBot="1">
      <c r="A199" s="72">
        <v>197</v>
      </c>
      <c r="B199" s="57" t="s">
        <v>212</v>
      </c>
      <c r="C199" s="58" t="s">
        <v>1827</v>
      </c>
      <c r="D199" s="69" t="s">
        <v>103</v>
      </c>
      <c r="E199" s="58" t="s">
        <v>96</v>
      </c>
      <c r="F199" s="69" t="s">
        <v>3883</v>
      </c>
      <c r="G199" s="69">
        <v>1996</v>
      </c>
      <c r="H199" s="70">
        <v>2</v>
      </c>
      <c r="I199" s="71">
        <v>2</v>
      </c>
      <c r="J199" s="71">
        <v>140</v>
      </c>
      <c r="K199" s="71">
        <v>1.6</v>
      </c>
      <c r="L199" s="59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60">
        <v>0</v>
      </c>
      <c r="S199" s="60">
        <v>0</v>
      </c>
      <c r="T199" s="70">
        <v>0.3</v>
      </c>
      <c r="U199" s="71">
        <v>0.3</v>
      </c>
      <c r="V199" s="71">
        <v>0.2</v>
      </c>
      <c r="W199" s="71">
        <v>0.5</v>
      </c>
      <c r="X199" s="70">
        <v>6</v>
      </c>
      <c r="Y199" s="71">
        <v>4</v>
      </c>
      <c r="Z199" s="71">
        <v>8</v>
      </c>
      <c r="AA199" s="59">
        <v>0</v>
      </c>
      <c r="AB199" s="60">
        <v>0</v>
      </c>
      <c r="AC199" s="60">
        <v>0</v>
      </c>
      <c r="AD199" s="60">
        <v>0</v>
      </c>
      <c r="AE199" s="60">
        <v>0</v>
      </c>
      <c r="AF199" s="70">
        <v>0.21</v>
      </c>
      <c r="AG199" s="71">
        <v>0.14000000000000001</v>
      </c>
      <c r="AH199" s="71">
        <v>0.35</v>
      </c>
      <c r="AI199" s="71">
        <v>0.21</v>
      </c>
      <c r="AJ199" s="71">
        <v>0.35</v>
      </c>
      <c r="AK199" s="63" t="s">
        <v>25</v>
      </c>
      <c r="AL199" s="93">
        <f t="shared" si="6"/>
        <v>-0.35</v>
      </c>
    </row>
    <row r="200" spans="1:38" ht="17.25" thickBot="1">
      <c r="A200" s="72">
        <v>198</v>
      </c>
      <c r="B200" s="57" t="s">
        <v>212</v>
      </c>
      <c r="C200" s="58" t="s">
        <v>1827</v>
      </c>
      <c r="D200" s="69" t="s">
        <v>1810</v>
      </c>
      <c r="E200" s="58" t="s">
        <v>75</v>
      </c>
      <c r="F200" s="69" t="s">
        <v>3883</v>
      </c>
      <c r="G200" s="69">
        <v>1996</v>
      </c>
      <c r="H200" s="70">
        <v>8</v>
      </c>
      <c r="I200" s="71">
        <v>4</v>
      </c>
      <c r="J200" s="71">
        <v>463</v>
      </c>
      <c r="K200" s="71">
        <v>5.0999999999999996</v>
      </c>
      <c r="L200" s="59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71">
        <v>2</v>
      </c>
      <c r="S200" s="60">
        <v>0</v>
      </c>
      <c r="T200" s="70">
        <v>0.6</v>
      </c>
      <c r="U200" s="71">
        <v>0.6</v>
      </c>
      <c r="V200" s="71">
        <v>0.5</v>
      </c>
      <c r="W200" s="71">
        <v>1.1000000000000001</v>
      </c>
      <c r="X200" s="70">
        <v>12</v>
      </c>
      <c r="Y200" s="71">
        <v>25</v>
      </c>
      <c r="Z200" s="71">
        <v>18</v>
      </c>
      <c r="AA200" s="59">
        <v>0</v>
      </c>
      <c r="AB200" s="60">
        <v>0</v>
      </c>
      <c r="AC200" s="60">
        <v>0</v>
      </c>
      <c r="AD200" s="60">
        <v>0</v>
      </c>
      <c r="AE200" s="60">
        <v>0</v>
      </c>
      <c r="AF200" s="70">
        <v>0.13</v>
      </c>
      <c r="AG200" s="71">
        <v>0.09</v>
      </c>
      <c r="AH200" s="71">
        <v>0.22</v>
      </c>
      <c r="AI200" s="71">
        <v>0.13</v>
      </c>
      <c r="AJ200" s="71">
        <v>0.22</v>
      </c>
      <c r="AK200" s="63" t="s">
        <v>25</v>
      </c>
      <c r="AL200" s="93">
        <f t="shared" si="6"/>
        <v>-0.22</v>
      </c>
    </row>
    <row r="201" spans="1:38" ht="17.25" thickBot="1">
      <c r="A201" s="72">
        <v>199</v>
      </c>
      <c r="B201" s="57" t="s">
        <v>2675</v>
      </c>
      <c r="C201" s="58" t="s">
        <v>1851</v>
      </c>
      <c r="D201" s="69" t="s">
        <v>102</v>
      </c>
      <c r="E201" s="58" t="s">
        <v>81</v>
      </c>
      <c r="F201" s="69" t="s">
        <v>3884</v>
      </c>
      <c r="G201" s="69">
        <v>2001</v>
      </c>
      <c r="H201" s="70">
        <v>11</v>
      </c>
      <c r="I201" s="71">
        <v>9</v>
      </c>
      <c r="J201" s="71">
        <v>848</v>
      </c>
      <c r="K201" s="71">
        <v>9.4</v>
      </c>
      <c r="L201" s="70">
        <v>6</v>
      </c>
      <c r="M201" s="60">
        <v>0</v>
      </c>
      <c r="N201" s="71">
        <v>6</v>
      </c>
      <c r="O201" s="71">
        <v>6</v>
      </c>
      <c r="P201" s="60">
        <v>0</v>
      </c>
      <c r="Q201" s="60">
        <v>0</v>
      </c>
      <c r="R201" s="71">
        <v>7</v>
      </c>
      <c r="S201" s="60">
        <v>0</v>
      </c>
      <c r="T201" s="70">
        <v>7.8</v>
      </c>
      <c r="U201" s="71">
        <v>7.8</v>
      </c>
      <c r="V201" s="71">
        <v>0.6</v>
      </c>
      <c r="W201" s="71">
        <v>8.4</v>
      </c>
      <c r="X201" s="70">
        <v>22</v>
      </c>
      <c r="Y201" s="71">
        <v>14</v>
      </c>
      <c r="Z201" s="71">
        <v>63</v>
      </c>
      <c r="AA201" s="70">
        <v>0.64</v>
      </c>
      <c r="AB201" s="60">
        <v>0</v>
      </c>
      <c r="AC201" s="71">
        <v>0.64</v>
      </c>
      <c r="AD201" s="71">
        <v>0.64</v>
      </c>
      <c r="AE201" s="71">
        <v>0.64</v>
      </c>
      <c r="AF201" s="70">
        <v>0.83</v>
      </c>
      <c r="AG201" s="71">
        <v>0.06</v>
      </c>
      <c r="AH201" s="71">
        <v>0.89</v>
      </c>
      <c r="AI201" s="71">
        <v>0.83</v>
      </c>
      <c r="AJ201" s="71">
        <v>0.89</v>
      </c>
      <c r="AK201" s="63" t="s">
        <v>25</v>
      </c>
      <c r="AL201" s="93">
        <f t="shared" si="6"/>
        <v>-0.25</v>
      </c>
    </row>
    <row r="202" spans="1:38" ht="17.25" thickBot="1">
      <c r="A202" s="72">
        <v>200</v>
      </c>
      <c r="B202" s="57" t="s">
        <v>213</v>
      </c>
      <c r="C202" s="58" t="s">
        <v>1812</v>
      </c>
      <c r="D202" s="69" t="s">
        <v>104</v>
      </c>
      <c r="E202" s="58" t="s">
        <v>81</v>
      </c>
      <c r="F202" s="69" t="s">
        <v>3885</v>
      </c>
      <c r="G202" s="69">
        <v>1999</v>
      </c>
      <c r="H202" s="70">
        <v>5</v>
      </c>
      <c r="I202" s="71">
        <v>3</v>
      </c>
      <c r="J202" s="71">
        <v>245</v>
      </c>
      <c r="K202" s="71">
        <v>2.7</v>
      </c>
      <c r="L202" s="59">
        <v>0</v>
      </c>
      <c r="M202" s="71">
        <v>1</v>
      </c>
      <c r="N202" s="71">
        <v>1</v>
      </c>
      <c r="O202" s="60">
        <v>0</v>
      </c>
      <c r="P202" s="60">
        <v>0</v>
      </c>
      <c r="Q202" s="60">
        <v>0</v>
      </c>
      <c r="R202" s="60">
        <v>0</v>
      </c>
      <c r="S202" s="60">
        <v>0</v>
      </c>
      <c r="T202" s="70">
        <v>0.2</v>
      </c>
      <c r="U202" s="71">
        <v>0.2</v>
      </c>
      <c r="V202" s="71">
        <v>1.3</v>
      </c>
      <c r="W202" s="71">
        <v>1.5</v>
      </c>
      <c r="X202" s="70">
        <v>13</v>
      </c>
      <c r="Y202" s="71">
        <v>16</v>
      </c>
      <c r="Z202" s="71">
        <v>28</v>
      </c>
      <c r="AA202" s="59">
        <v>0</v>
      </c>
      <c r="AB202" s="71">
        <v>0.37</v>
      </c>
      <c r="AC202" s="71">
        <v>0.37</v>
      </c>
      <c r="AD202" s="60">
        <v>0</v>
      </c>
      <c r="AE202" s="71">
        <v>0.37</v>
      </c>
      <c r="AF202" s="70">
        <v>0.08</v>
      </c>
      <c r="AG202" s="71">
        <v>0.49</v>
      </c>
      <c r="AH202" s="71">
        <v>0.56999999999999995</v>
      </c>
      <c r="AI202" s="71">
        <v>0.08</v>
      </c>
      <c r="AJ202" s="71">
        <v>0.56999999999999995</v>
      </c>
      <c r="AK202" s="63" t="s">
        <v>25</v>
      </c>
      <c r="AL202" s="93">
        <f t="shared" si="6"/>
        <v>-0.19999999999999996</v>
      </c>
    </row>
    <row r="203" spans="1:38" ht="17.25" thickBot="1">
      <c r="A203" s="72">
        <v>201</v>
      </c>
      <c r="B203" s="57" t="s">
        <v>214</v>
      </c>
      <c r="C203" s="58" t="s">
        <v>1836</v>
      </c>
      <c r="D203" s="69" t="s">
        <v>1853</v>
      </c>
      <c r="E203" s="58" t="s">
        <v>77</v>
      </c>
      <c r="F203" s="69" t="s">
        <v>3886</v>
      </c>
      <c r="G203" s="69">
        <v>1998</v>
      </c>
      <c r="H203" s="70">
        <v>12</v>
      </c>
      <c r="I203" s="71">
        <v>12</v>
      </c>
      <c r="J203" s="71">
        <v>927</v>
      </c>
      <c r="K203" s="71">
        <v>10.3</v>
      </c>
      <c r="L203" s="59">
        <v>0</v>
      </c>
      <c r="M203" s="71">
        <v>1</v>
      </c>
      <c r="N203" s="71">
        <v>1</v>
      </c>
      <c r="O203" s="60">
        <v>0</v>
      </c>
      <c r="P203" s="60">
        <v>0</v>
      </c>
      <c r="Q203" s="60">
        <v>0</v>
      </c>
      <c r="R203" s="71">
        <v>2</v>
      </c>
      <c r="S203" s="60">
        <v>0</v>
      </c>
      <c r="T203" s="70">
        <v>0.6</v>
      </c>
      <c r="U203" s="71">
        <v>0.6</v>
      </c>
      <c r="V203" s="71">
        <v>1.1000000000000001</v>
      </c>
      <c r="W203" s="71">
        <v>1.7</v>
      </c>
      <c r="X203" s="70">
        <v>7</v>
      </c>
      <c r="Y203" s="71">
        <v>39</v>
      </c>
      <c r="Z203" s="71">
        <v>35</v>
      </c>
      <c r="AA203" s="59">
        <v>0</v>
      </c>
      <c r="AB203" s="71">
        <v>0.1</v>
      </c>
      <c r="AC203" s="71">
        <v>0.1</v>
      </c>
      <c r="AD203" s="60">
        <v>0</v>
      </c>
      <c r="AE203" s="71">
        <v>0.1</v>
      </c>
      <c r="AF203" s="70">
        <v>0.06</v>
      </c>
      <c r="AG203" s="71">
        <v>0.11</v>
      </c>
      <c r="AH203" s="71">
        <v>0.16</v>
      </c>
      <c r="AI203" s="71">
        <v>0.06</v>
      </c>
      <c r="AJ203" s="71">
        <v>0.16</v>
      </c>
      <c r="AK203" s="63" t="s">
        <v>25</v>
      </c>
      <c r="AL203" s="93">
        <f t="shared" si="6"/>
        <v>-0.06</v>
      </c>
    </row>
    <row r="204" spans="1:38" ht="17.25" thickBot="1">
      <c r="A204" s="72">
        <v>202</v>
      </c>
      <c r="B204" s="57" t="s">
        <v>215</v>
      </c>
      <c r="C204" s="58" t="s">
        <v>1825</v>
      </c>
      <c r="D204" s="69" t="s">
        <v>103</v>
      </c>
      <c r="E204" s="58" t="s">
        <v>77</v>
      </c>
      <c r="F204" s="69" t="s">
        <v>3794</v>
      </c>
      <c r="G204" s="69">
        <v>1996</v>
      </c>
      <c r="H204" s="70">
        <v>12</v>
      </c>
      <c r="I204" s="71">
        <v>12</v>
      </c>
      <c r="J204" s="71">
        <v>905</v>
      </c>
      <c r="K204" s="71">
        <v>10.1</v>
      </c>
      <c r="L204" s="70">
        <v>3</v>
      </c>
      <c r="M204" s="71">
        <v>2</v>
      </c>
      <c r="N204" s="71">
        <v>5</v>
      </c>
      <c r="O204" s="71">
        <v>3</v>
      </c>
      <c r="P204" s="60">
        <v>0</v>
      </c>
      <c r="Q204" s="60">
        <v>0</v>
      </c>
      <c r="R204" s="71">
        <v>2</v>
      </c>
      <c r="S204" s="60">
        <v>0</v>
      </c>
      <c r="T204" s="70">
        <v>0.5</v>
      </c>
      <c r="U204" s="71">
        <v>0.5</v>
      </c>
      <c r="V204" s="71">
        <v>2.2999999999999998</v>
      </c>
      <c r="W204" s="71">
        <v>2.7</v>
      </c>
      <c r="X204" s="70">
        <v>7</v>
      </c>
      <c r="Y204" s="71">
        <v>49</v>
      </c>
      <c r="Z204" s="71">
        <v>33</v>
      </c>
      <c r="AA204" s="70">
        <v>0.3</v>
      </c>
      <c r="AB204" s="71">
        <v>0.2</v>
      </c>
      <c r="AC204" s="71">
        <v>0.5</v>
      </c>
      <c r="AD204" s="71">
        <v>0.3</v>
      </c>
      <c r="AE204" s="71">
        <v>0.5</v>
      </c>
      <c r="AF204" s="70">
        <v>0.05</v>
      </c>
      <c r="AG204" s="71">
        <v>0.23</v>
      </c>
      <c r="AH204" s="71">
        <v>0.27</v>
      </c>
      <c r="AI204" s="71">
        <v>0.05</v>
      </c>
      <c r="AJ204" s="71">
        <v>0.27</v>
      </c>
      <c r="AK204" s="63" t="s">
        <v>25</v>
      </c>
      <c r="AL204" s="93">
        <f t="shared" si="6"/>
        <v>0.22999999999999998</v>
      </c>
    </row>
    <row r="205" spans="1:38" ht="17.25" thickBot="1">
      <c r="A205" s="72">
        <v>203</v>
      </c>
      <c r="B205" s="57" t="s">
        <v>2937</v>
      </c>
      <c r="C205" s="58" t="s">
        <v>1822</v>
      </c>
      <c r="D205" s="69" t="s">
        <v>102</v>
      </c>
      <c r="E205" s="58" t="s">
        <v>63</v>
      </c>
      <c r="F205" s="69" t="s">
        <v>3887</v>
      </c>
      <c r="G205" s="69">
        <v>1997</v>
      </c>
      <c r="H205" s="70">
        <v>7</v>
      </c>
      <c r="I205" s="71">
        <v>4</v>
      </c>
      <c r="J205" s="71">
        <v>364</v>
      </c>
      <c r="K205" s="71">
        <v>4</v>
      </c>
      <c r="L205" s="70">
        <v>1</v>
      </c>
      <c r="M205" s="60">
        <v>0</v>
      </c>
      <c r="N205" s="71">
        <v>1</v>
      </c>
      <c r="O205" s="71">
        <v>1</v>
      </c>
      <c r="P205" s="60">
        <v>0</v>
      </c>
      <c r="Q205" s="60">
        <v>0</v>
      </c>
      <c r="R205" s="71">
        <v>2</v>
      </c>
      <c r="S205" s="60">
        <v>0</v>
      </c>
      <c r="T205" s="70">
        <v>1.8</v>
      </c>
      <c r="U205" s="71">
        <v>1.8</v>
      </c>
      <c r="V205" s="71">
        <v>0.2</v>
      </c>
      <c r="W205" s="71">
        <v>2</v>
      </c>
      <c r="X205" s="70">
        <v>11</v>
      </c>
      <c r="Y205" s="71">
        <v>11</v>
      </c>
      <c r="Z205" s="71">
        <v>27</v>
      </c>
      <c r="AA205" s="70">
        <v>0.25</v>
      </c>
      <c r="AB205" s="60">
        <v>0</v>
      </c>
      <c r="AC205" s="71">
        <v>0.25</v>
      </c>
      <c r="AD205" s="71">
        <v>0.25</v>
      </c>
      <c r="AE205" s="71">
        <v>0.25</v>
      </c>
      <c r="AF205" s="70">
        <v>0.44</v>
      </c>
      <c r="AG205" s="71">
        <v>0.05</v>
      </c>
      <c r="AH205" s="71">
        <v>0.49</v>
      </c>
      <c r="AI205" s="71">
        <v>0.44</v>
      </c>
      <c r="AJ205" s="71">
        <v>0.49</v>
      </c>
      <c r="AK205" s="63" t="s">
        <v>25</v>
      </c>
      <c r="AL205" s="93">
        <f t="shared" si="6"/>
        <v>-0.24</v>
      </c>
    </row>
    <row r="206" spans="1:38" ht="17.25" thickBot="1">
      <c r="A206" s="72">
        <v>204</v>
      </c>
      <c r="B206" s="57" t="s">
        <v>216</v>
      </c>
      <c r="C206" s="58" t="s">
        <v>1855</v>
      </c>
      <c r="D206" s="69" t="s">
        <v>102</v>
      </c>
      <c r="E206" s="58" t="s">
        <v>75</v>
      </c>
      <c r="F206" s="69" t="s">
        <v>3888</v>
      </c>
      <c r="G206" s="69">
        <v>1991</v>
      </c>
      <c r="H206" s="70">
        <v>11</v>
      </c>
      <c r="I206" s="71">
        <v>9</v>
      </c>
      <c r="J206" s="71">
        <v>680</v>
      </c>
      <c r="K206" s="71">
        <v>7.6</v>
      </c>
      <c r="L206" s="70">
        <v>1</v>
      </c>
      <c r="M206" s="60">
        <v>0</v>
      </c>
      <c r="N206" s="71">
        <v>1</v>
      </c>
      <c r="O206" s="71">
        <v>1</v>
      </c>
      <c r="P206" s="60">
        <v>0</v>
      </c>
      <c r="Q206" s="60">
        <v>0</v>
      </c>
      <c r="R206" s="71">
        <v>2</v>
      </c>
      <c r="S206" s="60">
        <v>0</v>
      </c>
      <c r="T206" s="70">
        <v>1.7</v>
      </c>
      <c r="U206" s="71">
        <v>1.7</v>
      </c>
      <c r="V206" s="71">
        <v>0.8</v>
      </c>
      <c r="W206" s="71">
        <v>2.6</v>
      </c>
      <c r="X206" s="70">
        <v>5</v>
      </c>
      <c r="Y206" s="71">
        <v>7</v>
      </c>
      <c r="Z206" s="71">
        <v>42</v>
      </c>
      <c r="AA206" s="70">
        <v>0.13</v>
      </c>
      <c r="AB206" s="60">
        <v>0</v>
      </c>
      <c r="AC206" s="71">
        <v>0.13</v>
      </c>
      <c r="AD206" s="71">
        <v>0.13</v>
      </c>
      <c r="AE206" s="71">
        <v>0.13</v>
      </c>
      <c r="AF206" s="70">
        <v>0.23</v>
      </c>
      <c r="AG206" s="71">
        <v>0.11</v>
      </c>
      <c r="AH206" s="71">
        <v>0.34</v>
      </c>
      <c r="AI206" s="71">
        <v>0.23</v>
      </c>
      <c r="AJ206" s="71">
        <v>0.34</v>
      </c>
      <c r="AK206" s="63" t="s">
        <v>25</v>
      </c>
      <c r="AL206" s="93">
        <f t="shared" si="6"/>
        <v>-0.21000000000000002</v>
      </c>
    </row>
    <row r="207" spans="1:38" ht="17.25" thickBot="1">
      <c r="A207" s="72">
        <v>205</v>
      </c>
      <c r="B207" s="57" t="s">
        <v>1949</v>
      </c>
      <c r="C207" s="58" t="s">
        <v>1822</v>
      </c>
      <c r="D207" s="69" t="s">
        <v>1810</v>
      </c>
      <c r="E207" s="58" t="s">
        <v>73</v>
      </c>
      <c r="F207" s="69" t="s">
        <v>3889</v>
      </c>
      <c r="G207" s="69">
        <v>2001</v>
      </c>
      <c r="H207" s="70">
        <v>12</v>
      </c>
      <c r="I207" s="71">
        <v>4</v>
      </c>
      <c r="J207" s="71">
        <v>584</v>
      </c>
      <c r="K207" s="71">
        <v>6.5</v>
      </c>
      <c r="L207" s="70">
        <v>2</v>
      </c>
      <c r="M207" s="71">
        <v>1</v>
      </c>
      <c r="N207" s="71">
        <v>3</v>
      </c>
      <c r="O207" s="71">
        <v>1</v>
      </c>
      <c r="P207" s="71">
        <v>1</v>
      </c>
      <c r="Q207" s="71">
        <v>1</v>
      </c>
      <c r="R207" s="71">
        <v>1</v>
      </c>
      <c r="S207" s="60">
        <v>0</v>
      </c>
      <c r="T207" s="70">
        <v>3</v>
      </c>
      <c r="U207" s="71">
        <v>2.2000000000000002</v>
      </c>
      <c r="V207" s="71">
        <v>1.3</v>
      </c>
      <c r="W207" s="71">
        <v>3.5</v>
      </c>
      <c r="X207" s="70">
        <v>22</v>
      </c>
      <c r="Y207" s="71">
        <v>23</v>
      </c>
      <c r="Z207" s="71">
        <v>51</v>
      </c>
      <c r="AA207" s="70">
        <v>0.31</v>
      </c>
      <c r="AB207" s="71">
        <v>0.15</v>
      </c>
      <c r="AC207" s="71">
        <v>0.46</v>
      </c>
      <c r="AD207" s="71">
        <v>0.15</v>
      </c>
      <c r="AE207" s="71">
        <v>0.31</v>
      </c>
      <c r="AF207" s="70">
        <v>0.46</v>
      </c>
      <c r="AG207" s="71">
        <v>0.2</v>
      </c>
      <c r="AH207" s="71">
        <v>0.66</v>
      </c>
      <c r="AI207" s="71">
        <v>0.34</v>
      </c>
      <c r="AJ207" s="71">
        <v>0.54</v>
      </c>
      <c r="AK207" s="63" t="s">
        <v>25</v>
      </c>
      <c r="AL207" s="93">
        <f t="shared" si="6"/>
        <v>-0.2</v>
      </c>
    </row>
    <row r="208" spans="1:38" ht="17.25" thickBot="1">
      <c r="A208" s="72">
        <v>206</v>
      </c>
      <c r="B208" s="57" t="s">
        <v>217</v>
      </c>
      <c r="C208" s="58" t="s">
        <v>1822</v>
      </c>
      <c r="D208" s="69" t="s">
        <v>1810</v>
      </c>
      <c r="E208" s="58" t="s">
        <v>67</v>
      </c>
      <c r="F208" s="69" t="s">
        <v>3890</v>
      </c>
      <c r="G208" s="69">
        <v>1996</v>
      </c>
      <c r="H208" s="70">
        <v>9</v>
      </c>
      <c r="I208" s="71">
        <v>8</v>
      </c>
      <c r="J208" s="71">
        <v>637</v>
      </c>
      <c r="K208" s="71">
        <v>7.1</v>
      </c>
      <c r="L208" s="59">
        <v>0</v>
      </c>
      <c r="M208" s="71">
        <v>1</v>
      </c>
      <c r="N208" s="71">
        <v>1</v>
      </c>
      <c r="O208" s="60">
        <v>0</v>
      </c>
      <c r="P208" s="60">
        <v>0</v>
      </c>
      <c r="Q208" s="60">
        <v>0</v>
      </c>
      <c r="R208" s="71">
        <v>1</v>
      </c>
      <c r="S208" s="60">
        <v>0</v>
      </c>
      <c r="T208" s="70">
        <v>0.8</v>
      </c>
      <c r="U208" s="71">
        <v>0.8</v>
      </c>
      <c r="V208" s="71">
        <v>1.2</v>
      </c>
      <c r="W208" s="71">
        <v>1.9</v>
      </c>
      <c r="X208" s="70">
        <v>9</v>
      </c>
      <c r="Y208" s="71">
        <v>25</v>
      </c>
      <c r="Z208" s="71">
        <v>27</v>
      </c>
      <c r="AA208" s="59">
        <v>0</v>
      </c>
      <c r="AB208" s="71">
        <v>0.14000000000000001</v>
      </c>
      <c r="AC208" s="71">
        <v>0.14000000000000001</v>
      </c>
      <c r="AD208" s="60">
        <v>0</v>
      </c>
      <c r="AE208" s="71">
        <v>0.14000000000000001</v>
      </c>
      <c r="AF208" s="70">
        <v>0.11</v>
      </c>
      <c r="AG208" s="71">
        <v>0.17</v>
      </c>
      <c r="AH208" s="71">
        <v>0.27</v>
      </c>
      <c r="AI208" s="71">
        <v>0.11</v>
      </c>
      <c r="AJ208" s="71">
        <v>0.27</v>
      </c>
      <c r="AK208" s="63" t="s">
        <v>25</v>
      </c>
      <c r="AL208" s="93">
        <f t="shared" si="6"/>
        <v>-0.13</v>
      </c>
    </row>
    <row r="209" spans="1:38" ht="17.25" thickBot="1">
      <c r="A209" s="72">
        <v>207</v>
      </c>
      <c r="B209" s="57" t="s">
        <v>2676</v>
      </c>
      <c r="C209" s="58" t="s">
        <v>1812</v>
      </c>
      <c r="D209" s="69" t="s">
        <v>1833</v>
      </c>
      <c r="E209" s="58" t="s">
        <v>2641</v>
      </c>
      <c r="F209" s="69" t="s">
        <v>3891</v>
      </c>
      <c r="G209" s="69">
        <v>2000</v>
      </c>
      <c r="H209" s="70">
        <v>6</v>
      </c>
      <c r="I209" s="71">
        <v>3</v>
      </c>
      <c r="J209" s="71">
        <v>286</v>
      </c>
      <c r="K209" s="71">
        <v>3.2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60">
        <v>0</v>
      </c>
      <c r="S209" s="60">
        <v>0</v>
      </c>
      <c r="T209" s="70">
        <v>0.1</v>
      </c>
      <c r="U209" s="71">
        <v>0.1</v>
      </c>
      <c r="V209" s="71">
        <v>0.2</v>
      </c>
      <c r="W209" s="71">
        <v>0.3</v>
      </c>
      <c r="X209" s="70">
        <v>6</v>
      </c>
      <c r="Y209" s="71">
        <v>9</v>
      </c>
      <c r="Z209" s="71">
        <v>21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0.02</v>
      </c>
      <c r="AG209" s="71">
        <v>0.06</v>
      </c>
      <c r="AH209" s="71">
        <v>0.08</v>
      </c>
      <c r="AI209" s="71">
        <v>0.02</v>
      </c>
      <c r="AJ209" s="71">
        <v>0.08</v>
      </c>
      <c r="AK209" s="63" t="s">
        <v>25</v>
      </c>
      <c r="AL209" s="93">
        <f t="shared" si="6"/>
        <v>-0.08</v>
      </c>
    </row>
    <row r="210" spans="1:38" ht="17.25" thickBot="1">
      <c r="A210" s="72">
        <v>208</v>
      </c>
      <c r="B210" s="57" t="s">
        <v>219</v>
      </c>
      <c r="C210" s="58" t="s">
        <v>1838</v>
      </c>
      <c r="D210" s="69" t="s">
        <v>102</v>
      </c>
      <c r="E210" s="58" t="s">
        <v>71</v>
      </c>
      <c r="F210" s="69" t="s">
        <v>3892</v>
      </c>
      <c r="G210" s="69">
        <v>2001</v>
      </c>
      <c r="H210" s="70">
        <v>6</v>
      </c>
      <c r="I210" s="71">
        <v>3</v>
      </c>
      <c r="J210" s="71">
        <v>217</v>
      </c>
      <c r="K210" s="71">
        <v>2.4</v>
      </c>
      <c r="L210" s="70">
        <v>1</v>
      </c>
      <c r="M210" s="71">
        <v>1</v>
      </c>
      <c r="N210" s="71">
        <v>2</v>
      </c>
      <c r="O210" s="71">
        <v>1</v>
      </c>
      <c r="P210" s="60">
        <v>0</v>
      </c>
      <c r="Q210" s="60">
        <v>0</v>
      </c>
      <c r="R210" s="71">
        <v>1</v>
      </c>
      <c r="S210" s="60">
        <v>0</v>
      </c>
      <c r="T210" s="70">
        <v>1</v>
      </c>
      <c r="U210" s="71">
        <v>1</v>
      </c>
      <c r="V210" s="71">
        <v>0.9</v>
      </c>
      <c r="W210" s="71">
        <v>1.9</v>
      </c>
      <c r="X210" s="70">
        <v>14</v>
      </c>
      <c r="Y210" s="71">
        <v>8</v>
      </c>
      <c r="Z210" s="71">
        <v>33</v>
      </c>
      <c r="AA210" s="70">
        <v>0.41</v>
      </c>
      <c r="AB210" s="71">
        <v>0.41</v>
      </c>
      <c r="AC210" s="71">
        <v>0.83</v>
      </c>
      <c r="AD210" s="71">
        <v>0.41</v>
      </c>
      <c r="AE210" s="71">
        <v>0.83</v>
      </c>
      <c r="AF210" s="70">
        <v>0.41</v>
      </c>
      <c r="AG210" s="71">
        <v>0.38</v>
      </c>
      <c r="AH210" s="71">
        <v>0.79</v>
      </c>
      <c r="AI210" s="71">
        <v>0.41</v>
      </c>
      <c r="AJ210" s="71">
        <v>0.79</v>
      </c>
      <c r="AK210" s="63" t="s">
        <v>25</v>
      </c>
      <c r="AL210" s="93">
        <f t="shared" si="6"/>
        <v>3.9999999999999925E-2</v>
      </c>
    </row>
    <row r="211" spans="1:38" ht="17.25" thickBot="1">
      <c r="A211" s="72">
        <v>209</v>
      </c>
      <c r="B211" s="57" t="s">
        <v>219</v>
      </c>
      <c r="C211" s="58" t="s">
        <v>1838</v>
      </c>
      <c r="D211" s="69" t="s">
        <v>1819</v>
      </c>
      <c r="E211" s="58" t="s">
        <v>87</v>
      </c>
      <c r="F211" s="69" t="s">
        <v>3892</v>
      </c>
      <c r="G211" s="69">
        <v>2001</v>
      </c>
      <c r="H211" s="70">
        <v>3</v>
      </c>
      <c r="I211" s="71">
        <v>3</v>
      </c>
      <c r="J211" s="71">
        <v>237</v>
      </c>
      <c r="K211" s="71">
        <v>2.6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60">
        <v>0</v>
      </c>
      <c r="S211" s="60">
        <v>0</v>
      </c>
      <c r="T211" s="70">
        <v>0.3</v>
      </c>
      <c r="U211" s="71">
        <v>0.3</v>
      </c>
      <c r="V211" s="71">
        <v>0.2</v>
      </c>
      <c r="W211" s="71">
        <v>0.5</v>
      </c>
      <c r="X211" s="70">
        <v>8</v>
      </c>
      <c r="Y211" s="71">
        <v>1</v>
      </c>
      <c r="Z211" s="71">
        <v>14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70">
        <v>0.12</v>
      </c>
      <c r="AG211" s="71">
        <v>0.08</v>
      </c>
      <c r="AH211" s="71">
        <v>0.21</v>
      </c>
      <c r="AI211" s="71">
        <v>0.12</v>
      </c>
      <c r="AJ211" s="71">
        <v>0.21</v>
      </c>
      <c r="AK211" s="63" t="s">
        <v>25</v>
      </c>
      <c r="AL211" s="93">
        <f t="shared" si="6"/>
        <v>-0.21</v>
      </c>
    </row>
    <row r="212" spans="1:38" ht="17.25" thickBot="1">
      <c r="A212" s="72">
        <v>210</v>
      </c>
      <c r="B212" s="57" t="s">
        <v>372</v>
      </c>
      <c r="C212" s="58" t="s">
        <v>1812</v>
      </c>
      <c r="D212" s="69" t="s">
        <v>111</v>
      </c>
      <c r="E212" s="58" t="s">
        <v>85</v>
      </c>
      <c r="F212" s="69" t="s">
        <v>3893</v>
      </c>
      <c r="G212" s="69">
        <v>1993</v>
      </c>
      <c r="H212" s="70">
        <v>12</v>
      </c>
      <c r="I212" s="71">
        <v>12</v>
      </c>
      <c r="J212" s="144">
        <v>1080</v>
      </c>
      <c r="K212" s="71">
        <v>12</v>
      </c>
      <c r="L212" s="59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60">
        <v>0</v>
      </c>
      <c r="S212" s="60">
        <v>0</v>
      </c>
      <c r="T212" s="59">
        <v>0</v>
      </c>
      <c r="U212" s="60">
        <v>0</v>
      </c>
      <c r="V212" s="60">
        <v>0</v>
      </c>
      <c r="W212" s="60">
        <v>0</v>
      </c>
      <c r="X212" s="59">
        <v>0</v>
      </c>
      <c r="Y212" s="60">
        <v>0</v>
      </c>
      <c r="Z212" s="60">
        <v>0</v>
      </c>
      <c r="AA212" s="59">
        <v>0</v>
      </c>
      <c r="AB212" s="60">
        <v>0</v>
      </c>
      <c r="AC212" s="60">
        <v>0</v>
      </c>
      <c r="AD212" s="60">
        <v>0</v>
      </c>
      <c r="AE212" s="60">
        <v>0</v>
      </c>
      <c r="AF212" s="59">
        <v>0</v>
      </c>
      <c r="AG212" s="60">
        <v>0</v>
      </c>
      <c r="AH212" s="60">
        <v>0</v>
      </c>
      <c r="AI212" s="60">
        <v>0</v>
      </c>
      <c r="AJ212" s="60">
        <v>0</v>
      </c>
      <c r="AK212" s="63" t="s">
        <v>25</v>
      </c>
      <c r="AL212" s="93">
        <f t="shared" si="6"/>
        <v>0</v>
      </c>
    </row>
    <row r="213" spans="1:38" ht="17.25" thickBot="1">
      <c r="A213" s="72">
        <v>211</v>
      </c>
      <c r="B213" s="57" t="s">
        <v>220</v>
      </c>
      <c r="C213" s="58" t="s">
        <v>1812</v>
      </c>
      <c r="D213" s="69" t="s">
        <v>103</v>
      </c>
      <c r="E213" s="58" t="s">
        <v>79</v>
      </c>
      <c r="F213" s="69" t="s">
        <v>3894</v>
      </c>
      <c r="G213" s="69">
        <v>2001</v>
      </c>
      <c r="H213" s="70">
        <v>5</v>
      </c>
      <c r="I213" s="71">
        <v>4</v>
      </c>
      <c r="J213" s="71">
        <v>280</v>
      </c>
      <c r="K213" s="71">
        <v>3.1</v>
      </c>
      <c r="L213" s="59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71">
        <v>1</v>
      </c>
      <c r="S213" s="71">
        <v>1</v>
      </c>
      <c r="T213" s="70">
        <v>0.1</v>
      </c>
      <c r="U213" s="71">
        <v>0.1</v>
      </c>
      <c r="V213" s="60">
        <v>0</v>
      </c>
      <c r="W213" s="71">
        <v>0.1</v>
      </c>
      <c r="X213" s="70">
        <v>2</v>
      </c>
      <c r="Y213" s="71">
        <v>19</v>
      </c>
      <c r="Z213" s="71">
        <v>24</v>
      </c>
      <c r="AA213" s="59">
        <v>0</v>
      </c>
      <c r="AB213" s="60">
        <v>0</v>
      </c>
      <c r="AC213" s="60">
        <v>0</v>
      </c>
      <c r="AD213" s="60">
        <v>0</v>
      </c>
      <c r="AE213" s="60">
        <v>0</v>
      </c>
      <c r="AF213" s="70">
        <v>0.03</v>
      </c>
      <c r="AG213" s="60">
        <v>0</v>
      </c>
      <c r="AH213" s="71">
        <v>0.03</v>
      </c>
      <c r="AI213" s="71">
        <v>0.03</v>
      </c>
      <c r="AJ213" s="71">
        <v>0.03</v>
      </c>
      <c r="AK213" s="63" t="s">
        <v>25</v>
      </c>
      <c r="AL213" s="93">
        <f t="shared" si="6"/>
        <v>-0.03</v>
      </c>
    </row>
    <row r="214" spans="1:38" ht="17.25" thickBot="1">
      <c r="A214" s="72">
        <v>212</v>
      </c>
      <c r="B214" s="57" t="s">
        <v>221</v>
      </c>
      <c r="C214" s="58" t="s">
        <v>1852</v>
      </c>
      <c r="D214" s="69" t="s">
        <v>103</v>
      </c>
      <c r="E214" s="58" t="s">
        <v>63</v>
      </c>
      <c r="F214" s="69" t="s">
        <v>3895</v>
      </c>
      <c r="G214" s="69">
        <v>1991</v>
      </c>
      <c r="H214" s="70">
        <v>9</v>
      </c>
      <c r="I214" s="71">
        <v>4</v>
      </c>
      <c r="J214" s="71">
        <v>384</v>
      </c>
      <c r="K214" s="71">
        <v>4.3</v>
      </c>
      <c r="L214" s="59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71">
        <v>1</v>
      </c>
      <c r="S214" s="60">
        <v>0</v>
      </c>
      <c r="T214" s="70">
        <v>0.1</v>
      </c>
      <c r="U214" s="71">
        <v>0.1</v>
      </c>
      <c r="V214" s="71">
        <v>0.1</v>
      </c>
      <c r="W214" s="71">
        <v>0.2</v>
      </c>
      <c r="X214" s="70">
        <v>3</v>
      </c>
      <c r="Y214" s="71">
        <v>36</v>
      </c>
      <c r="Z214" s="71">
        <v>2</v>
      </c>
      <c r="AA214" s="59">
        <v>0</v>
      </c>
      <c r="AB214" s="60">
        <v>0</v>
      </c>
      <c r="AC214" s="60">
        <v>0</v>
      </c>
      <c r="AD214" s="60">
        <v>0</v>
      </c>
      <c r="AE214" s="60">
        <v>0</v>
      </c>
      <c r="AF214" s="70">
        <v>0.02</v>
      </c>
      <c r="AG214" s="71">
        <v>0.02</v>
      </c>
      <c r="AH214" s="71">
        <v>0.04</v>
      </c>
      <c r="AI214" s="71">
        <v>0.02</v>
      </c>
      <c r="AJ214" s="71">
        <v>0.04</v>
      </c>
      <c r="AK214" s="63" t="s">
        <v>25</v>
      </c>
      <c r="AL214" s="93">
        <f t="shared" si="6"/>
        <v>-0.04</v>
      </c>
    </row>
    <row r="215" spans="1:38" ht="17.25" thickBot="1">
      <c r="A215" s="72">
        <v>213</v>
      </c>
      <c r="B215" s="57" t="s">
        <v>222</v>
      </c>
      <c r="C215" s="58" t="s">
        <v>1841</v>
      </c>
      <c r="D215" s="69" t="s">
        <v>1819</v>
      </c>
      <c r="E215" s="58" t="s">
        <v>79</v>
      </c>
      <c r="F215" s="69" t="s">
        <v>3896</v>
      </c>
      <c r="G215" s="69">
        <v>1996</v>
      </c>
      <c r="H215" s="70">
        <v>11</v>
      </c>
      <c r="I215" s="71">
        <v>7</v>
      </c>
      <c r="J215" s="71">
        <v>581</v>
      </c>
      <c r="K215" s="71">
        <v>6.5</v>
      </c>
      <c r="L215" s="70">
        <v>4</v>
      </c>
      <c r="M215" s="60">
        <v>0</v>
      </c>
      <c r="N215" s="71">
        <v>4</v>
      </c>
      <c r="O215" s="71">
        <v>4</v>
      </c>
      <c r="P215" s="60">
        <v>0</v>
      </c>
      <c r="Q215" s="60">
        <v>0</v>
      </c>
      <c r="R215" s="71">
        <v>3</v>
      </c>
      <c r="S215" s="71">
        <v>1</v>
      </c>
      <c r="T215" s="70">
        <v>3</v>
      </c>
      <c r="U215" s="71">
        <v>3</v>
      </c>
      <c r="V215" s="71">
        <v>0.6</v>
      </c>
      <c r="W215" s="71">
        <v>3.6</v>
      </c>
      <c r="X215" s="70">
        <v>30</v>
      </c>
      <c r="Y215" s="71">
        <v>13</v>
      </c>
      <c r="Z215" s="71">
        <v>69</v>
      </c>
      <c r="AA215" s="70">
        <v>0.62</v>
      </c>
      <c r="AB215" s="60">
        <v>0</v>
      </c>
      <c r="AC215" s="71">
        <v>0.62</v>
      </c>
      <c r="AD215" s="71">
        <v>0.62</v>
      </c>
      <c r="AE215" s="71">
        <v>0.62</v>
      </c>
      <c r="AF215" s="70">
        <v>0.46</v>
      </c>
      <c r="AG215" s="71">
        <v>0.1</v>
      </c>
      <c r="AH215" s="71">
        <v>0.55000000000000004</v>
      </c>
      <c r="AI215" s="71">
        <v>0.46</v>
      </c>
      <c r="AJ215" s="71">
        <v>0.55000000000000004</v>
      </c>
      <c r="AK215" s="63" t="s">
        <v>25</v>
      </c>
      <c r="AL215" s="93">
        <f t="shared" si="6"/>
        <v>6.9999999999999951E-2</v>
      </c>
    </row>
    <row r="216" spans="1:38" ht="17.25" thickBot="1">
      <c r="A216" s="72">
        <v>214</v>
      </c>
      <c r="B216" s="57" t="s">
        <v>2677</v>
      </c>
      <c r="C216" s="58" t="s">
        <v>1825</v>
      </c>
      <c r="D216" s="69" t="s">
        <v>104</v>
      </c>
      <c r="E216" s="58" t="s">
        <v>2641</v>
      </c>
      <c r="F216" s="69" t="s">
        <v>3897</v>
      </c>
      <c r="G216" s="69">
        <v>1997</v>
      </c>
      <c r="H216" s="70">
        <v>6</v>
      </c>
      <c r="I216" s="71">
        <v>4</v>
      </c>
      <c r="J216" s="71">
        <v>372</v>
      </c>
      <c r="K216" s="71">
        <v>4.0999999999999996</v>
      </c>
      <c r="L216" s="70">
        <v>1</v>
      </c>
      <c r="M216" s="60">
        <v>0</v>
      </c>
      <c r="N216" s="71">
        <v>1</v>
      </c>
      <c r="O216" s="71">
        <v>1</v>
      </c>
      <c r="P216" s="60">
        <v>0</v>
      </c>
      <c r="Q216" s="60">
        <v>0</v>
      </c>
      <c r="R216" s="71">
        <v>1</v>
      </c>
      <c r="S216" s="60">
        <v>0</v>
      </c>
      <c r="T216" s="70">
        <v>0.3</v>
      </c>
      <c r="U216" s="71">
        <v>0.3</v>
      </c>
      <c r="V216" s="60">
        <v>0</v>
      </c>
      <c r="W216" s="71">
        <v>0.3</v>
      </c>
      <c r="X216" s="59">
        <v>0</v>
      </c>
      <c r="Y216" s="71">
        <v>7</v>
      </c>
      <c r="Z216" s="71">
        <v>1</v>
      </c>
      <c r="AA216" s="70">
        <v>0.24</v>
      </c>
      <c r="AB216" s="60">
        <v>0</v>
      </c>
      <c r="AC216" s="71">
        <v>0.24</v>
      </c>
      <c r="AD216" s="71">
        <v>0.24</v>
      </c>
      <c r="AE216" s="71">
        <v>0.24</v>
      </c>
      <c r="AF216" s="70">
        <v>0.06</v>
      </c>
      <c r="AG216" s="60">
        <v>0</v>
      </c>
      <c r="AH216" s="71">
        <v>0.06</v>
      </c>
      <c r="AI216" s="71">
        <v>0.06</v>
      </c>
      <c r="AJ216" s="71">
        <v>0.06</v>
      </c>
      <c r="AK216" s="63" t="s">
        <v>25</v>
      </c>
      <c r="AL216" s="93">
        <f t="shared" si="6"/>
        <v>0.18</v>
      </c>
    </row>
    <row r="217" spans="1:38" ht="17.25" thickBot="1">
      <c r="A217" s="72">
        <v>215</v>
      </c>
      <c r="B217" s="57" t="s">
        <v>1780</v>
      </c>
      <c r="C217" s="58" t="s">
        <v>1830</v>
      </c>
      <c r="D217" s="69" t="s">
        <v>103</v>
      </c>
      <c r="E217" s="58" t="s">
        <v>95</v>
      </c>
      <c r="F217" s="69" t="s">
        <v>3898</v>
      </c>
      <c r="G217" s="69">
        <v>2000</v>
      </c>
      <c r="H217" s="70">
        <v>3</v>
      </c>
      <c r="I217" s="60">
        <v>0</v>
      </c>
      <c r="J217" s="71">
        <v>47</v>
      </c>
      <c r="K217" s="71">
        <v>0.5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60">
        <v>0</v>
      </c>
      <c r="S217" s="60">
        <v>0</v>
      </c>
      <c r="T217" s="70">
        <v>0.2</v>
      </c>
      <c r="U217" s="71">
        <v>0.2</v>
      </c>
      <c r="V217" s="60">
        <v>0</v>
      </c>
      <c r="W217" s="71">
        <v>0.2</v>
      </c>
      <c r="X217" s="70">
        <v>2</v>
      </c>
      <c r="Y217" s="71">
        <v>3</v>
      </c>
      <c r="Z217" s="71">
        <v>4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0.34</v>
      </c>
      <c r="AG217" s="71">
        <v>7.0000000000000007E-2</v>
      </c>
      <c r="AH217" s="71">
        <v>0.41</v>
      </c>
      <c r="AI217" s="71">
        <v>0.34</v>
      </c>
      <c r="AJ217" s="71">
        <v>0.41</v>
      </c>
      <c r="AK217" s="63" t="s">
        <v>25</v>
      </c>
      <c r="AL217" s="93">
        <f t="shared" si="6"/>
        <v>-0.41</v>
      </c>
    </row>
    <row r="218" spans="1:38" ht="17.25" thickBot="1">
      <c r="A218" s="72">
        <v>216</v>
      </c>
      <c r="B218" s="57" t="s">
        <v>223</v>
      </c>
      <c r="C218" s="58" t="s">
        <v>1825</v>
      </c>
      <c r="D218" s="69" t="s">
        <v>104</v>
      </c>
      <c r="E218" s="58" t="s">
        <v>77</v>
      </c>
      <c r="F218" s="69" t="s">
        <v>3899</v>
      </c>
      <c r="G218" s="69">
        <v>1990</v>
      </c>
      <c r="H218" s="70">
        <v>1</v>
      </c>
      <c r="I218" s="60">
        <v>0</v>
      </c>
      <c r="J218" s="71">
        <v>7</v>
      </c>
      <c r="K218" s="71">
        <v>0.1</v>
      </c>
      <c r="L218" s="59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60">
        <v>0</v>
      </c>
      <c r="S218" s="60">
        <v>0</v>
      </c>
      <c r="T218" s="59">
        <v>0</v>
      </c>
      <c r="U218" s="60">
        <v>0</v>
      </c>
      <c r="V218" s="71">
        <v>0.3</v>
      </c>
      <c r="W218" s="71">
        <v>0.3</v>
      </c>
      <c r="X218" s="59">
        <v>0</v>
      </c>
      <c r="Y218" s="71">
        <v>1</v>
      </c>
      <c r="Z218" s="71">
        <v>1</v>
      </c>
      <c r="AA218" s="59">
        <v>0</v>
      </c>
      <c r="AB218" s="60">
        <v>0</v>
      </c>
      <c r="AC218" s="60">
        <v>0</v>
      </c>
      <c r="AD218" s="60">
        <v>0</v>
      </c>
      <c r="AE218" s="60">
        <v>0</v>
      </c>
      <c r="AF218" s="59">
        <v>0</v>
      </c>
      <c r="AG218" s="71">
        <v>4.4800000000000004</v>
      </c>
      <c r="AH218" s="71">
        <v>4.4800000000000004</v>
      </c>
      <c r="AI218" s="60">
        <v>0</v>
      </c>
      <c r="AJ218" s="71">
        <v>4.4800000000000004</v>
      </c>
      <c r="AK218" s="63" t="s">
        <v>25</v>
      </c>
      <c r="AL218" s="93">
        <f t="shared" si="6"/>
        <v>-4.4800000000000004</v>
      </c>
    </row>
    <row r="219" spans="1:38" ht="17.25" thickBot="1">
      <c r="A219" s="72">
        <v>217</v>
      </c>
      <c r="B219" s="57" t="s">
        <v>2678</v>
      </c>
      <c r="C219" s="58" t="s">
        <v>1863</v>
      </c>
      <c r="D219" s="69" t="s">
        <v>1833</v>
      </c>
      <c r="E219" s="58" t="s">
        <v>2641</v>
      </c>
      <c r="F219" s="69" t="s">
        <v>3900</v>
      </c>
      <c r="G219" s="69">
        <v>2001</v>
      </c>
      <c r="H219" s="70">
        <v>11</v>
      </c>
      <c r="I219" s="71">
        <v>9</v>
      </c>
      <c r="J219" s="71">
        <v>778</v>
      </c>
      <c r="K219" s="71">
        <v>8.6</v>
      </c>
      <c r="L219" s="59">
        <v>0</v>
      </c>
      <c r="M219" s="71">
        <v>1</v>
      </c>
      <c r="N219" s="71">
        <v>1</v>
      </c>
      <c r="O219" s="60">
        <v>0</v>
      </c>
      <c r="P219" s="60">
        <v>0</v>
      </c>
      <c r="Q219" s="60">
        <v>0</v>
      </c>
      <c r="R219" s="71">
        <v>4</v>
      </c>
      <c r="S219" s="60">
        <v>0</v>
      </c>
      <c r="T219" s="70">
        <v>0.2</v>
      </c>
      <c r="U219" s="71">
        <v>0.2</v>
      </c>
      <c r="V219" s="71">
        <v>1.5</v>
      </c>
      <c r="W219" s="71">
        <v>1.8</v>
      </c>
      <c r="X219" s="70">
        <v>28</v>
      </c>
      <c r="Y219" s="71">
        <v>22</v>
      </c>
      <c r="Z219" s="71">
        <v>31</v>
      </c>
      <c r="AA219" s="59">
        <v>0</v>
      </c>
      <c r="AB219" s="71">
        <v>0.12</v>
      </c>
      <c r="AC219" s="71">
        <v>0.12</v>
      </c>
      <c r="AD219" s="60">
        <v>0</v>
      </c>
      <c r="AE219" s="71">
        <v>0.12</v>
      </c>
      <c r="AF219" s="70">
        <v>0.03</v>
      </c>
      <c r="AG219" s="71">
        <v>0.18</v>
      </c>
      <c r="AH219" s="71">
        <v>0.2</v>
      </c>
      <c r="AI219" s="71">
        <v>0.03</v>
      </c>
      <c r="AJ219" s="71">
        <v>0.2</v>
      </c>
      <c r="AK219" s="63" t="s">
        <v>25</v>
      </c>
      <c r="AL219" s="93"/>
    </row>
    <row r="220" spans="1:38" ht="17.25" thickBot="1">
      <c r="A220" s="72">
        <v>218</v>
      </c>
      <c r="B220" s="57" t="s">
        <v>224</v>
      </c>
      <c r="C220" s="58" t="s">
        <v>1856</v>
      </c>
      <c r="D220" s="69" t="s">
        <v>102</v>
      </c>
      <c r="E220" s="58" t="s">
        <v>93</v>
      </c>
      <c r="F220" s="69" t="s">
        <v>3901</v>
      </c>
      <c r="G220" s="69">
        <v>1997</v>
      </c>
      <c r="H220" s="70">
        <v>8</v>
      </c>
      <c r="I220" s="71">
        <v>1</v>
      </c>
      <c r="J220" s="71">
        <v>135</v>
      </c>
      <c r="K220" s="71">
        <v>1.5</v>
      </c>
      <c r="L220" s="70">
        <v>2</v>
      </c>
      <c r="M220" s="60">
        <v>0</v>
      </c>
      <c r="N220" s="71">
        <v>2</v>
      </c>
      <c r="O220" s="71">
        <v>2</v>
      </c>
      <c r="P220" s="60">
        <v>0</v>
      </c>
      <c r="Q220" s="60">
        <v>0</v>
      </c>
      <c r="R220" s="60">
        <v>0</v>
      </c>
      <c r="S220" s="60">
        <v>0</v>
      </c>
      <c r="T220" s="70">
        <v>1.1000000000000001</v>
      </c>
      <c r="U220" s="71">
        <v>1.1000000000000001</v>
      </c>
      <c r="V220" s="71">
        <v>0.9</v>
      </c>
      <c r="W220" s="71">
        <v>2</v>
      </c>
      <c r="X220" s="70">
        <v>1</v>
      </c>
      <c r="Y220" s="71">
        <v>5</v>
      </c>
      <c r="Z220" s="71">
        <v>8</v>
      </c>
      <c r="AA220" s="70">
        <v>1.33</v>
      </c>
      <c r="AB220" s="60">
        <v>0</v>
      </c>
      <c r="AC220" s="71">
        <v>1.33</v>
      </c>
      <c r="AD220" s="71">
        <v>1.33</v>
      </c>
      <c r="AE220" s="71">
        <v>1.33</v>
      </c>
      <c r="AF220" s="70">
        <v>0.7</v>
      </c>
      <c r="AG220" s="71">
        <v>0.63</v>
      </c>
      <c r="AH220" s="71">
        <v>1.33</v>
      </c>
      <c r="AI220" s="71">
        <v>0.7</v>
      </c>
      <c r="AJ220" s="71">
        <v>1.33</v>
      </c>
      <c r="AK220" s="63" t="s">
        <v>25</v>
      </c>
      <c r="AL220" s="93">
        <f>AC220-AH220</f>
        <v>0</v>
      </c>
    </row>
    <row r="221" spans="1:38" ht="17.25" thickBot="1">
      <c r="A221" s="72">
        <v>219</v>
      </c>
      <c r="B221" s="57" t="s">
        <v>225</v>
      </c>
      <c r="C221" s="58" t="s">
        <v>1814</v>
      </c>
      <c r="D221" s="69" t="s">
        <v>103</v>
      </c>
      <c r="E221" s="58" t="s">
        <v>83</v>
      </c>
      <c r="F221" s="69" t="s">
        <v>3902</v>
      </c>
      <c r="G221" s="69">
        <v>1999</v>
      </c>
      <c r="H221" s="70">
        <v>12</v>
      </c>
      <c r="I221" s="71">
        <v>12</v>
      </c>
      <c r="J221" s="144">
        <v>1011</v>
      </c>
      <c r="K221" s="71">
        <v>11.2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71">
        <v>4</v>
      </c>
      <c r="S221" s="60">
        <v>0</v>
      </c>
      <c r="T221" s="70">
        <v>0.1</v>
      </c>
      <c r="U221" s="71">
        <v>0.1</v>
      </c>
      <c r="V221" s="71">
        <v>0.8</v>
      </c>
      <c r="W221" s="71">
        <v>0.9</v>
      </c>
      <c r="X221" s="70">
        <v>11</v>
      </c>
      <c r="Y221" s="71">
        <v>53</v>
      </c>
      <c r="Z221" s="71">
        <v>3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70">
        <v>0.01</v>
      </c>
      <c r="AG221" s="71">
        <v>7.0000000000000007E-2</v>
      </c>
      <c r="AH221" s="71">
        <v>0.08</v>
      </c>
      <c r="AI221" s="71">
        <v>0.01</v>
      </c>
      <c r="AJ221" s="71">
        <v>0.08</v>
      </c>
      <c r="AK221" s="63" t="s">
        <v>25</v>
      </c>
      <c r="AL221" s="93">
        <f>AC221-AH221</f>
        <v>-0.08</v>
      </c>
    </row>
    <row r="222" spans="1:38" ht="17.25" thickBot="1">
      <c r="A222" s="72">
        <v>220</v>
      </c>
      <c r="B222" s="57" t="s">
        <v>2679</v>
      </c>
      <c r="C222" s="58" t="s">
        <v>1844</v>
      </c>
      <c r="D222" s="69" t="s">
        <v>111</v>
      </c>
      <c r="E222" s="58" t="s">
        <v>2641</v>
      </c>
      <c r="F222" s="69" t="s">
        <v>3903</v>
      </c>
      <c r="G222" s="69">
        <v>1992</v>
      </c>
      <c r="H222" s="70">
        <v>12</v>
      </c>
      <c r="I222" s="71">
        <v>12</v>
      </c>
      <c r="J222" s="144">
        <v>1080</v>
      </c>
      <c r="K222" s="71">
        <v>12</v>
      </c>
      <c r="L222" s="59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71">
        <v>1</v>
      </c>
      <c r="S222" s="60">
        <v>0</v>
      </c>
      <c r="T222" s="59">
        <v>0</v>
      </c>
      <c r="U222" s="60">
        <v>0</v>
      </c>
      <c r="V222" s="60">
        <v>0</v>
      </c>
      <c r="W222" s="60">
        <v>0</v>
      </c>
      <c r="X222" s="59">
        <v>0</v>
      </c>
      <c r="Y222" s="60">
        <v>0</v>
      </c>
      <c r="Z222" s="60">
        <v>0</v>
      </c>
      <c r="AA222" s="59">
        <v>0</v>
      </c>
      <c r="AB222" s="60">
        <v>0</v>
      </c>
      <c r="AC222" s="60">
        <v>0</v>
      </c>
      <c r="AD222" s="60">
        <v>0</v>
      </c>
      <c r="AE222" s="60">
        <v>0</v>
      </c>
      <c r="AF222" s="59">
        <v>0</v>
      </c>
      <c r="AG222" s="60">
        <v>0</v>
      </c>
      <c r="AH222" s="60">
        <v>0</v>
      </c>
      <c r="AI222" s="60">
        <v>0</v>
      </c>
      <c r="AJ222" s="60">
        <v>0</v>
      </c>
      <c r="AK222" s="63" t="s">
        <v>25</v>
      </c>
      <c r="AL222" s="93">
        <f>AC222-AH222</f>
        <v>0</v>
      </c>
    </row>
    <row r="223" spans="1:38" ht="17.25" thickBot="1">
      <c r="A223" s="72">
        <v>221</v>
      </c>
      <c r="B223" s="57" t="s">
        <v>226</v>
      </c>
      <c r="C223" s="58" t="s">
        <v>1812</v>
      </c>
      <c r="D223" s="69" t="s">
        <v>104</v>
      </c>
      <c r="E223" s="58" t="s">
        <v>96</v>
      </c>
      <c r="F223" s="69" t="s">
        <v>3904</v>
      </c>
      <c r="G223" s="69">
        <v>1993</v>
      </c>
      <c r="H223" s="70">
        <v>4</v>
      </c>
      <c r="I223" s="71">
        <v>2</v>
      </c>
      <c r="J223" s="71">
        <v>226</v>
      </c>
      <c r="K223" s="71">
        <v>2.5</v>
      </c>
      <c r="L223" s="59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71">
        <v>1</v>
      </c>
      <c r="S223" s="60">
        <v>0</v>
      </c>
      <c r="T223" s="59">
        <v>0</v>
      </c>
      <c r="U223" s="60">
        <v>0</v>
      </c>
      <c r="V223" s="60">
        <v>0</v>
      </c>
      <c r="W223" s="60">
        <v>0</v>
      </c>
      <c r="X223" s="70">
        <v>2</v>
      </c>
      <c r="Y223" s="71">
        <v>6</v>
      </c>
      <c r="Z223" s="60">
        <v>0</v>
      </c>
      <c r="AA223" s="59">
        <v>0</v>
      </c>
      <c r="AB223" s="60">
        <v>0</v>
      </c>
      <c r="AC223" s="60">
        <v>0</v>
      </c>
      <c r="AD223" s="60">
        <v>0</v>
      </c>
      <c r="AE223" s="60">
        <v>0</v>
      </c>
      <c r="AF223" s="70">
        <v>0.02</v>
      </c>
      <c r="AG223" s="60">
        <v>0</v>
      </c>
      <c r="AH223" s="71">
        <v>0.02</v>
      </c>
      <c r="AI223" s="71">
        <v>0.02</v>
      </c>
      <c r="AJ223" s="71">
        <v>0.02</v>
      </c>
      <c r="AK223" s="63" t="s">
        <v>25</v>
      </c>
      <c r="AL223" s="93"/>
    </row>
    <row r="224" spans="1:38" ht="17.25" thickBot="1">
      <c r="A224" s="72">
        <v>222</v>
      </c>
      <c r="B224" s="57" t="s">
        <v>227</v>
      </c>
      <c r="C224" s="58" t="s">
        <v>1836</v>
      </c>
      <c r="D224" s="69" t="s">
        <v>1833</v>
      </c>
      <c r="E224" s="58" t="s">
        <v>91</v>
      </c>
      <c r="F224" s="69" t="s">
        <v>3905</v>
      </c>
      <c r="G224" s="69">
        <v>1996</v>
      </c>
      <c r="H224" s="70">
        <v>3</v>
      </c>
      <c r="I224" s="60">
        <v>0</v>
      </c>
      <c r="J224" s="71">
        <v>21</v>
      </c>
      <c r="K224" s="71">
        <v>0.2</v>
      </c>
      <c r="L224" s="59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71">
        <v>1</v>
      </c>
      <c r="S224" s="60">
        <v>0</v>
      </c>
      <c r="T224" s="59">
        <v>0</v>
      </c>
      <c r="U224" s="60">
        <v>0</v>
      </c>
      <c r="V224" s="60">
        <v>0</v>
      </c>
      <c r="W224" s="60">
        <v>0</v>
      </c>
      <c r="X224" s="59">
        <v>0</v>
      </c>
      <c r="Y224" s="60">
        <v>0</v>
      </c>
      <c r="Z224" s="71">
        <v>1</v>
      </c>
      <c r="AA224" s="59">
        <v>0</v>
      </c>
      <c r="AB224" s="60">
        <v>0</v>
      </c>
      <c r="AC224" s="60">
        <v>0</v>
      </c>
      <c r="AD224" s="60">
        <v>0</v>
      </c>
      <c r="AE224" s="60">
        <v>0</v>
      </c>
      <c r="AF224" s="59">
        <v>0</v>
      </c>
      <c r="AG224" s="60">
        <v>0</v>
      </c>
      <c r="AH224" s="60">
        <v>0</v>
      </c>
      <c r="AI224" s="60">
        <v>0</v>
      </c>
      <c r="AJ224" s="60">
        <v>0</v>
      </c>
      <c r="AK224" s="63" t="s">
        <v>25</v>
      </c>
      <c r="AL224" s="93">
        <f t="shared" ref="AL224:AL237" si="7">AC224-AH224</f>
        <v>0</v>
      </c>
    </row>
    <row r="225" spans="1:38" ht="17.25" thickBot="1">
      <c r="A225" s="72">
        <v>223</v>
      </c>
      <c r="B225" s="57" t="s">
        <v>2823</v>
      </c>
      <c r="C225" s="58" t="s">
        <v>1812</v>
      </c>
      <c r="D225" s="69" t="s">
        <v>104</v>
      </c>
      <c r="E225" s="58" t="s">
        <v>95</v>
      </c>
      <c r="F225" s="69" t="s">
        <v>3538</v>
      </c>
      <c r="G225" s="69">
        <v>1998</v>
      </c>
      <c r="H225" s="70">
        <v>8</v>
      </c>
      <c r="I225" s="71">
        <v>7</v>
      </c>
      <c r="J225" s="71">
        <v>637</v>
      </c>
      <c r="K225" s="71">
        <v>7.1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1</v>
      </c>
      <c r="S225" s="60">
        <v>0</v>
      </c>
      <c r="T225" s="70">
        <v>0.1</v>
      </c>
      <c r="U225" s="71">
        <v>0.1</v>
      </c>
      <c r="V225" s="71">
        <v>0.1</v>
      </c>
      <c r="W225" s="71">
        <v>0.2</v>
      </c>
      <c r="X225" s="70">
        <v>7</v>
      </c>
      <c r="Y225" s="71">
        <v>25</v>
      </c>
      <c r="Z225" s="71">
        <v>5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0.02</v>
      </c>
      <c r="AG225" s="71">
        <v>0.01</v>
      </c>
      <c r="AH225" s="71">
        <v>0.03</v>
      </c>
      <c r="AI225" s="71">
        <v>0.02</v>
      </c>
      <c r="AJ225" s="71">
        <v>0.03</v>
      </c>
      <c r="AK225" s="63" t="s">
        <v>25</v>
      </c>
      <c r="AL225" s="93">
        <f t="shared" si="7"/>
        <v>-0.03</v>
      </c>
    </row>
    <row r="226" spans="1:38" ht="17.25" thickBot="1">
      <c r="A226" s="72">
        <v>224</v>
      </c>
      <c r="B226" s="57" t="s">
        <v>2680</v>
      </c>
      <c r="C226" s="58" t="s">
        <v>1870</v>
      </c>
      <c r="D226" s="69" t="s">
        <v>104</v>
      </c>
      <c r="E226" s="58" t="s">
        <v>95</v>
      </c>
      <c r="F226" s="69" t="s">
        <v>3906</v>
      </c>
      <c r="G226" s="69">
        <v>2003</v>
      </c>
      <c r="H226" s="70">
        <v>11</v>
      </c>
      <c r="I226" s="71">
        <v>10</v>
      </c>
      <c r="J226" s="71">
        <v>854</v>
      </c>
      <c r="K226" s="71">
        <v>9.5</v>
      </c>
      <c r="L226" s="59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71">
        <v>1</v>
      </c>
      <c r="S226" s="60">
        <v>0</v>
      </c>
      <c r="T226" s="70">
        <v>0.1</v>
      </c>
      <c r="U226" s="71">
        <v>0.1</v>
      </c>
      <c r="V226" s="71">
        <v>0.1</v>
      </c>
      <c r="W226" s="71">
        <v>0.2</v>
      </c>
      <c r="X226" s="70">
        <v>17</v>
      </c>
      <c r="Y226" s="71">
        <v>15</v>
      </c>
      <c r="Z226" s="71">
        <v>35</v>
      </c>
      <c r="AA226" s="59">
        <v>0</v>
      </c>
      <c r="AB226" s="60">
        <v>0</v>
      </c>
      <c r="AC226" s="60">
        <v>0</v>
      </c>
      <c r="AD226" s="60">
        <v>0</v>
      </c>
      <c r="AE226" s="60">
        <v>0</v>
      </c>
      <c r="AF226" s="70">
        <v>0.01</v>
      </c>
      <c r="AG226" s="71">
        <v>0.01</v>
      </c>
      <c r="AH226" s="71">
        <v>0.02</v>
      </c>
      <c r="AI226" s="71">
        <v>0.01</v>
      </c>
      <c r="AJ226" s="71">
        <v>0.02</v>
      </c>
      <c r="AK226" s="63" t="s">
        <v>25</v>
      </c>
      <c r="AL226" s="93">
        <f t="shared" si="7"/>
        <v>-0.02</v>
      </c>
    </row>
    <row r="227" spans="1:38" ht="17.25" thickBot="1">
      <c r="A227" s="72">
        <v>225</v>
      </c>
      <c r="B227" s="57" t="s">
        <v>228</v>
      </c>
      <c r="C227" s="58" t="s">
        <v>1812</v>
      </c>
      <c r="D227" s="69" t="s">
        <v>104</v>
      </c>
      <c r="E227" s="58" t="s">
        <v>93</v>
      </c>
      <c r="F227" s="69" t="s">
        <v>3857</v>
      </c>
      <c r="G227" s="69">
        <v>1997</v>
      </c>
      <c r="H227" s="70">
        <v>12</v>
      </c>
      <c r="I227" s="71">
        <v>12</v>
      </c>
      <c r="J227" s="144">
        <v>1080</v>
      </c>
      <c r="K227" s="71">
        <v>12</v>
      </c>
      <c r="L227" s="59">
        <v>0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71">
        <v>2</v>
      </c>
      <c r="S227" s="60">
        <v>0</v>
      </c>
      <c r="T227" s="70">
        <v>0.4</v>
      </c>
      <c r="U227" s="71">
        <v>0.4</v>
      </c>
      <c r="V227" s="71">
        <v>0.4</v>
      </c>
      <c r="W227" s="71">
        <v>0.9</v>
      </c>
      <c r="X227" s="70">
        <v>11</v>
      </c>
      <c r="Y227" s="71">
        <v>38</v>
      </c>
      <c r="Z227" s="71">
        <v>1</v>
      </c>
      <c r="AA227" s="59">
        <v>0</v>
      </c>
      <c r="AB227" s="60">
        <v>0</v>
      </c>
      <c r="AC227" s="60">
        <v>0</v>
      </c>
      <c r="AD227" s="60">
        <v>0</v>
      </c>
      <c r="AE227" s="60">
        <v>0</v>
      </c>
      <c r="AF227" s="70">
        <v>0.04</v>
      </c>
      <c r="AG227" s="71">
        <v>0.04</v>
      </c>
      <c r="AH227" s="71">
        <v>7.0000000000000007E-2</v>
      </c>
      <c r="AI227" s="71">
        <v>0.04</v>
      </c>
      <c r="AJ227" s="71">
        <v>7.0000000000000007E-2</v>
      </c>
      <c r="AK227" s="63" t="s">
        <v>25</v>
      </c>
      <c r="AL227" s="93">
        <f t="shared" si="7"/>
        <v>-7.0000000000000007E-2</v>
      </c>
    </row>
    <row r="228" spans="1:38" ht="17.25" thickBot="1">
      <c r="A228" s="72">
        <v>226</v>
      </c>
      <c r="B228" s="57" t="s">
        <v>1787</v>
      </c>
      <c r="C228" s="58" t="s">
        <v>1834</v>
      </c>
      <c r="D228" s="69" t="s">
        <v>104</v>
      </c>
      <c r="E228" s="58" t="s">
        <v>63</v>
      </c>
      <c r="F228" s="69" t="s">
        <v>3907</v>
      </c>
      <c r="G228" s="69">
        <v>2000</v>
      </c>
      <c r="H228" s="70">
        <v>4</v>
      </c>
      <c r="I228" s="71">
        <v>2</v>
      </c>
      <c r="J228" s="71">
        <v>184</v>
      </c>
      <c r="K228" s="71">
        <v>2</v>
      </c>
      <c r="L228" s="59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60">
        <v>0</v>
      </c>
      <c r="S228" s="60">
        <v>0</v>
      </c>
      <c r="T228" s="70">
        <v>0.4</v>
      </c>
      <c r="U228" s="71">
        <v>0.4</v>
      </c>
      <c r="V228" s="60">
        <v>0</v>
      </c>
      <c r="W228" s="71">
        <v>0.4</v>
      </c>
      <c r="X228" s="59">
        <v>0</v>
      </c>
      <c r="Y228" s="71">
        <v>16</v>
      </c>
      <c r="Z228" s="71">
        <v>4</v>
      </c>
      <c r="AA228" s="59">
        <v>0</v>
      </c>
      <c r="AB228" s="60">
        <v>0</v>
      </c>
      <c r="AC228" s="60">
        <v>0</v>
      </c>
      <c r="AD228" s="60">
        <v>0</v>
      </c>
      <c r="AE228" s="60">
        <v>0</v>
      </c>
      <c r="AF228" s="70">
        <v>0.21</v>
      </c>
      <c r="AG228" s="60">
        <v>0</v>
      </c>
      <c r="AH228" s="71">
        <v>0.21</v>
      </c>
      <c r="AI228" s="71">
        <v>0.21</v>
      </c>
      <c r="AJ228" s="71">
        <v>0.21</v>
      </c>
      <c r="AK228" s="63" t="s">
        <v>25</v>
      </c>
      <c r="AL228" s="93">
        <f t="shared" si="7"/>
        <v>-0.21</v>
      </c>
    </row>
    <row r="229" spans="1:38" ht="17.25" thickBot="1">
      <c r="A229" s="72">
        <v>227</v>
      </c>
      <c r="B229" s="57" t="s">
        <v>2681</v>
      </c>
      <c r="C229" s="58" t="s">
        <v>1818</v>
      </c>
      <c r="D229" s="69" t="s">
        <v>1819</v>
      </c>
      <c r="E229" s="58" t="s">
        <v>95</v>
      </c>
      <c r="F229" s="69" t="s">
        <v>3908</v>
      </c>
      <c r="G229" s="69">
        <v>1999</v>
      </c>
      <c r="H229" s="70">
        <v>9</v>
      </c>
      <c r="I229" s="71">
        <v>5</v>
      </c>
      <c r="J229" s="71">
        <v>410</v>
      </c>
      <c r="K229" s="71">
        <v>4.5999999999999996</v>
      </c>
      <c r="L229" s="59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60">
        <v>0</v>
      </c>
      <c r="S229" s="60">
        <v>0</v>
      </c>
      <c r="T229" s="70">
        <v>0.4</v>
      </c>
      <c r="U229" s="71">
        <v>0.4</v>
      </c>
      <c r="V229" s="71">
        <v>0.2</v>
      </c>
      <c r="W229" s="71">
        <v>0.6</v>
      </c>
      <c r="X229" s="70">
        <v>11</v>
      </c>
      <c r="Y229" s="71">
        <v>15</v>
      </c>
      <c r="Z229" s="71">
        <v>28</v>
      </c>
      <c r="AA229" s="59">
        <v>0</v>
      </c>
      <c r="AB229" s="60">
        <v>0</v>
      </c>
      <c r="AC229" s="60">
        <v>0</v>
      </c>
      <c r="AD229" s="60">
        <v>0</v>
      </c>
      <c r="AE229" s="60">
        <v>0</v>
      </c>
      <c r="AF229" s="70">
        <v>0.08</v>
      </c>
      <c r="AG229" s="71">
        <v>0.05</v>
      </c>
      <c r="AH229" s="71">
        <v>0.14000000000000001</v>
      </c>
      <c r="AI229" s="71">
        <v>0.08</v>
      </c>
      <c r="AJ229" s="71">
        <v>0.14000000000000001</v>
      </c>
      <c r="AK229" s="63" t="s">
        <v>25</v>
      </c>
      <c r="AL229" s="93">
        <f t="shared" si="7"/>
        <v>-0.14000000000000001</v>
      </c>
    </row>
    <row r="230" spans="1:38" ht="17.25" thickBot="1">
      <c r="A230" s="72">
        <v>228</v>
      </c>
      <c r="B230" s="57" t="s">
        <v>2682</v>
      </c>
      <c r="C230" s="58" t="s">
        <v>1852</v>
      </c>
      <c r="D230" s="69" t="s">
        <v>1819</v>
      </c>
      <c r="E230" s="58" t="s">
        <v>2348</v>
      </c>
      <c r="F230" s="69" t="s">
        <v>3909</v>
      </c>
      <c r="G230" s="69">
        <v>2004</v>
      </c>
      <c r="H230" s="70">
        <v>12</v>
      </c>
      <c r="I230" s="71">
        <v>10</v>
      </c>
      <c r="J230" s="71">
        <v>783</v>
      </c>
      <c r="K230" s="71">
        <v>8.6999999999999993</v>
      </c>
      <c r="L230" s="59">
        <v>0</v>
      </c>
      <c r="M230" s="71">
        <v>1</v>
      </c>
      <c r="N230" s="71">
        <v>1</v>
      </c>
      <c r="O230" s="60">
        <v>0</v>
      </c>
      <c r="P230" s="60">
        <v>0</v>
      </c>
      <c r="Q230" s="60">
        <v>0</v>
      </c>
      <c r="R230" s="60">
        <v>0</v>
      </c>
      <c r="S230" s="60">
        <v>0</v>
      </c>
      <c r="T230" s="70">
        <v>1.5</v>
      </c>
      <c r="U230" s="71">
        <v>1.5</v>
      </c>
      <c r="V230" s="71">
        <v>1.2</v>
      </c>
      <c r="W230" s="71">
        <v>2.7</v>
      </c>
      <c r="X230" s="70">
        <v>43</v>
      </c>
      <c r="Y230" s="71">
        <v>16</v>
      </c>
      <c r="Z230" s="71">
        <v>65</v>
      </c>
      <c r="AA230" s="59">
        <v>0</v>
      </c>
      <c r="AB230" s="71">
        <v>0.11</v>
      </c>
      <c r="AC230" s="71">
        <v>0.11</v>
      </c>
      <c r="AD230" s="60">
        <v>0</v>
      </c>
      <c r="AE230" s="71">
        <v>0.11</v>
      </c>
      <c r="AF230" s="70">
        <v>0.17</v>
      </c>
      <c r="AG230" s="71">
        <v>0.14000000000000001</v>
      </c>
      <c r="AH230" s="71">
        <v>0.31</v>
      </c>
      <c r="AI230" s="71">
        <v>0.17</v>
      </c>
      <c r="AJ230" s="71">
        <v>0.31</v>
      </c>
      <c r="AK230" s="63" t="s">
        <v>25</v>
      </c>
      <c r="AL230" s="93">
        <f t="shared" si="7"/>
        <v>-0.2</v>
      </c>
    </row>
    <row r="231" spans="1:38" ht="17.25" thickBot="1">
      <c r="A231" s="72">
        <v>229</v>
      </c>
      <c r="B231" s="57" t="s">
        <v>229</v>
      </c>
      <c r="C231" s="58" t="s">
        <v>1814</v>
      </c>
      <c r="D231" s="69" t="s">
        <v>104</v>
      </c>
      <c r="E231" s="58" t="s">
        <v>79</v>
      </c>
      <c r="F231" s="69" t="s">
        <v>3910</v>
      </c>
      <c r="G231" s="69">
        <v>1999</v>
      </c>
      <c r="H231" s="70">
        <v>8</v>
      </c>
      <c r="I231" s="71">
        <v>5</v>
      </c>
      <c r="J231" s="71">
        <v>469</v>
      </c>
      <c r="K231" s="71">
        <v>5.2</v>
      </c>
      <c r="L231" s="59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71">
        <v>1</v>
      </c>
      <c r="S231" s="60">
        <v>0</v>
      </c>
      <c r="T231" s="70">
        <v>0.1</v>
      </c>
      <c r="U231" s="71">
        <v>0.1</v>
      </c>
      <c r="V231" s="71">
        <v>0.2</v>
      </c>
      <c r="W231" s="71">
        <v>0.2</v>
      </c>
      <c r="X231" s="70">
        <v>8</v>
      </c>
      <c r="Y231" s="71">
        <v>34</v>
      </c>
      <c r="Z231" s="60">
        <v>0</v>
      </c>
      <c r="AA231" s="59">
        <v>0</v>
      </c>
      <c r="AB231" s="60">
        <v>0</v>
      </c>
      <c r="AC231" s="60">
        <v>0</v>
      </c>
      <c r="AD231" s="60">
        <v>0</v>
      </c>
      <c r="AE231" s="60">
        <v>0</v>
      </c>
      <c r="AF231" s="70">
        <v>0.01</v>
      </c>
      <c r="AG231" s="71">
        <v>0.03</v>
      </c>
      <c r="AH231" s="71">
        <v>0.05</v>
      </c>
      <c r="AI231" s="71">
        <v>0.01</v>
      </c>
      <c r="AJ231" s="71">
        <v>0.05</v>
      </c>
      <c r="AK231" s="63" t="s">
        <v>25</v>
      </c>
      <c r="AL231" s="93">
        <f t="shared" si="7"/>
        <v>-0.05</v>
      </c>
    </row>
    <row r="232" spans="1:38" ht="17.25" thickBot="1">
      <c r="A232" s="72">
        <v>230</v>
      </c>
      <c r="B232" s="57" t="s">
        <v>230</v>
      </c>
      <c r="C232" s="58" t="s">
        <v>1812</v>
      </c>
      <c r="D232" s="69" t="s">
        <v>104</v>
      </c>
      <c r="E232" s="58" t="s">
        <v>83</v>
      </c>
      <c r="F232" s="69" t="s">
        <v>3911</v>
      </c>
      <c r="G232" s="69">
        <v>1997</v>
      </c>
      <c r="H232" s="70">
        <v>12</v>
      </c>
      <c r="I232" s="71">
        <v>12</v>
      </c>
      <c r="J232" s="144">
        <v>1080</v>
      </c>
      <c r="K232" s="71">
        <v>12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2</v>
      </c>
      <c r="S232" s="60">
        <v>0</v>
      </c>
      <c r="T232" s="70">
        <v>0.7</v>
      </c>
      <c r="U232" s="71">
        <v>0.7</v>
      </c>
      <c r="V232" s="60">
        <v>0</v>
      </c>
      <c r="W232" s="71">
        <v>0.7</v>
      </c>
      <c r="X232" s="70">
        <v>5</v>
      </c>
      <c r="Y232" s="71">
        <v>34</v>
      </c>
      <c r="Z232" s="71">
        <v>8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0.06</v>
      </c>
      <c r="AG232" s="60">
        <v>0</v>
      </c>
      <c r="AH232" s="71">
        <v>0.06</v>
      </c>
      <c r="AI232" s="71">
        <v>0.06</v>
      </c>
      <c r="AJ232" s="71">
        <v>0.06</v>
      </c>
      <c r="AK232" s="63" t="s">
        <v>25</v>
      </c>
      <c r="AL232" s="93">
        <f t="shared" si="7"/>
        <v>-0.06</v>
      </c>
    </row>
    <row r="233" spans="1:38" ht="17.25" thickBot="1">
      <c r="A233" s="72">
        <v>231</v>
      </c>
      <c r="B233" s="57" t="s">
        <v>231</v>
      </c>
      <c r="C233" s="58" t="s">
        <v>1851</v>
      </c>
      <c r="D233" s="69" t="s">
        <v>103</v>
      </c>
      <c r="E233" s="58" t="s">
        <v>87</v>
      </c>
      <c r="F233" s="69" t="s">
        <v>3912</v>
      </c>
      <c r="G233" s="69">
        <v>1989</v>
      </c>
      <c r="H233" s="70">
        <v>7</v>
      </c>
      <c r="I233" s="60">
        <v>0</v>
      </c>
      <c r="J233" s="71">
        <v>76</v>
      </c>
      <c r="K233" s="71">
        <v>0.8</v>
      </c>
      <c r="L233" s="59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71">
        <v>1</v>
      </c>
      <c r="S233" s="60">
        <v>0</v>
      </c>
      <c r="T233" s="70">
        <v>0.1</v>
      </c>
      <c r="U233" s="71">
        <v>0.1</v>
      </c>
      <c r="V233" s="60">
        <v>0</v>
      </c>
      <c r="W233" s="71">
        <v>0.1</v>
      </c>
      <c r="X233" s="59">
        <v>0</v>
      </c>
      <c r="Y233" s="71">
        <v>2</v>
      </c>
      <c r="Z233" s="71">
        <v>1</v>
      </c>
      <c r="AA233" s="59">
        <v>0</v>
      </c>
      <c r="AB233" s="60">
        <v>0</v>
      </c>
      <c r="AC233" s="60">
        <v>0</v>
      </c>
      <c r="AD233" s="60">
        <v>0</v>
      </c>
      <c r="AE233" s="60">
        <v>0</v>
      </c>
      <c r="AF233" s="70">
        <v>0.09</v>
      </c>
      <c r="AG233" s="71">
        <v>0.05</v>
      </c>
      <c r="AH233" s="71">
        <v>0.14000000000000001</v>
      </c>
      <c r="AI233" s="71">
        <v>0.09</v>
      </c>
      <c r="AJ233" s="71">
        <v>0.14000000000000001</v>
      </c>
      <c r="AK233" s="63" t="s">
        <v>25</v>
      </c>
      <c r="AL233" s="93">
        <f t="shared" si="7"/>
        <v>-0.14000000000000001</v>
      </c>
    </row>
    <row r="234" spans="1:38" ht="17.25" thickBot="1">
      <c r="A234" s="72">
        <v>232</v>
      </c>
      <c r="B234" s="57" t="s">
        <v>232</v>
      </c>
      <c r="C234" s="58" t="s">
        <v>1843</v>
      </c>
      <c r="D234" s="69" t="s">
        <v>103</v>
      </c>
      <c r="E234" s="58" t="s">
        <v>65</v>
      </c>
      <c r="F234" s="69" t="s">
        <v>3913</v>
      </c>
      <c r="G234" s="69">
        <v>1994</v>
      </c>
      <c r="H234" s="70">
        <v>9</v>
      </c>
      <c r="I234" s="71">
        <v>6</v>
      </c>
      <c r="J234" s="71">
        <v>563</v>
      </c>
      <c r="K234" s="71">
        <v>6.3</v>
      </c>
      <c r="L234" s="59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71">
        <v>2</v>
      </c>
      <c r="S234" s="60">
        <v>0</v>
      </c>
      <c r="T234" s="70">
        <v>0.6</v>
      </c>
      <c r="U234" s="71">
        <v>0.6</v>
      </c>
      <c r="V234" s="71">
        <v>0.7</v>
      </c>
      <c r="W234" s="71">
        <v>1.3</v>
      </c>
      <c r="X234" s="70">
        <v>15</v>
      </c>
      <c r="Y234" s="71">
        <v>39</v>
      </c>
      <c r="Z234" s="71">
        <v>17</v>
      </c>
      <c r="AA234" s="59">
        <v>0</v>
      </c>
      <c r="AB234" s="60">
        <v>0</v>
      </c>
      <c r="AC234" s="60">
        <v>0</v>
      </c>
      <c r="AD234" s="60">
        <v>0</v>
      </c>
      <c r="AE234" s="60">
        <v>0</v>
      </c>
      <c r="AF234" s="70">
        <v>0.1</v>
      </c>
      <c r="AG234" s="71">
        <v>0.12</v>
      </c>
      <c r="AH234" s="71">
        <v>0.22</v>
      </c>
      <c r="AI234" s="71">
        <v>0.1</v>
      </c>
      <c r="AJ234" s="71">
        <v>0.22</v>
      </c>
      <c r="AK234" s="63" t="s">
        <v>25</v>
      </c>
      <c r="AL234" s="93">
        <f t="shared" si="7"/>
        <v>-0.22</v>
      </c>
    </row>
    <row r="235" spans="1:38" ht="17.25" thickBot="1">
      <c r="A235" s="72">
        <v>233</v>
      </c>
      <c r="B235" s="57" t="s">
        <v>3480</v>
      </c>
      <c r="C235" s="58" t="s">
        <v>1829</v>
      </c>
      <c r="D235" s="69" t="s">
        <v>104</v>
      </c>
      <c r="E235" s="58" t="s">
        <v>67</v>
      </c>
      <c r="F235" s="69" t="s">
        <v>3914</v>
      </c>
      <c r="G235" s="69">
        <v>1994</v>
      </c>
      <c r="H235" s="70">
        <v>1</v>
      </c>
      <c r="I235" s="60">
        <v>0</v>
      </c>
      <c r="J235" s="71">
        <v>1</v>
      </c>
      <c r="K235" s="60">
        <v>0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60">
        <v>0</v>
      </c>
      <c r="S235" s="60">
        <v>0</v>
      </c>
      <c r="T235" s="59">
        <v>0</v>
      </c>
      <c r="U235" s="60">
        <v>0</v>
      </c>
      <c r="V235" s="60">
        <v>0</v>
      </c>
      <c r="W235" s="60">
        <v>0</v>
      </c>
      <c r="X235" s="59">
        <v>0</v>
      </c>
      <c r="Y235" s="60">
        <v>0</v>
      </c>
      <c r="Z235" s="60">
        <v>0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59">
        <v>0</v>
      </c>
      <c r="AG235" s="60">
        <v>0</v>
      </c>
      <c r="AH235" s="60">
        <v>0</v>
      </c>
      <c r="AI235" s="60">
        <v>0</v>
      </c>
      <c r="AJ235" s="60">
        <v>0</v>
      </c>
      <c r="AK235" s="63" t="s">
        <v>25</v>
      </c>
      <c r="AL235" s="93">
        <f t="shared" si="7"/>
        <v>0</v>
      </c>
    </row>
    <row r="236" spans="1:38" ht="17.25" thickBot="1">
      <c r="A236" s="72">
        <v>234</v>
      </c>
      <c r="B236" s="57" t="s">
        <v>233</v>
      </c>
      <c r="C236" s="58" t="s">
        <v>1829</v>
      </c>
      <c r="D236" s="69" t="s">
        <v>102</v>
      </c>
      <c r="E236" s="58" t="s">
        <v>71</v>
      </c>
      <c r="F236" s="69" t="s">
        <v>3915</v>
      </c>
      <c r="G236" s="69">
        <v>2000</v>
      </c>
      <c r="H236" s="70">
        <v>12</v>
      </c>
      <c r="I236" s="71">
        <v>12</v>
      </c>
      <c r="J236" s="144">
        <v>1040</v>
      </c>
      <c r="K236" s="71">
        <v>11.6</v>
      </c>
      <c r="L236" s="70">
        <v>3</v>
      </c>
      <c r="M236" s="60">
        <v>0</v>
      </c>
      <c r="N236" s="71">
        <v>3</v>
      </c>
      <c r="O236" s="71">
        <v>3</v>
      </c>
      <c r="P236" s="60">
        <v>0</v>
      </c>
      <c r="Q236" s="60">
        <v>0</v>
      </c>
      <c r="R236" s="71">
        <v>1</v>
      </c>
      <c r="S236" s="60">
        <v>0</v>
      </c>
      <c r="T236" s="70">
        <v>1.2</v>
      </c>
      <c r="U236" s="71">
        <v>1.2</v>
      </c>
      <c r="V236" s="71">
        <v>2.6</v>
      </c>
      <c r="W236" s="71">
        <v>3.8</v>
      </c>
      <c r="X236" s="70">
        <v>70</v>
      </c>
      <c r="Y236" s="71">
        <v>40</v>
      </c>
      <c r="Z236" s="71">
        <v>137</v>
      </c>
      <c r="AA236" s="70">
        <v>0.26</v>
      </c>
      <c r="AB236" s="60">
        <v>0</v>
      </c>
      <c r="AC236" s="71">
        <v>0.26</v>
      </c>
      <c r="AD236" s="71">
        <v>0.26</v>
      </c>
      <c r="AE236" s="71">
        <v>0.26</v>
      </c>
      <c r="AF236" s="70">
        <v>0.11</v>
      </c>
      <c r="AG236" s="71">
        <v>0.22</v>
      </c>
      <c r="AH236" s="71">
        <v>0.33</v>
      </c>
      <c r="AI236" s="71">
        <v>0.11</v>
      </c>
      <c r="AJ236" s="71">
        <v>0.33</v>
      </c>
      <c r="AK236" s="63" t="s">
        <v>25</v>
      </c>
      <c r="AL236" s="93">
        <f t="shared" si="7"/>
        <v>-7.0000000000000007E-2</v>
      </c>
    </row>
    <row r="237" spans="1:38" ht="17.25" thickBot="1">
      <c r="A237" s="72">
        <v>235</v>
      </c>
      <c r="B237" s="57" t="s">
        <v>2824</v>
      </c>
      <c r="C237" s="58" t="s">
        <v>1812</v>
      </c>
      <c r="D237" s="69" t="s">
        <v>1810</v>
      </c>
      <c r="E237" s="58" t="s">
        <v>73</v>
      </c>
      <c r="F237" s="69" t="s">
        <v>3916</v>
      </c>
      <c r="G237" s="69">
        <v>1988</v>
      </c>
      <c r="H237" s="70">
        <v>7</v>
      </c>
      <c r="I237" s="71">
        <v>4</v>
      </c>
      <c r="J237" s="71">
        <v>261</v>
      </c>
      <c r="K237" s="71">
        <v>2.9</v>
      </c>
      <c r="L237" s="59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71">
        <v>1</v>
      </c>
      <c r="S237" s="60">
        <v>0</v>
      </c>
      <c r="T237" s="59">
        <v>0</v>
      </c>
      <c r="U237" s="60">
        <v>0</v>
      </c>
      <c r="V237" s="71">
        <v>0.5</v>
      </c>
      <c r="W237" s="71">
        <v>0.5</v>
      </c>
      <c r="X237" s="59">
        <v>0</v>
      </c>
      <c r="Y237" s="71">
        <v>11</v>
      </c>
      <c r="Z237" s="71">
        <v>22</v>
      </c>
      <c r="AA237" s="59">
        <v>0</v>
      </c>
      <c r="AB237" s="60">
        <v>0</v>
      </c>
      <c r="AC237" s="60">
        <v>0</v>
      </c>
      <c r="AD237" s="60">
        <v>0</v>
      </c>
      <c r="AE237" s="60">
        <v>0</v>
      </c>
      <c r="AF237" s="59">
        <v>0</v>
      </c>
      <c r="AG237" s="71">
        <v>0.16</v>
      </c>
      <c r="AH237" s="71">
        <v>0.16</v>
      </c>
      <c r="AI237" s="60">
        <v>0</v>
      </c>
      <c r="AJ237" s="71">
        <v>0.16</v>
      </c>
      <c r="AK237" s="63" t="s">
        <v>25</v>
      </c>
      <c r="AL237" s="93">
        <f t="shared" si="7"/>
        <v>-0.16</v>
      </c>
    </row>
    <row r="238" spans="1:38" ht="17.25" thickBot="1">
      <c r="A238" s="72">
        <v>236</v>
      </c>
      <c r="B238" s="57" t="s">
        <v>3102</v>
      </c>
      <c r="C238" s="58" t="s">
        <v>1824</v>
      </c>
      <c r="D238" s="69" t="s">
        <v>1847</v>
      </c>
      <c r="E238" s="58" t="s">
        <v>73</v>
      </c>
      <c r="F238" s="69" t="s">
        <v>3917</v>
      </c>
      <c r="G238" s="69">
        <v>2000</v>
      </c>
      <c r="H238" s="70">
        <v>4</v>
      </c>
      <c r="I238" s="71">
        <v>1</v>
      </c>
      <c r="J238" s="71">
        <v>139</v>
      </c>
      <c r="K238" s="71">
        <v>1.5</v>
      </c>
      <c r="L238" s="59">
        <v>0</v>
      </c>
      <c r="M238" s="71">
        <v>2</v>
      </c>
      <c r="N238" s="71">
        <v>2</v>
      </c>
      <c r="O238" s="60">
        <v>0</v>
      </c>
      <c r="P238" s="60">
        <v>0</v>
      </c>
      <c r="Q238" s="60">
        <v>0</v>
      </c>
      <c r="R238" s="71">
        <v>2</v>
      </c>
      <c r="S238" s="60">
        <v>0</v>
      </c>
      <c r="T238" s="59">
        <v>0</v>
      </c>
      <c r="U238" s="60">
        <v>0</v>
      </c>
      <c r="V238" s="71">
        <v>0.4</v>
      </c>
      <c r="W238" s="71">
        <v>0.4</v>
      </c>
      <c r="X238" s="70">
        <v>11</v>
      </c>
      <c r="Y238" s="71">
        <v>6</v>
      </c>
      <c r="Z238" s="71">
        <v>3</v>
      </c>
      <c r="AA238" s="59">
        <v>0</v>
      </c>
      <c r="AB238" s="71">
        <v>1.29</v>
      </c>
      <c r="AC238" s="71">
        <v>1.29</v>
      </c>
      <c r="AD238" s="60">
        <v>0</v>
      </c>
      <c r="AE238" s="71">
        <v>1.29</v>
      </c>
      <c r="AF238" s="70">
        <v>0.01</v>
      </c>
      <c r="AG238" s="71">
        <v>0.25</v>
      </c>
      <c r="AH238" s="71">
        <v>0.26</v>
      </c>
      <c r="AI238" s="71">
        <v>0.01</v>
      </c>
      <c r="AJ238" s="71">
        <v>0.26</v>
      </c>
      <c r="AK238" s="63" t="s">
        <v>25</v>
      </c>
      <c r="AL238" s="93"/>
    </row>
    <row r="239" spans="1:38" ht="17.25" thickBot="1">
      <c r="A239" s="72">
        <v>237</v>
      </c>
      <c r="B239" s="57" t="s">
        <v>234</v>
      </c>
      <c r="C239" s="58" t="s">
        <v>1820</v>
      </c>
      <c r="D239" s="69" t="s">
        <v>104</v>
      </c>
      <c r="E239" s="58" t="s">
        <v>65</v>
      </c>
      <c r="F239" s="69" t="s">
        <v>3918</v>
      </c>
      <c r="G239" s="69">
        <v>1994</v>
      </c>
      <c r="H239" s="70">
        <v>1</v>
      </c>
      <c r="I239" s="60">
        <v>0</v>
      </c>
      <c r="J239" s="71">
        <v>12</v>
      </c>
      <c r="K239" s="71">
        <v>0.1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60">
        <v>0</v>
      </c>
      <c r="S239" s="60">
        <v>0</v>
      </c>
      <c r="T239" s="59">
        <v>0</v>
      </c>
      <c r="U239" s="60">
        <v>0</v>
      </c>
      <c r="V239" s="60">
        <v>0</v>
      </c>
      <c r="W239" s="60">
        <v>0</v>
      </c>
      <c r="X239" s="59">
        <v>0</v>
      </c>
      <c r="Y239" s="60">
        <v>0</v>
      </c>
      <c r="Z239" s="60">
        <v>0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70">
        <v>0.27</v>
      </c>
      <c r="AG239" s="60">
        <v>0</v>
      </c>
      <c r="AH239" s="71">
        <v>0.27</v>
      </c>
      <c r="AI239" s="71">
        <v>0.27</v>
      </c>
      <c r="AJ239" s="71">
        <v>0.27</v>
      </c>
      <c r="AK239" s="63" t="s">
        <v>25</v>
      </c>
      <c r="AL239" s="93">
        <f t="shared" ref="AL239:AL245" si="8">AC239-AH239</f>
        <v>-0.27</v>
      </c>
    </row>
    <row r="240" spans="1:38" ht="17.25" thickBot="1">
      <c r="A240" s="72">
        <v>238</v>
      </c>
      <c r="B240" s="57" t="s">
        <v>2683</v>
      </c>
      <c r="C240" s="58" t="s">
        <v>1815</v>
      </c>
      <c r="D240" s="69" t="s">
        <v>104</v>
      </c>
      <c r="E240" s="58" t="s">
        <v>2349</v>
      </c>
      <c r="F240" s="69" t="s">
        <v>3919</v>
      </c>
      <c r="G240" s="69">
        <v>2001</v>
      </c>
      <c r="H240" s="70">
        <v>5</v>
      </c>
      <c r="I240" s="71">
        <v>1</v>
      </c>
      <c r="J240" s="71">
        <v>222</v>
      </c>
      <c r="K240" s="71">
        <v>2.5</v>
      </c>
      <c r="L240" s="59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60">
        <v>0</v>
      </c>
      <c r="S240" s="60">
        <v>0</v>
      </c>
      <c r="T240" s="70">
        <v>0.2</v>
      </c>
      <c r="U240" s="71">
        <v>0.2</v>
      </c>
      <c r="V240" s="60">
        <v>0</v>
      </c>
      <c r="W240" s="71">
        <v>0.2</v>
      </c>
      <c r="X240" s="70">
        <v>8</v>
      </c>
      <c r="Y240" s="71">
        <v>5</v>
      </c>
      <c r="Z240" s="71">
        <v>3</v>
      </c>
      <c r="AA240" s="59">
        <v>0</v>
      </c>
      <c r="AB240" s="60">
        <v>0</v>
      </c>
      <c r="AC240" s="60">
        <v>0</v>
      </c>
      <c r="AD240" s="60">
        <v>0</v>
      </c>
      <c r="AE240" s="60">
        <v>0</v>
      </c>
      <c r="AF240" s="70">
        <v>7.0000000000000007E-2</v>
      </c>
      <c r="AG240" s="60">
        <v>0</v>
      </c>
      <c r="AH240" s="71">
        <v>7.0000000000000007E-2</v>
      </c>
      <c r="AI240" s="71">
        <v>7.0000000000000007E-2</v>
      </c>
      <c r="AJ240" s="71">
        <v>7.0000000000000007E-2</v>
      </c>
      <c r="AK240" s="63" t="s">
        <v>25</v>
      </c>
      <c r="AL240" s="93">
        <f t="shared" si="8"/>
        <v>-7.0000000000000007E-2</v>
      </c>
    </row>
    <row r="241" spans="1:38" ht="17.25" thickBot="1">
      <c r="A241" s="72">
        <v>239</v>
      </c>
      <c r="B241" s="57" t="s">
        <v>235</v>
      </c>
      <c r="C241" s="58" t="s">
        <v>1812</v>
      </c>
      <c r="D241" s="69" t="s">
        <v>104</v>
      </c>
      <c r="E241" s="58" t="s">
        <v>67</v>
      </c>
      <c r="F241" s="69" t="s">
        <v>3920</v>
      </c>
      <c r="G241" s="69">
        <v>1993</v>
      </c>
      <c r="H241" s="70">
        <v>7</v>
      </c>
      <c r="I241" s="71">
        <v>6</v>
      </c>
      <c r="J241" s="71">
        <v>557</v>
      </c>
      <c r="K241" s="71">
        <v>6.2</v>
      </c>
      <c r="L241" s="59">
        <v>0</v>
      </c>
      <c r="M241" s="60">
        <v>0</v>
      </c>
      <c r="N241" s="60">
        <v>0</v>
      </c>
      <c r="O241" s="60">
        <v>0</v>
      </c>
      <c r="P241" s="60">
        <v>0</v>
      </c>
      <c r="Q241" s="60">
        <v>0</v>
      </c>
      <c r="R241" s="71">
        <v>2</v>
      </c>
      <c r="S241" s="60">
        <v>0</v>
      </c>
      <c r="T241" s="70">
        <v>0.2</v>
      </c>
      <c r="U241" s="71">
        <v>0.2</v>
      </c>
      <c r="V241" s="60">
        <v>0</v>
      </c>
      <c r="W241" s="71">
        <v>0.2</v>
      </c>
      <c r="X241" s="70">
        <v>4</v>
      </c>
      <c r="Y241" s="71">
        <v>15</v>
      </c>
      <c r="Z241" s="71">
        <v>1</v>
      </c>
      <c r="AA241" s="59">
        <v>0</v>
      </c>
      <c r="AB241" s="60">
        <v>0</v>
      </c>
      <c r="AC241" s="60">
        <v>0</v>
      </c>
      <c r="AD241" s="60">
        <v>0</v>
      </c>
      <c r="AE241" s="60">
        <v>0</v>
      </c>
      <c r="AF241" s="70">
        <v>0.03</v>
      </c>
      <c r="AG241" s="60">
        <v>0</v>
      </c>
      <c r="AH241" s="71">
        <v>0.03</v>
      </c>
      <c r="AI241" s="71">
        <v>0.03</v>
      </c>
      <c r="AJ241" s="71">
        <v>0.03</v>
      </c>
      <c r="AK241" s="63" t="s">
        <v>25</v>
      </c>
      <c r="AL241" s="93">
        <f t="shared" si="8"/>
        <v>-0.03</v>
      </c>
    </row>
    <row r="242" spans="1:38" ht="17.25" thickBot="1">
      <c r="A242" s="72">
        <v>240</v>
      </c>
      <c r="B242" s="57" t="s">
        <v>236</v>
      </c>
      <c r="C242" s="58" t="s">
        <v>1828</v>
      </c>
      <c r="D242" s="69" t="s">
        <v>103</v>
      </c>
      <c r="E242" s="58" t="s">
        <v>93</v>
      </c>
      <c r="F242" s="69" t="s">
        <v>3921</v>
      </c>
      <c r="G242" s="69">
        <v>1993</v>
      </c>
      <c r="H242" s="70">
        <v>11</v>
      </c>
      <c r="I242" s="71">
        <v>11</v>
      </c>
      <c r="J242" s="71">
        <v>971</v>
      </c>
      <c r="K242" s="71">
        <v>10.8</v>
      </c>
      <c r="L242" s="70">
        <v>2</v>
      </c>
      <c r="M242" s="60">
        <v>0</v>
      </c>
      <c r="N242" s="71">
        <v>2</v>
      </c>
      <c r="O242" s="71">
        <v>2</v>
      </c>
      <c r="P242" s="60">
        <v>0</v>
      </c>
      <c r="Q242" s="60">
        <v>0</v>
      </c>
      <c r="R242" s="71">
        <v>6</v>
      </c>
      <c r="S242" s="71">
        <v>1</v>
      </c>
      <c r="T242" s="70">
        <v>2.1</v>
      </c>
      <c r="U242" s="71">
        <v>2.1</v>
      </c>
      <c r="V242" s="71">
        <v>0.1</v>
      </c>
      <c r="W242" s="71">
        <v>2.2000000000000002</v>
      </c>
      <c r="X242" s="70">
        <v>6</v>
      </c>
      <c r="Y242" s="71">
        <v>28</v>
      </c>
      <c r="Z242" s="71">
        <v>11</v>
      </c>
      <c r="AA242" s="70">
        <v>0.19</v>
      </c>
      <c r="AB242" s="60">
        <v>0</v>
      </c>
      <c r="AC242" s="71">
        <v>0.19</v>
      </c>
      <c r="AD242" s="71">
        <v>0.19</v>
      </c>
      <c r="AE242" s="71">
        <v>0.19</v>
      </c>
      <c r="AF242" s="70">
        <v>0.2</v>
      </c>
      <c r="AG242" s="71">
        <v>0.01</v>
      </c>
      <c r="AH242" s="71">
        <v>0.21</v>
      </c>
      <c r="AI242" s="71">
        <v>0.2</v>
      </c>
      <c r="AJ242" s="71">
        <v>0.21</v>
      </c>
      <c r="AK242" s="63" t="s">
        <v>25</v>
      </c>
      <c r="AL242" s="93">
        <f t="shared" si="8"/>
        <v>-1.999999999999999E-2</v>
      </c>
    </row>
    <row r="243" spans="1:38" ht="17.25" thickBot="1">
      <c r="A243" s="72">
        <v>241</v>
      </c>
      <c r="B243" s="57" t="s">
        <v>76</v>
      </c>
      <c r="C243" s="58" t="s">
        <v>1836</v>
      </c>
      <c r="D243" s="69" t="s">
        <v>111</v>
      </c>
      <c r="E243" s="58" t="s">
        <v>75</v>
      </c>
      <c r="F243" s="69" t="s">
        <v>3922</v>
      </c>
      <c r="G243" s="69">
        <v>1992</v>
      </c>
      <c r="H243" s="70">
        <v>12</v>
      </c>
      <c r="I243" s="71">
        <v>12</v>
      </c>
      <c r="J243" s="144">
        <v>1080</v>
      </c>
      <c r="K243" s="71">
        <v>12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60">
        <v>0</v>
      </c>
      <c r="S243" s="60">
        <v>0</v>
      </c>
      <c r="T243" s="59">
        <v>0</v>
      </c>
      <c r="U243" s="60">
        <v>0</v>
      </c>
      <c r="V243" s="60">
        <v>0</v>
      </c>
      <c r="W243" s="60">
        <v>0</v>
      </c>
      <c r="X243" s="59">
        <v>0</v>
      </c>
      <c r="Y243" s="60">
        <v>0</v>
      </c>
      <c r="Z243" s="60">
        <v>0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59">
        <v>0</v>
      </c>
      <c r="AG243" s="60">
        <v>0</v>
      </c>
      <c r="AH243" s="60">
        <v>0</v>
      </c>
      <c r="AI243" s="60">
        <v>0</v>
      </c>
      <c r="AJ243" s="60">
        <v>0</v>
      </c>
      <c r="AK243" s="63" t="s">
        <v>25</v>
      </c>
      <c r="AL243" s="93">
        <f t="shared" si="8"/>
        <v>0</v>
      </c>
    </row>
    <row r="244" spans="1:38" ht="17.25" thickBot="1">
      <c r="A244" s="72">
        <v>242</v>
      </c>
      <c r="B244" s="57" t="s">
        <v>237</v>
      </c>
      <c r="C244" s="58" t="s">
        <v>1846</v>
      </c>
      <c r="D244" s="69" t="s">
        <v>103</v>
      </c>
      <c r="E244" s="58" t="s">
        <v>85</v>
      </c>
      <c r="F244" s="69" t="s">
        <v>3923</v>
      </c>
      <c r="G244" s="69">
        <v>1994</v>
      </c>
      <c r="H244" s="70">
        <v>8</v>
      </c>
      <c r="I244" s="71">
        <v>8</v>
      </c>
      <c r="J244" s="71">
        <v>704</v>
      </c>
      <c r="K244" s="71">
        <v>7.8</v>
      </c>
      <c r="L244" s="59">
        <v>0</v>
      </c>
      <c r="M244" s="71">
        <v>1</v>
      </c>
      <c r="N244" s="71">
        <v>1</v>
      </c>
      <c r="O244" s="60">
        <v>0</v>
      </c>
      <c r="P244" s="60">
        <v>0</v>
      </c>
      <c r="Q244" s="60">
        <v>0</v>
      </c>
      <c r="R244" s="71">
        <v>1</v>
      </c>
      <c r="S244" s="60">
        <v>0</v>
      </c>
      <c r="T244" s="70">
        <v>0.3</v>
      </c>
      <c r="U244" s="71">
        <v>0.3</v>
      </c>
      <c r="V244" s="71">
        <v>1.4</v>
      </c>
      <c r="W244" s="71">
        <v>1.8</v>
      </c>
      <c r="X244" s="70">
        <v>7</v>
      </c>
      <c r="Y244" s="71">
        <v>26</v>
      </c>
      <c r="Z244" s="71">
        <v>12</v>
      </c>
      <c r="AA244" s="59">
        <v>0</v>
      </c>
      <c r="AB244" s="71">
        <v>0.13</v>
      </c>
      <c r="AC244" s="71">
        <v>0.13</v>
      </c>
      <c r="AD244" s="60">
        <v>0</v>
      </c>
      <c r="AE244" s="71">
        <v>0.13</v>
      </c>
      <c r="AF244" s="70">
        <v>0.04</v>
      </c>
      <c r="AG244" s="71">
        <v>0.18</v>
      </c>
      <c r="AH244" s="71">
        <v>0.23</v>
      </c>
      <c r="AI244" s="71">
        <v>0.04</v>
      </c>
      <c r="AJ244" s="71">
        <v>0.23</v>
      </c>
      <c r="AK244" s="63" t="s">
        <v>25</v>
      </c>
      <c r="AL244" s="93">
        <f t="shared" si="8"/>
        <v>-0.1</v>
      </c>
    </row>
    <row r="245" spans="1:38" ht="17.25" thickBot="1">
      <c r="A245" s="72">
        <v>243</v>
      </c>
      <c r="B245" s="57" t="s">
        <v>238</v>
      </c>
      <c r="C245" s="58" t="s">
        <v>1812</v>
      </c>
      <c r="D245" s="69" t="s">
        <v>1833</v>
      </c>
      <c r="E245" s="58" t="s">
        <v>65</v>
      </c>
      <c r="F245" s="69" t="s">
        <v>3924</v>
      </c>
      <c r="G245" s="69">
        <v>2004</v>
      </c>
      <c r="H245" s="70">
        <v>5</v>
      </c>
      <c r="I245" s="71">
        <v>2</v>
      </c>
      <c r="J245" s="71">
        <v>167</v>
      </c>
      <c r="K245" s="71">
        <v>1.9</v>
      </c>
      <c r="L245" s="59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60">
        <v>0</v>
      </c>
      <c r="S245" s="60">
        <v>0</v>
      </c>
      <c r="T245" s="59">
        <v>0</v>
      </c>
      <c r="U245" s="60">
        <v>0</v>
      </c>
      <c r="V245" s="60">
        <v>0</v>
      </c>
      <c r="W245" s="60">
        <v>0</v>
      </c>
      <c r="X245" s="70">
        <v>2</v>
      </c>
      <c r="Y245" s="71">
        <v>4</v>
      </c>
      <c r="Z245" s="71">
        <v>7</v>
      </c>
      <c r="AA245" s="59">
        <v>0</v>
      </c>
      <c r="AB245" s="60">
        <v>0</v>
      </c>
      <c r="AC245" s="60">
        <v>0</v>
      </c>
      <c r="AD245" s="60">
        <v>0</v>
      </c>
      <c r="AE245" s="60">
        <v>0</v>
      </c>
      <c r="AF245" s="59">
        <v>0</v>
      </c>
      <c r="AG245" s="60">
        <v>0</v>
      </c>
      <c r="AH245" s="60">
        <v>0</v>
      </c>
      <c r="AI245" s="60">
        <v>0</v>
      </c>
      <c r="AJ245" s="60">
        <v>0</v>
      </c>
      <c r="AK245" s="63" t="s">
        <v>25</v>
      </c>
      <c r="AL245" s="93">
        <f t="shared" si="8"/>
        <v>0</v>
      </c>
    </row>
    <row r="246" spans="1:38" ht="17.25" thickBot="1">
      <c r="A246" s="72">
        <v>244</v>
      </c>
      <c r="B246" s="57" t="s">
        <v>239</v>
      </c>
      <c r="C246" s="58" t="s">
        <v>1812</v>
      </c>
      <c r="D246" s="69" t="s">
        <v>102</v>
      </c>
      <c r="E246" s="58" t="s">
        <v>77</v>
      </c>
      <c r="F246" s="69" t="s">
        <v>3925</v>
      </c>
      <c r="G246" s="69">
        <v>2001</v>
      </c>
      <c r="H246" s="70">
        <v>6</v>
      </c>
      <c r="I246" s="71">
        <v>2</v>
      </c>
      <c r="J246" s="71">
        <v>222</v>
      </c>
      <c r="K246" s="71">
        <v>2.5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60">
        <v>0</v>
      </c>
      <c r="S246" s="60">
        <v>0</v>
      </c>
      <c r="T246" s="70">
        <v>1</v>
      </c>
      <c r="U246" s="71">
        <v>1</v>
      </c>
      <c r="V246" s="71">
        <v>0.1</v>
      </c>
      <c r="W246" s="71">
        <v>1.1000000000000001</v>
      </c>
      <c r="X246" s="70">
        <v>12</v>
      </c>
      <c r="Y246" s="71">
        <v>6</v>
      </c>
      <c r="Z246" s="71">
        <v>31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0.39</v>
      </c>
      <c r="AG246" s="71">
        <v>0.05</v>
      </c>
      <c r="AH246" s="71">
        <v>0.43</v>
      </c>
      <c r="AI246" s="71">
        <v>0.39</v>
      </c>
      <c r="AJ246" s="71">
        <v>0.43</v>
      </c>
      <c r="AK246" s="63" t="s">
        <v>25</v>
      </c>
      <c r="AL246" s="93"/>
    </row>
    <row r="247" spans="1:38" ht="17.25" thickBot="1">
      <c r="A247" s="72">
        <v>245</v>
      </c>
      <c r="B247" s="57" t="s">
        <v>240</v>
      </c>
      <c r="C247" s="58" t="s">
        <v>1829</v>
      </c>
      <c r="D247" s="69" t="s">
        <v>104</v>
      </c>
      <c r="E247" s="58" t="s">
        <v>69</v>
      </c>
      <c r="F247" s="69" t="s">
        <v>3926</v>
      </c>
      <c r="G247" s="69">
        <v>1994</v>
      </c>
      <c r="H247" s="70">
        <v>10</v>
      </c>
      <c r="I247" s="71">
        <v>8</v>
      </c>
      <c r="J247" s="71">
        <v>762</v>
      </c>
      <c r="K247" s="71">
        <v>8.5</v>
      </c>
      <c r="L247" s="70">
        <v>1</v>
      </c>
      <c r="M247" s="71">
        <v>1</v>
      </c>
      <c r="N247" s="71">
        <v>2</v>
      </c>
      <c r="O247" s="71">
        <v>1</v>
      </c>
      <c r="P247" s="60">
        <v>0</v>
      </c>
      <c r="Q247" s="60">
        <v>0</v>
      </c>
      <c r="R247" s="71">
        <v>1</v>
      </c>
      <c r="S247" s="60">
        <v>0</v>
      </c>
      <c r="T247" s="70">
        <v>0.2</v>
      </c>
      <c r="U247" s="71">
        <v>0.2</v>
      </c>
      <c r="V247" s="71">
        <v>0.3</v>
      </c>
      <c r="W247" s="71">
        <v>0.5</v>
      </c>
      <c r="X247" s="70">
        <v>13</v>
      </c>
      <c r="Y247" s="71">
        <v>27</v>
      </c>
      <c r="Z247" s="71">
        <v>9</v>
      </c>
      <c r="AA247" s="70">
        <v>0.12</v>
      </c>
      <c r="AB247" s="71">
        <v>0.12</v>
      </c>
      <c r="AC247" s="71">
        <v>0.24</v>
      </c>
      <c r="AD247" s="71">
        <v>0.12</v>
      </c>
      <c r="AE247" s="71">
        <v>0.24</v>
      </c>
      <c r="AF247" s="70">
        <v>0.03</v>
      </c>
      <c r="AG247" s="71">
        <v>0.03</v>
      </c>
      <c r="AH247" s="71">
        <v>0.06</v>
      </c>
      <c r="AI247" s="71">
        <v>0.03</v>
      </c>
      <c r="AJ247" s="71">
        <v>0.06</v>
      </c>
      <c r="AK247" s="63" t="s">
        <v>25</v>
      </c>
      <c r="AL247" s="93">
        <f t="shared" ref="AL247:AL278" si="9">AC247-AH247</f>
        <v>0.18</v>
      </c>
    </row>
    <row r="248" spans="1:38" ht="17.25" thickBot="1">
      <c r="A248" s="72">
        <v>246</v>
      </c>
      <c r="B248" s="57" t="s">
        <v>1858</v>
      </c>
      <c r="C248" s="58" t="s">
        <v>1812</v>
      </c>
      <c r="D248" s="69" t="s">
        <v>104</v>
      </c>
      <c r="E248" s="58" t="s">
        <v>67</v>
      </c>
      <c r="F248" s="69" t="s">
        <v>3927</v>
      </c>
      <c r="G248" s="69">
        <v>2002</v>
      </c>
      <c r="H248" s="70">
        <v>6</v>
      </c>
      <c r="I248" s="60">
        <v>0</v>
      </c>
      <c r="J248" s="71">
        <v>139</v>
      </c>
      <c r="K248" s="71">
        <v>1.5</v>
      </c>
      <c r="L248" s="59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71">
        <v>1</v>
      </c>
      <c r="S248" s="60">
        <v>0</v>
      </c>
      <c r="T248" s="59">
        <v>0</v>
      </c>
      <c r="U248" s="60">
        <v>0</v>
      </c>
      <c r="V248" s="71">
        <v>0.1</v>
      </c>
      <c r="W248" s="71">
        <v>0.1</v>
      </c>
      <c r="X248" s="70">
        <v>2</v>
      </c>
      <c r="Y248" s="71">
        <v>4</v>
      </c>
      <c r="Z248" s="71">
        <v>8</v>
      </c>
      <c r="AA248" s="59">
        <v>0</v>
      </c>
      <c r="AB248" s="60">
        <v>0</v>
      </c>
      <c r="AC248" s="60">
        <v>0</v>
      </c>
      <c r="AD248" s="60">
        <v>0</v>
      </c>
      <c r="AE248" s="60">
        <v>0</v>
      </c>
      <c r="AF248" s="59">
        <v>0</v>
      </c>
      <c r="AG248" s="71">
        <v>0.04</v>
      </c>
      <c r="AH248" s="71">
        <v>0.04</v>
      </c>
      <c r="AI248" s="60">
        <v>0</v>
      </c>
      <c r="AJ248" s="71">
        <v>0.04</v>
      </c>
      <c r="AK248" s="63" t="s">
        <v>25</v>
      </c>
      <c r="AL248" s="93">
        <f t="shared" si="9"/>
        <v>-0.04</v>
      </c>
    </row>
    <row r="249" spans="1:38" ht="17.25" thickBot="1">
      <c r="A249" s="72">
        <v>247</v>
      </c>
      <c r="B249" s="57" t="s">
        <v>2726</v>
      </c>
      <c r="C249" s="58" t="s">
        <v>1821</v>
      </c>
      <c r="D249" s="69" t="s">
        <v>103</v>
      </c>
      <c r="E249" s="58" t="s">
        <v>71</v>
      </c>
      <c r="F249" s="69" t="s">
        <v>3928</v>
      </c>
      <c r="G249" s="69">
        <v>1996</v>
      </c>
      <c r="H249" s="70">
        <v>3</v>
      </c>
      <c r="I249" s="60">
        <v>0</v>
      </c>
      <c r="J249" s="71">
        <v>41</v>
      </c>
      <c r="K249" s="71">
        <v>0.5</v>
      </c>
      <c r="L249" s="59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0">
        <v>0</v>
      </c>
      <c r="S249" s="60">
        <v>0</v>
      </c>
      <c r="T249" s="70">
        <v>0.1</v>
      </c>
      <c r="U249" s="71">
        <v>0.1</v>
      </c>
      <c r="V249" s="60">
        <v>0</v>
      </c>
      <c r="W249" s="71">
        <v>0.1</v>
      </c>
      <c r="X249" s="70">
        <v>3</v>
      </c>
      <c r="Y249" s="71">
        <v>6</v>
      </c>
      <c r="Z249" s="71">
        <v>3</v>
      </c>
      <c r="AA249" s="59">
        <v>0</v>
      </c>
      <c r="AB249" s="60">
        <v>0</v>
      </c>
      <c r="AC249" s="60">
        <v>0</v>
      </c>
      <c r="AD249" s="60">
        <v>0</v>
      </c>
      <c r="AE249" s="60">
        <v>0</v>
      </c>
      <c r="AF249" s="70">
        <v>0.18</v>
      </c>
      <c r="AG249" s="71">
        <v>7.0000000000000007E-2</v>
      </c>
      <c r="AH249" s="71">
        <v>0.25</v>
      </c>
      <c r="AI249" s="71">
        <v>0.18</v>
      </c>
      <c r="AJ249" s="71">
        <v>0.25</v>
      </c>
      <c r="AK249" s="63" t="s">
        <v>25</v>
      </c>
      <c r="AL249" s="93">
        <f t="shared" si="9"/>
        <v>-0.25</v>
      </c>
    </row>
    <row r="250" spans="1:38" ht="17.25" thickBot="1">
      <c r="A250" s="72">
        <v>248</v>
      </c>
      <c r="B250" s="57" t="s">
        <v>2684</v>
      </c>
      <c r="C250" s="58" t="s">
        <v>1838</v>
      </c>
      <c r="D250" s="69" t="s">
        <v>104</v>
      </c>
      <c r="E250" s="58" t="s">
        <v>2641</v>
      </c>
      <c r="F250" s="69" t="s">
        <v>3929</v>
      </c>
      <c r="G250" s="69">
        <v>1994</v>
      </c>
      <c r="H250" s="70">
        <v>11</v>
      </c>
      <c r="I250" s="71">
        <v>11</v>
      </c>
      <c r="J250" s="71">
        <v>945</v>
      </c>
      <c r="K250" s="71">
        <v>10.5</v>
      </c>
      <c r="L250" s="70">
        <v>1</v>
      </c>
      <c r="M250" s="71">
        <v>1</v>
      </c>
      <c r="N250" s="71">
        <v>2</v>
      </c>
      <c r="O250" s="71">
        <v>1</v>
      </c>
      <c r="P250" s="60">
        <v>0</v>
      </c>
      <c r="Q250" s="60">
        <v>0</v>
      </c>
      <c r="R250" s="71">
        <v>3</v>
      </c>
      <c r="S250" s="60">
        <v>0</v>
      </c>
      <c r="T250" s="70">
        <v>0.8</v>
      </c>
      <c r="U250" s="71">
        <v>0.8</v>
      </c>
      <c r="V250" s="71">
        <v>0.6</v>
      </c>
      <c r="W250" s="71">
        <v>1.4</v>
      </c>
      <c r="X250" s="70">
        <v>6</v>
      </c>
      <c r="Y250" s="71">
        <v>33</v>
      </c>
      <c r="Z250" s="71">
        <v>2</v>
      </c>
      <c r="AA250" s="70">
        <v>0.1</v>
      </c>
      <c r="AB250" s="71">
        <v>0.1</v>
      </c>
      <c r="AC250" s="71">
        <v>0.19</v>
      </c>
      <c r="AD250" s="71">
        <v>0.1</v>
      </c>
      <c r="AE250" s="71">
        <v>0.19</v>
      </c>
      <c r="AF250" s="70">
        <v>7.0000000000000007E-2</v>
      </c>
      <c r="AG250" s="71">
        <v>0.06</v>
      </c>
      <c r="AH250" s="71">
        <v>0.13</v>
      </c>
      <c r="AI250" s="71">
        <v>7.0000000000000007E-2</v>
      </c>
      <c r="AJ250" s="71">
        <v>0.13</v>
      </c>
      <c r="AK250" s="63" t="s">
        <v>25</v>
      </c>
      <c r="AL250" s="93">
        <f t="shared" si="9"/>
        <v>0.06</v>
      </c>
    </row>
    <row r="251" spans="1:38" ht="17.25" thickBot="1">
      <c r="A251" s="72">
        <v>249</v>
      </c>
      <c r="B251" s="57" t="s">
        <v>241</v>
      </c>
      <c r="C251" s="58" t="s">
        <v>1812</v>
      </c>
      <c r="D251" s="69" t="s">
        <v>103</v>
      </c>
      <c r="E251" s="58" t="s">
        <v>67</v>
      </c>
      <c r="F251" s="69" t="s">
        <v>3930</v>
      </c>
      <c r="G251" s="69">
        <v>1997</v>
      </c>
      <c r="H251" s="70">
        <v>12</v>
      </c>
      <c r="I251" s="71">
        <v>8</v>
      </c>
      <c r="J251" s="71">
        <v>812</v>
      </c>
      <c r="K251" s="71">
        <v>9</v>
      </c>
      <c r="L251" s="70">
        <v>2</v>
      </c>
      <c r="M251" s="71">
        <v>1</v>
      </c>
      <c r="N251" s="71">
        <v>3</v>
      </c>
      <c r="O251" s="71">
        <v>2</v>
      </c>
      <c r="P251" s="60">
        <v>0</v>
      </c>
      <c r="Q251" s="60">
        <v>0</v>
      </c>
      <c r="R251" s="71">
        <v>4</v>
      </c>
      <c r="S251" s="60">
        <v>0</v>
      </c>
      <c r="T251" s="70">
        <v>1.5</v>
      </c>
      <c r="U251" s="71">
        <v>1.5</v>
      </c>
      <c r="V251" s="71">
        <v>0.9</v>
      </c>
      <c r="W251" s="71">
        <v>2.4</v>
      </c>
      <c r="X251" s="70">
        <v>6</v>
      </c>
      <c r="Y251" s="71">
        <v>48</v>
      </c>
      <c r="Z251" s="71">
        <v>32</v>
      </c>
      <c r="AA251" s="70">
        <v>0.22</v>
      </c>
      <c r="AB251" s="71">
        <v>0.11</v>
      </c>
      <c r="AC251" s="71">
        <v>0.33</v>
      </c>
      <c r="AD251" s="71">
        <v>0.22</v>
      </c>
      <c r="AE251" s="71">
        <v>0.33</v>
      </c>
      <c r="AF251" s="70">
        <v>0.16</v>
      </c>
      <c r="AG251" s="71">
        <v>0.1</v>
      </c>
      <c r="AH251" s="71">
        <v>0.27</v>
      </c>
      <c r="AI251" s="71">
        <v>0.16</v>
      </c>
      <c r="AJ251" s="71">
        <v>0.27</v>
      </c>
      <c r="AK251" s="63" t="s">
        <v>25</v>
      </c>
      <c r="AL251" s="93">
        <f t="shared" si="9"/>
        <v>0.06</v>
      </c>
    </row>
    <row r="252" spans="1:38" ht="17.25" thickBot="1">
      <c r="A252" s="72">
        <v>250</v>
      </c>
      <c r="B252" s="57" t="s">
        <v>2685</v>
      </c>
      <c r="C252" s="58" t="s">
        <v>1812</v>
      </c>
      <c r="D252" s="69" t="s">
        <v>1853</v>
      </c>
      <c r="E252" s="58" t="s">
        <v>2349</v>
      </c>
      <c r="F252" s="69" t="s">
        <v>3931</v>
      </c>
      <c r="G252" s="69">
        <v>1997</v>
      </c>
      <c r="H252" s="70">
        <v>2</v>
      </c>
      <c r="I252" s="71">
        <v>2</v>
      </c>
      <c r="J252" s="71">
        <v>124</v>
      </c>
      <c r="K252" s="71">
        <v>1.4</v>
      </c>
      <c r="L252" s="59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60">
        <v>0</v>
      </c>
      <c r="S252" s="60">
        <v>0</v>
      </c>
      <c r="T252" s="59">
        <v>0</v>
      </c>
      <c r="U252" s="60">
        <v>0</v>
      </c>
      <c r="V252" s="60">
        <v>0</v>
      </c>
      <c r="W252" s="60">
        <v>0</v>
      </c>
      <c r="X252" s="59">
        <v>0</v>
      </c>
      <c r="Y252" s="71">
        <v>4</v>
      </c>
      <c r="Z252" s="71">
        <v>2</v>
      </c>
      <c r="AA252" s="59">
        <v>0</v>
      </c>
      <c r="AB252" s="60">
        <v>0</v>
      </c>
      <c r="AC252" s="60">
        <v>0</v>
      </c>
      <c r="AD252" s="60">
        <v>0</v>
      </c>
      <c r="AE252" s="60">
        <v>0</v>
      </c>
      <c r="AF252" s="59">
        <v>0</v>
      </c>
      <c r="AG252" s="71">
        <v>0.01</v>
      </c>
      <c r="AH252" s="71">
        <v>0.01</v>
      </c>
      <c r="AI252" s="60">
        <v>0</v>
      </c>
      <c r="AJ252" s="71">
        <v>0.01</v>
      </c>
      <c r="AK252" s="63" t="s">
        <v>25</v>
      </c>
      <c r="AL252" s="93">
        <f t="shared" si="9"/>
        <v>-0.01</v>
      </c>
    </row>
    <row r="253" spans="1:38" ht="17.25" thickBot="1">
      <c r="A253" s="72">
        <v>251</v>
      </c>
      <c r="B253" s="57" t="s">
        <v>242</v>
      </c>
      <c r="C253" s="58" t="s">
        <v>1822</v>
      </c>
      <c r="D253" s="69" t="s">
        <v>103</v>
      </c>
      <c r="E253" s="58" t="s">
        <v>83</v>
      </c>
      <c r="F253" s="69" t="s">
        <v>3932</v>
      </c>
      <c r="G253" s="69">
        <v>1998</v>
      </c>
      <c r="H253" s="70">
        <v>12</v>
      </c>
      <c r="I253" s="71">
        <v>12</v>
      </c>
      <c r="J253" s="144">
        <v>1023</v>
      </c>
      <c r="K253" s="71">
        <v>11.4</v>
      </c>
      <c r="L253" s="70">
        <v>5</v>
      </c>
      <c r="M253" s="71">
        <v>1</v>
      </c>
      <c r="N253" s="71">
        <v>6</v>
      </c>
      <c r="O253" s="71">
        <v>2</v>
      </c>
      <c r="P253" s="71">
        <v>3</v>
      </c>
      <c r="Q253" s="71">
        <v>3</v>
      </c>
      <c r="R253" s="71">
        <v>4</v>
      </c>
      <c r="S253" s="60">
        <v>0</v>
      </c>
      <c r="T253" s="70">
        <v>3.2</v>
      </c>
      <c r="U253" s="71">
        <v>0.8</v>
      </c>
      <c r="V253" s="71">
        <v>0.7</v>
      </c>
      <c r="W253" s="71">
        <v>1.6</v>
      </c>
      <c r="X253" s="70">
        <v>27</v>
      </c>
      <c r="Y253" s="71">
        <v>66</v>
      </c>
      <c r="Z253" s="71">
        <v>23</v>
      </c>
      <c r="AA253" s="70">
        <v>0.44</v>
      </c>
      <c r="AB253" s="71">
        <v>0.09</v>
      </c>
      <c r="AC253" s="71">
        <v>0.53</v>
      </c>
      <c r="AD253" s="71">
        <v>0.18</v>
      </c>
      <c r="AE253" s="71">
        <v>0.26</v>
      </c>
      <c r="AF253" s="70">
        <v>0.28000000000000003</v>
      </c>
      <c r="AG253" s="71">
        <v>7.0000000000000007E-2</v>
      </c>
      <c r="AH253" s="71">
        <v>0.35</v>
      </c>
      <c r="AI253" s="71">
        <v>7.0000000000000007E-2</v>
      </c>
      <c r="AJ253" s="71">
        <v>0.14000000000000001</v>
      </c>
      <c r="AK253" s="63" t="s">
        <v>25</v>
      </c>
      <c r="AL253" s="93">
        <f t="shared" si="9"/>
        <v>0.18000000000000005</v>
      </c>
    </row>
    <row r="254" spans="1:38" ht="17.25" thickBot="1">
      <c r="A254" s="72">
        <v>252</v>
      </c>
      <c r="B254" s="57" t="s">
        <v>1789</v>
      </c>
      <c r="C254" s="58" t="s">
        <v>1859</v>
      </c>
      <c r="D254" s="69" t="s">
        <v>103</v>
      </c>
      <c r="E254" s="58" t="s">
        <v>75</v>
      </c>
      <c r="F254" s="69" t="s">
        <v>3933</v>
      </c>
      <c r="G254" s="69">
        <v>1996</v>
      </c>
      <c r="H254" s="70">
        <v>7</v>
      </c>
      <c r="I254" s="71">
        <v>4</v>
      </c>
      <c r="J254" s="71">
        <v>352</v>
      </c>
      <c r="K254" s="71">
        <v>3.9</v>
      </c>
      <c r="L254" s="59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71">
        <v>1</v>
      </c>
      <c r="S254" s="60">
        <v>0</v>
      </c>
      <c r="T254" s="70">
        <v>0.6</v>
      </c>
      <c r="U254" s="71">
        <v>0.6</v>
      </c>
      <c r="V254" s="71">
        <v>0.1</v>
      </c>
      <c r="W254" s="71">
        <v>0.7</v>
      </c>
      <c r="X254" s="70">
        <v>3</v>
      </c>
      <c r="Y254" s="71">
        <v>13</v>
      </c>
      <c r="Z254" s="71">
        <v>5</v>
      </c>
      <c r="AA254" s="59">
        <v>0</v>
      </c>
      <c r="AB254" s="60">
        <v>0</v>
      </c>
      <c r="AC254" s="60">
        <v>0</v>
      </c>
      <c r="AD254" s="60">
        <v>0</v>
      </c>
      <c r="AE254" s="60">
        <v>0</v>
      </c>
      <c r="AF254" s="70">
        <v>0.16</v>
      </c>
      <c r="AG254" s="71">
        <v>0.02</v>
      </c>
      <c r="AH254" s="71">
        <v>0.19</v>
      </c>
      <c r="AI254" s="71">
        <v>0.16</v>
      </c>
      <c r="AJ254" s="71">
        <v>0.19</v>
      </c>
      <c r="AK254" s="63" t="s">
        <v>25</v>
      </c>
      <c r="AL254" s="93">
        <f t="shared" si="9"/>
        <v>-0.19</v>
      </c>
    </row>
    <row r="255" spans="1:38" ht="17.25" thickBot="1">
      <c r="A255" s="72">
        <v>253</v>
      </c>
      <c r="B255" s="57" t="s">
        <v>2686</v>
      </c>
      <c r="C255" s="58" t="s">
        <v>1818</v>
      </c>
      <c r="D255" s="69" t="s">
        <v>1819</v>
      </c>
      <c r="E255" s="58" t="s">
        <v>81</v>
      </c>
      <c r="F255" s="69" t="s">
        <v>3934</v>
      </c>
      <c r="G255" s="69">
        <v>2002</v>
      </c>
      <c r="H255" s="70">
        <v>7</v>
      </c>
      <c r="I255" s="60">
        <v>0</v>
      </c>
      <c r="J255" s="71">
        <v>113</v>
      </c>
      <c r="K255" s="71">
        <v>1.3</v>
      </c>
      <c r="L255" s="59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71">
        <v>1</v>
      </c>
      <c r="S255" s="60">
        <v>0</v>
      </c>
      <c r="T255" s="70">
        <v>0.4</v>
      </c>
      <c r="U255" s="71">
        <v>0.4</v>
      </c>
      <c r="V255" s="71">
        <v>0.1</v>
      </c>
      <c r="W255" s="71">
        <v>0.5</v>
      </c>
      <c r="X255" s="70">
        <v>5</v>
      </c>
      <c r="Y255" s="71">
        <v>5</v>
      </c>
      <c r="Z255" s="71">
        <v>9</v>
      </c>
      <c r="AA255" s="59">
        <v>0</v>
      </c>
      <c r="AB255" s="60">
        <v>0</v>
      </c>
      <c r="AC255" s="60">
        <v>0</v>
      </c>
      <c r="AD255" s="60">
        <v>0</v>
      </c>
      <c r="AE255" s="60">
        <v>0</v>
      </c>
      <c r="AF255" s="70">
        <v>0.33</v>
      </c>
      <c r="AG255" s="71">
        <v>7.0000000000000007E-2</v>
      </c>
      <c r="AH255" s="71">
        <v>0.41</v>
      </c>
      <c r="AI255" s="71">
        <v>0.33</v>
      </c>
      <c r="AJ255" s="71">
        <v>0.41</v>
      </c>
      <c r="AK255" s="63" t="s">
        <v>25</v>
      </c>
      <c r="AL255" s="93">
        <f t="shared" si="9"/>
        <v>-0.41</v>
      </c>
    </row>
    <row r="256" spans="1:38" ht="17.25" thickBot="1">
      <c r="A256" s="72">
        <v>254</v>
      </c>
      <c r="B256" s="57" t="s">
        <v>243</v>
      </c>
      <c r="C256" s="58" t="s">
        <v>1821</v>
      </c>
      <c r="D256" s="69" t="s">
        <v>103</v>
      </c>
      <c r="E256" s="58" t="s">
        <v>79</v>
      </c>
      <c r="F256" s="69" t="s">
        <v>3935</v>
      </c>
      <c r="G256" s="69">
        <v>1998</v>
      </c>
      <c r="H256" s="70">
        <v>11</v>
      </c>
      <c r="I256" s="71">
        <v>11</v>
      </c>
      <c r="J256" s="71">
        <v>880</v>
      </c>
      <c r="K256" s="71">
        <v>9.8000000000000007</v>
      </c>
      <c r="L256" s="59">
        <v>0</v>
      </c>
      <c r="M256" s="71">
        <v>1</v>
      </c>
      <c r="N256" s="71">
        <v>1</v>
      </c>
      <c r="O256" s="60">
        <v>0</v>
      </c>
      <c r="P256" s="60">
        <v>0</v>
      </c>
      <c r="Q256" s="60">
        <v>0</v>
      </c>
      <c r="R256" s="71">
        <v>5</v>
      </c>
      <c r="S256" s="71">
        <v>1</v>
      </c>
      <c r="T256" s="70">
        <v>0.1</v>
      </c>
      <c r="U256" s="71">
        <v>0.1</v>
      </c>
      <c r="V256" s="71">
        <v>0.4</v>
      </c>
      <c r="W256" s="71">
        <v>0.5</v>
      </c>
      <c r="X256" s="70">
        <v>14</v>
      </c>
      <c r="Y256" s="71">
        <v>72</v>
      </c>
      <c r="Z256" s="71">
        <v>6</v>
      </c>
      <c r="AA256" s="59">
        <v>0</v>
      </c>
      <c r="AB256" s="71">
        <v>0.1</v>
      </c>
      <c r="AC256" s="71">
        <v>0.1</v>
      </c>
      <c r="AD256" s="60">
        <v>0</v>
      </c>
      <c r="AE256" s="71">
        <v>0.1</v>
      </c>
      <c r="AF256" s="70">
        <v>0.01</v>
      </c>
      <c r="AG256" s="71">
        <v>0.04</v>
      </c>
      <c r="AH256" s="71">
        <v>0.05</v>
      </c>
      <c r="AI256" s="71">
        <v>0.01</v>
      </c>
      <c r="AJ256" s="71">
        <v>0.05</v>
      </c>
      <c r="AK256" s="63" t="s">
        <v>25</v>
      </c>
      <c r="AL256" s="93">
        <f t="shared" si="9"/>
        <v>0.05</v>
      </c>
    </row>
    <row r="257" spans="1:38" ht="17.25" thickBot="1">
      <c r="A257" s="72">
        <v>255</v>
      </c>
      <c r="B257" s="57" t="s">
        <v>244</v>
      </c>
      <c r="C257" s="58" t="s">
        <v>1812</v>
      </c>
      <c r="D257" s="69" t="s">
        <v>103</v>
      </c>
      <c r="E257" s="58" t="s">
        <v>71</v>
      </c>
      <c r="F257" s="69" t="s">
        <v>3936</v>
      </c>
      <c r="G257" s="69">
        <v>1996</v>
      </c>
      <c r="H257" s="70">
        <v>11</v>
      </c>
      <c r="I257" s="71">
        <v>11</v>
      </c>
      <c r="J257" s="71">
        <v>881</v>
      </c>
      <c r="K257" s="71">
        <v>9.8000000000000007</v>
      </c>
      <c r="L257" s="70">
        <v>3</v>
      </c>
      <c r="M257" s="71">
        <v>5</v>
      </c>
      <c r="N257" s="71">
        <v>8</v>
      </c>
      <c r="O257" s="71">
        <v>3</v>
      </c>
      <c r="P257" s="60">
        <v>0</v>
      </c>
      <c r="Q257" s="60">
        <v>0</v>
      </c>
      <c r="R257" s="71">
        <v>2</v>
      </c>
      <c r="S257" s="60">
        <v>0</v>
      </c>
      <c r="T257" s="70">
        <v>2.8</v>
      </c>
      <c r="U257" s="71">
        <v>2.8</v>
      </c>
      <c r="V257" s="71">
        <v>2.8</v>
      </c>
      <c r="W257" s="71">
        <v>5.6</v>
      </c>
      <c r="X257" s="70">
        <v>29</v>
      </c>
      <c r="Y257" s="71">
        <v>97</v>
      </c>
      <c r="Z257" s="71">
        <v>70</v>
      </c>
      <c r="AA257" s="70">
        <v>0.31</v>
      </c>
      <c r="AB257" s="71">
        <v>0.51</v>
      </c>
      <c r="AC257" s="71">
        <v>0.82</v>
      </c>
      <c r="AD257" s="71">
        <v>0.31</v>
      </c>
      <c r="AE257" s="71">
        <v>0.82</v>
      </c>
      <c r="AF257" s="70">
        <v>0.28999999999999998</v>
      </c>
      <c r="AG257" s="71">
        <v>0.28999999999999998</v>
      </c>
      <c r="AH257" s="71">
        <v>0.57999999999999996</v>
      </c>
      <c r="AI257" s="71">
        <v>0.28999999999999998</v>
      </c>
      <c r="AJ257" s="71">
        <v>0.57999999999999996</v>
      </c>
      <c r="AK257" s="63" t="s">
        <v>25</v>
      </c>
      <c r="AL257" s="93">
        <f t="shared" si="9"/>
        <v>0.24</v>
      </c>
    </row>
    <row r="258" spans="1:38" ht="17.25" thickBot="1">
      <c r="A258" s="72">
        <v>256</v>
      </c>
      <c r="B258" s="57" t="s">
        <v>1781</v>
      </c>
      <c r="C258" s="58" t="s">
        <v>1812</v>
      </c>
      <c r="D258" s="69" t="s">
        <v>1819</v>
      </c>
      <c r="E258" s="58" t="s">
        <v>81</v>
      </c>
      <c r="F258" s="69" t="s">
        <v>3934</v>
      </c>
      <c r="G258" s="69">
        <v>2002</v>
      </c>
      <c r="H258" s="70">
        <v>5</v>
      </c>
      <c r="I258" s="71">
        <v>1</v>
      </c>
      <c r="J258" s="71">
        <v>119</v>
      </c>
      <c r="K258" s="71">
        <v>1.3</v>
      </c>
      <c r="L258" s="59">
        <v>0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0">
        <v>0</v>
      </c>
      <c r="S258" s="60">
        <v>0</v>
      </c>
      <c r="T258" s="70">
        <v>0.2</v>
      </c>
      <c r="U258" s="71">
        <v>0.2</v>
      </c>
      <c r="V258" s="71">
        <v>0.2</v>
      </c>
      <c r="W258" s="71">
        <v>0.4</v>
      </c>
      <c r="X258" s="70">
        <v>9</v>
      </c>
      <c r="Y258" s="71">
        <v>4</v>
      </c>
      <c r="Z258" s="71">
        <v>31</v>
      </c>
      <c r="AA258" s="59">
        <v>0</v>
      </c>
      <c r="AB258" s="60">
        <v>0</v>
      </c>
      <c r="AC258" s="60">
        <v>0</v>
      </c>
      <c r="AD258" s="60">
        <v>0</v>
      </c>
      <c r="AE258" s="60">
        <v>0</v>
      </c>
      <c r="AF258" s="70">
        <v>0.14000000000000001</v>
      </c>
      <c r="AG258" s="71">
        <v>0.12</v>
      </c>
      <c r="AH258" s="71">
        <v>0.27</v>
      </c>
      <c r="AI258" s="71">
        <v>0.14000000000000001</v>
      </c>
      <c r="AJ258" s="71">
        <v>0.27</v>
      </c>
      <c r="AK258" s="63" t="s">
        <v>25</v>
      </c>
      <c r="AL258" s="93">
        <f t="shared" si="9"/>
        <v>-0.27</v>
      </c>
    </row>
    <row r="259" spans="1:38" ht="17.25" thickBot="1">
      <c r="A259" s="72">
        <v>257</v>
      </c>
      <c r="B259" s="57" t="s">
        <v>245</v>
      </c>
      <c r="C259" s="58" t="s">
        <v>1812</v>
      </c>
      <c r="D259" s="69" t="s">
        <v>104</v>
      </c>
      <c r="E259" s="58" t="s">
        <v>69</v>
      </c>
      <c r="F259" s="69" t="s">
        <v>3937</v>
      </c>
      <c r="G259" s="69">
        <v>1993</v>
      </c>
      <c r="H259" s="70">
        <v>7</v>
      </c>
      <c r="I259" s="71">
        <v>5</v>
      </c>
      <c r="J259" s="71">
        <v>478</v>
      </c>
      <c r="K259" s="71">
        <v>5.3</v>
      </c>
      <c r="L259" s="59">
        <v>0</v>
      </c>
      <c r="M259" s="71">
        <v>1</v>
      </c>
      <c r="N259" s="71">
        <v>1</v>
      </c>
      <c r="O259" s="60">
        <v>0</v>
      </c>
      <c r="P259" s="60">
        <v>0</v>
      </c>
      <c r="Q259" s="60">
        <v>0</v>
      </c>
      <c r="R259" s="60">
        <v>0</v>
      </c>
      <c r="S259" s="60">
        <v>0</v>
      </c>
      <c r="T259" s="59">
        <v>0</v>
      </c>
      <c r="U259" s="60">
        <v>0</v>
      </c>
      <c r="V259" s="71">
        <v>0.4</v>
      </c>
      <c r="W259" s="71">
        <v>0.4</v>
      </c>
      <c r="X259" s="70">
        <v>6</v>
      </c>
      <c r="Y259" s="71">
        <v>28</v>
      </c>
      <c r="Z259" s="60">
        <v>0</v>
      </c>
      <c r="AA259" s="59">
        <v>0</v>
      </c>
      <c r="AB259" s="71">
        <v>0.19</v>
      </c>
      <c r="AC259" s="71">
        <v>0.19</v>
      </c>
      <c r="AD259" s="60">
        <v>0</v>
      </c>
      <c r="AE259" s="71">
        <v>0.19</v>
      </c>
      <c r="AF259" s="70">
        <v>0.01</v>
      </c>
      <c r="AG259" s="71">
        <v>7.0000000000000007E-2</v>
      </c>
      <c r="AH259" s="71">
        <v>7.0000000000000007E-2</v>
      </c>
      <c r="AI259" s="71">
        <v>0.01</v>
      </c>
      <c r="AJ259" s="71">
        <v>7.0000000000000007E-2</v>
      </c>
      <c r="AK259" s="63" t="s">
        <v>25</v>
      </c>
      <c r="AL259" s="93">
        <f t="shared" si="9"/>
        <v>0.12</v>
      </c>
    </row>
    <row r="260" spans="1:38" ht="17.25" thickBot="1">
      <c r="A260" s="72">
        <v>258</v>
      </c>
      <c r="B260" s="57" t="s">
        <v>246</v>
      </c>
      <c r="C260" s="58" t="s">
        <v>1844</v>
      </c>
      <c r="D260" s="69" t="s">
        <v>103</v>
      </c>
      <c r="E260" s="58" t="s">
        <v>87</v>
      </c>
      <c r="F260" s="69" t="s">
        <v>3938</v>
      </c>
      <c r="G260" s="69">
        <v>1998</v>
      </c>
      <c r="H260" s="70">
        <v>11</v>
      </c>
      <c r="I260" s="71">
        <v>11</v>
      </c>
      <c r="J260" s="71">
        <v>912</v>
      </c>
      <c r="K260" s="71">
        <v>10.1</v>
      </c>
      <c r="L260" s="70">
        <v>1</v>
      </c>
      <c r="M260" s="60">
        <v>0</v>
      </c>
      <c r="N260" s="71">
        <v>1</v>
      </c>
      <c r="O260" s="71">
        <v>1</v>
      </c>
      <c r="P260" s="60">
        <v>0</v>
      </c>
      <c r="Q260" s="60">
        <v>0</v>
      </c>
      <c r="R260" s="71">
        <v>4</v>
      </c>
      <c r="S260" s="60">
        <v>0</v>
      </c>
      <c r="T260" s="70">
        <v>0.3</v>
      </c>
      <c r="U260" s="71">
        <v>0.3</v>
      </c>
      <c r="V260" s="71">
        <v>0.2</v>
      </c>
      <c r="W260" s="71">
        <v>0.5</v>
      </c>
      <c r="X260" s="70">
        <v>5</v>
      </c>
      <c r="Y260" s="71">
        <v>22</v>
      </c>
      <c r="Z260" s="71">
        <v>6</v>
      </c>
      <c r="AA260" s="70">
        <v>0.1</v>
      </c>
      <c r="AB260" s="60">
        <v>0</v>
      </c>
      <c r="AC260" s="71">
        <v>0.1</v>
      </c>
      <c r="AD260" s="71">
        <v>0.1</v>
      </c>
      <c r="AE260" s="71">
        <v>0.1</v>
      </c>
      <c r="AF260" s="70">
        <v>0.03</v>
      </c>
      <c r="AG260" s="71">
        <v>0.02</v>
      </c>
      <c r="AH260" s="71">
        <v>0.05</v>
      </c>
      <c r="AI260" s="71">
        <v>0.03</v>
      </c>
      <c r="AJ260" s="71">
        <v>0.05</v>
      </c>
      <c r="AK260" s="63" t="s">
        <v>25</v>
      </c>
      <c r="AL260" s="93">
        <f t="shared" si="9"/>
        <v>0.05</v>
      </c>
    </row>
    <row r="261" spans="1:38" ht="17.25" thickBot="1">
      <c r="A261" s="72">
        <v>259</v>
      </c>
      <c r="B261" s="57" t="s">
        <v>2687</v>
      </c>
      <c r="C261" s="58" t="s">
        <v>1844</v>
      </c>
      <c r="D261" s="69" t="s">
        <v>1810</v>
      </c>
      <c r="E261" s="58" t="s">
        <v>2348</v>
      </c>
      <c r="F261" s="69" t="s">
        <v>3939</v>
      </c>
      <c r="G261" s="69">
        <v>1997</v>
      </c>
      <c r="H261" s="70">
        <v>3</v>
      </c>
      <c r="I261" s="71">
        <v>1</v>
      </c>
      <c r="J261" s="71">
        <v>67</v>
      </c>
      <c r="K261" s="71">
        <v>0.7</v>
      </c>
      <c r="L261" s="59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0">
        <v>0</v>
      </c>
      <c r="S261" s="60">
        <v>0</v>
      </c>
      <c r="T261" s="59">
        <v>0</v>
      </c>
      <c r="U261" s="60">
        <v>0</v>
      </c>
      <c r="V261" s="60">
        <v>0</v>
      </c>
      <c r="W261" s="60">
        <v>0</v>
      </c>
      <c r="X261" s="70">
        <v>2</v>
      </c>
      <c r="Y261" s="60">
        <v>0</v>
      </c>
      <c r="Z261" s="71">
        <v>9</v>
      </c>
      <c r="AA261" s="59">
        <v>0</v>
      </c>
      <c r="AB261" s="60">
        <v>0</v>
      </c>
      <c r="AC261" s="60">
        <v>0</v>
      </c>
      <c r="AD261" s="60">
        <v>0</v>
      </c>
      <c r="AE261" s="60">
        <v>0</v>
      </c>
      <c r="AF261" s="70">
        <v>0.03</v>
      </c>
      <c r="AG261" s="60">
        <v>0</v>
      </c>
      <c r="AH261" s="71">
        <v>0.03</v>
      </c>
      <c r="AI261" s="71">
        <v>0.03</v>
      </c>
      <c r="AJ261" s="71">
        <v>0.03</v>
      </c>
      <c r="AK261" s="63" t="s">
        <v>25</v>
      </c>
      <c r="AL261" s="93">
        <f t="shared" si="9"/>
        <v>-0.03</v>
      </c>
    </row>
    <row r="262" spans="1:38" ht="17.25" thickBot="1">
      <c r="A262" s="72">
        <v>260</v>
      </c>
      <c r="B262" s="57" t="s">
        <v>247</v>
      </c>
      <c r="C262" s="58" t="s">
        <v>1812</v>
      </c>
      <c r="D262" s="69" t="s">
        <v>2827</v>
      </c>
      <c r="E262" s="58" t="s">
        <v>73</v>
      </c>
      <c r="F262" s="69" t="s">
        <v>3940</v>
      </c>
      <c r="G262" s="69">
        <v>1994</v>
      </c>
      <c r="H262" s="70">
        <v>7</v>
      </c>
      <c r="I262" s="71">
        <v>7</v>
      </c>
      <c r="J262" s="71">
        <v>554</v>
      </c>
      <c r="K262" s="71">
        <v>6.2</v>
      </c>
      <c r="L262" s="70">
        <v>3</v>
      </c>
      <c r="M262" s="71">
        <v>1</v>
      </c>
      <c r="N262" s="71">
        <v>4</v>
      </c>
      <c r="O262" s="71">
        <v>3</v>
      </c>
      <c r="P262" s="60">
        <v>0</v>
      </c>
      <c r="Q262" s="60">
        <v>0</v>
      </c>
      <c r="R262" s="71">
        <v>1</v>
      </c>
      <c r="S262" s="60">
        <v>0</v>
      </c>
      <c r="T262" s="70">
        <v>2</v>
      </c>
      <c r="U262" s="71">
        <v>2</v>
      </c>
      <c r="V262" s="71">
        <v>1</v>
      </c>
      <c r="W262" s="71">
        <v>2.9</v>
      </c>
      <c r="X262" s="70">
        <v>14</v>
      </c>
      <c r="Y262" s="71">
        <v>24</v>
      </c>
      <c r="Z262" s="71">
        <v>44</v>
      </c>
      <c r="AA262" s="70">
        <v>0.49</v>
      </c>
      <c r="AB262" s="71">
        <v>0.16</v>
      </c>
      <c r="AC262" s="71">
        <v>0.65</v>
      </c>
      <c r="AD262" s="71">
        <v>0.49</v>
      </c>
      <c r="AE262" s="71">
        <v>0.65</v>
      </c>
      <c r="AF262" s="70">
        <v>0.32</v>
      </c>
      <c r="AG262" s="71">
        <v>0.16</v>
      </c>
      <c r="AH262" s="71">
        <v>0.47</v>
      </c>
      <c r="AI262" s="71">
        <v>0.32</v>
      </c>
      <c r="AJ262" s="71">
        <v>0.47</v>
      </c>
      <c r="AK262" s="63" t="s">
        <v>25</v>
      </c>
      <c r="AL262" s="93">
        <f t="shared" si="9"/>
        <v>0.18000000000000005</v>
      </c>
    </row>
    <row r="263" spans="1:38" ht="17.25" thickBot="1">
      <c r="A263" s="72">
        <v>261</v>
      </c>
      <c r="B263" s="57" t="s">
        <v>249</v>
      </c>
      <c r="C263" s="58" t="s">
        <v>1814</v>
      </c>
      <c r="D263" s="69" t="s">
        <v>1819</v>
      </c>
      <c r="E263" s="58" t="s">
        <v>69</v>
      </c>
      <c r="F263" s="69" t="s">
        <v>3775</v>
      </c>
      <c r="G263" s="69">
        <v>1995</v>
      </c>
      <c r="H263" s="70">
        <v>10</v>
      </c>
      <c r="I263" s="71">
        <v>2</v>
      </c>
      <c r="J263" s="71">
        <v>249</v>
      </c>
      <c r="K263" s="71">
        <v>2.8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60">
        <v>0</v>
      </c>
      <c r="S263" s="60">
        <v>0</v>
      </c>
      <c r="T263" s="70">
        <v>0.4</v>
      </c>
      <c r="U263" s="71">
        <v>0.4</v>
      </c>
      <c r="V263" s="71">
        <v>0.2</v>
      </c>
      <c r="W263" s="71">
        <v>0.6</v>
      </c>
      <c r="X263" s="70">
        <v>3</v>
      </c>
      <c r="Y263" s="71">
        <v>7</v>
      </c>
      <c r="Z263" s="71">
        <v>22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70">
        <v>0.14000000000000001</v>
      </c>
      <c r="AG263" s="71">
        <v>7.0000000000000007E-2</v>
      </c>
      <c r="AH263" s="71">
        <v>0.2</v>
      </c>
      <c r="AI263" s="71">
        <v>0.14000000000000001</v>
      </c>
      <c r="AJ263" s="71">
        <v>0.2</v>
      </c>
      <c r="AK263" s="63" t="s">
        <v>25</v>
      </c>
      <c r="AL263" s="93">
        <f t="shared" si="9"/>
        <v>-0.2</v>
      </c>
    </row>
    <row r="264" spans="1:38" ht="17.25" thickBot="1">
      <c r="A264" s="72">
        <v>262</v>
      </c>
      <c r="B264" s="57" t="s">
        <v>3229</v>
      </c>
      <c r="C264" s="58" t="s">
        <v>1822</v>
      </c>
      <c r="D264" s="69" t="s">
        <v>102</v>
      </c>
      <c r="E264" s="58" t="s">
        <v>63</v>
      </c>
      <c r="F264" s="69" t="s">
        <v>3941</v>
      </c>
      <c r="G264" s="69">
        <v>2001</v>
      </c>
      <c r="H264" s="70">
        <v>10</v>
      </c>
      <c r="I264" s="71">
        <v>9</v>
      </c>
      <c r="J264" s="71">
        <v>721</v>
      </c>
      <c r="K264" s="71">
        <v>8</v>
      </c>
      <c r="L264" s="70">
        <v>1</v>
      </c>
      <c r="M264" s="71">
        <v>2</v>
      </c>
      <c r="N264" s="71">
        <v>3</v>
      </c>
      <c r="O264" s="71">
        <v>1</v>
      </c>
      <c r="P264" s="60">
        <v>0</v>
      </c>
      <c r="Q264" s="60">
        <v>0</v>
      </c>
      <c r="R264" s="60">
        <v>0</v>
      </c>
      <c r="S264" s="60">
        <v>0</v>
      </c>
      <c r="T264" s="70">
        <v>1.1000000000000001</v>
      </c>
      <c r="U264" s="71">
        <v>1.1000000000000001</v>
      </c>
      <c r="V264" s="71">
        <v>1.5</v>
      </c>
      <c r="W264" s="71">
        <v>2.7</v>
      </c>
      <c r="X264" s="70">
        <v>42</v>
      </c>
      <c r="Y264" s="71">
        <v>28</v>
      </c>
      <c r="Z264" s="71">
        <v>121</v>
      </c>
      <c r="AA264" s="70">
        <v>0.12</v>
      </c>
      <c r="AB264" s="71">
        <v>0.25</v>
      </c>
      <c r="AC264" s="71">
        <v>0.37</v>
      </c>
      <c r="AD264" s="71">
        <v>0.12</v>
      </c>
      <c r="AE264" s="71">
        <v>0.37</v>
      </c>
      <c r="AF264" s="70">
        <v>0.14000000000000001</v>
      </c>
      <c r="AG264" s="71">
        <v>0.19</v>
      </c>
      <c r="AH264" s="71">
        <v>0.33</v>
      </c>
      <c r="AI264" s="71">
        <v>0.14000000000000001</v>
      </c>
      <c r="AJ264" s="71">
        <v>0.33</v>
      </c>
      <c r="AK264" s="63" t="s">
        <v>25</v>
      </c>
      <c r="AL264" s="93">
        <f t="shared" si="9"/>
        <v>3.999999999999998E-2</v>
      </c>
    </row>
    <row r="265" spans="1:38" ht="17.25" thickBot="1">
      <c r="A265" s="72">
        <v>263</v>
      </c>
      <c r="B265" s="57" t="s">
        <v>84</v>
      </c>
      <c r="C265" s="58" t="s">
        <v>1821</v>
      </c>
      <c r="D265" s="69" t="s">
        <v>111</v>
      </c>
      <c r="E265" s="58" t="s">
        <v>83</v>
      </c>
      <c r="F265" s="69" t="s">
        <v>3942</v>
      </c>
      <c r="G265" s="69">
        <v>1992</v>
      </c>
      <c r="H265" s="70">
        <v>11</v>
      </c>
      <c r="I265" s="71">
        <v>11</v>
      </c>
      <c r="J265" s="71">
        <v>990</v>
      </c>
      <c r="K265" s="71">
        <v>11</v>
      </c>
      <c r="L265" s="59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71">
        <v>2</v>
      </c>
      <c r="S265" s="60">
        <v>0</v>
      </c>
      <c r="T265" s="59">
        <v>0</v>
      </c>
      <c r="U265" s="60">
        <v>0</v>
      </c>
      <c r="V265" s="60">
        <v>0</v>
      </c>
      <c r="W265" s="60">
        <v>0</v>
      </c>
      <c r="X265" s="59">
        <v>0</v>
      </c>
      <c r="Y265" s="71">
        <v>1</v>
      </c>
      <c r="Z265" s="60">
        <v>0</v>
      </c>
      <c r="AA265" s="59">
        <v>0</v>
      </c>
      <c r="AB265" s="60">
        <v>0</v>
      </c>
      <c r="AC265" s="60">
        <v>0</v>
      </c>
      <c r="AD265" s="60">
        <v>0</v>
      </c>
      <c r="AE265" s="60">
        <v>0</v>
      </c>
      <c r="AF265" s="59">
        <v>0</v>
      </c>
      <c r="AG265" s="60">
        <v>0</v>
      </c>
      <c r="AH265" s="60">
        <v>0</v>
      </c>
      <c r="AI265" s="60">
        <v>0</v>
      </c>
      <c r="AJ265" s="60">
        <v>0</v>
      </c>
      <c r="AK265" s="63" t="s">
        <v>25</v>
      </c>
      <c r="AL265" s="93">
        <f t="shared" si="9"/>
        <v>0</v>
      </c>
    </row>
    <row r="266" spans="1:38" ht="17.25" thickBot="1">
      <c r="A266" s="72">
        <v>264</v>
      </c>
      <c r="B266" s="57" t="s">
        <v>251</v>
      </c>
      <c r="C266" s="58" t="s">
        <v>1821</v>
      </c>
      <c r="D266" s="69" t="s">
        <v>104</v>
      </c>
      <c r="E266" s="58" t="s">
        <v>69</v>
      </c>
      <c r="F266" s="69" t="s">
        <v>3565</v>
      </c>
      <c r="G266" s="69">
        <v>1998</v>
      </c>
      <c r="H266" s="70">
        <v>5</v>
      </c>
      <c r="I266" s="71">
        <v>5</v>
      </c>
      <c r="J266" s="71">
        <v>375</v>
      </c>
      <c r="K266" s="71">
        <v>4.2</v>
      </c>
      <c r="L266" s="59">
        <v>0</v>
      </c>
      <c r="M266" s="71">
        <v>1</v>
      </c>
      <c r="N266" s="71">
        <v>1</v>
      </c>
      <c r="O266" s="60">
        <v>0</v>
      </c>
      <c r="P266" s="60">
        <v>0</v>
      </c>
      <c r="Q266" s="60">
        <v>0</v>
      </c>
      <c r="R266" s="71">
        <v>2</v>
      </c>
      <c r="S266" s="60">
        <v>0</v>
      </c>
      <c r="T266" s="59">
        <v>0</v>
      </c>
      <c r="U266" s="60">
        <v>0</v>
      </c>
      <c r="V266" s="71">
        <v>0.1</v>
      </c>
      <c r="W266" s="71">
        <v>0.1</v>
      </c>
      <c r="X266" s="70">
        <v>6</v>
      </c>
      <c r="Y266" s="71">
        <v>26</v>
      </c>
      <c r="Z266" s="71">
        <v>1</v>
      </c>
      <c r="AA266" s="59">
        <v>0</v>
      </c>
      <c r="AB266" s="71">
        <v>0.24</v>
      </c>
      <c r="AC266" s="71">
        <v>0.24</v>
      </c>
      <c r="AD266" s="60">
        <v>0</v>
      </c>
      <c r="AE266" s="71">
        <v>0.24</v>
      </c>
      <c r="AF266" s="59">
        <v>0</v>
      </c>
      <c r="AG266" s="71">
        <v>0.02</v>
      </c>
      <c r="AH266" s="71">
        <v>0.02</v>
      </c>
      <c r="AI266" s="60">
        <v>0</v>
      </c>
      <c r="AJ266" s="71">
        <v>0.02</v>
      </c>
      <c r="AK266" s="63" t="s">
        <v>25</v>
      </c>
      <c r="AL266" s="93">
        <f t="shared" si="9"/>
        <v>0.22</v>
      </c>
    </row>
    <row r="267" spans="1:38" ht="17.25" thickBot="1">
      <c r="A267" s="72">
        <v>265</v>
      </c>
      <c r="B267" s="57" t="s">
        <v>252</v>
      </c>
      <c r="C267" s="58" t="s">
        <v>1851</v>
      </c>
      <c r="D267" s="69" t="s">
        <v>103</v>
      </c>
      <c r="E267" s="58" t="s">
        <v>71</v>
      </c>
      <c r="F267" s="69" t="s">
        <v>3943</v>
      </c>
      <c r="G267" s="69">
        <v>2002</v>
      </c>
      <c r="H267" s="70">
        <v>12</v>
      </c>
      <c r="I267" s="71">
        <v>11</v>
      </c>
      <c r="J267" s="71">
        <v>830</v>
      </c>
      <c r="K267" s="71">
        <v>9.1999999999999993</v>
      </c>
      <c r="L267" s="70">
        <v>1</v>
      </c>
      <c r="M267" s="71">
        <v>2</v>
      </c>
      <c r="N267" s="71">
        <v>3</v>
      </c>
      <c r="O267" s="71">
        <v>1</v>
      </c>
      <c r="P267" s="60">
        <v>0</v>
      </c>
      <c r="Q267" s="60">
        <v>0</v>
      </c>
      <c r="R267" s="71">
        <v>3</v>
      </c>
      <c r="S267" s="60">
        <v>0</v>
      </c>
      <c r="T267" s="70">
        <v>1.7</v>
      </c>
      <c r="U267" s="71">
        <v>1.7</v>
      </c>
      <c r="V267" s="71">
        <v>1.2</v>
      </c>
      <c r="W267" s="71">
        <v>2.9</v>
      </c>
      <c r="X267" s="70">
        <v>18</v>
      </c>
      <c r="Y267" s="71">
        <v>67</v>
      </c>
      <c r="Z267" s="71">
        <v>38</v>
      </c>
      <c r="AA267" s="70">
        <v>0.11</v>
      </c>
      <c r="AB267" s="71">
        <v>0.22</v>
      </c>
      <c r="AC267" s="71">
        <v>0.33</v>
      </c>
      <c r="AD267" s="71">
        <v>0.11</v>
      </c>
      <c r="AE267" s="71">
        <v>0.33</v>
      </c>
      <c r="AF267" s="70">
        <v>0.18</v>
      </c>
      <c r="AG267" s="71">
        <v>0.13</v>
      </c>
      <c r="AH267" s="71">
        <v>0.31</v>
      </c>
      <c r="AI267" s="71">
        <v>0.18</v>
      </c>
      <c r="AJ267" s="71">
        <v>0.31</v>
      </c>
      <c r="AK267" s="63" t="s">
        <v>25</v>
      </c>
      <c r="AL267" s="93">
        <f t="shared" si="9"/>
        <v>2.0000000000000018E-2</v>
      </c>
    </row>
    <row r="268" spans="1:38" ht="17.25" thickBot="1">
      <c r="A268" s="72">
        <v>266</v>
      </c>
      <c r="B268" s="57" t="s">
        <v>253</v>
      </c>
      <c r="C268" s="58" t="s">
        <v>1814</v>
      </c>
      <c r="D268" s="69" t="s">
        <v>102</v>
      </c>
      <c r="E268" s="58" t="s">
        <v>85</v>
      </c>
      <c r="F268" s="69" t="s">
        <v>3944</v>
      </c>
      <c r="G268" s="69">
        <v>1997</v>
      </c>
      <c r="H268" s="70">
        <v>9</v>
      </c>
      <c r="I268" s="71">
        <v>3</v>
      </c>
      <c r="J268" s="71">
        <v>387</v>
      </c>
      <c r="K268" s="71">
        <v>4.3</v>
      </c>
      <c r="L268" s="59">
        <v>0</v>
      </c>
      <c r="M268" s="71">
        <v>3</v>
      </c>
      <c r="N268" s="71">
        <v>3</v>
      </c>
      <c r="O268" s="60">
        <v>0</v>
      </c>
      <c r="P268" s="60">
        <v>0</v>
      </c>
      <c r="Q268" s="60">
        <v>0</v>
      </c>
      <c r="R268" s="71">
        <v>1</v>
      </c>
      <c r="S268" s="60">
        <v>0</v>
      </c>
      <c r="T268" s="70">
        <v>0.4</v>
      </c>
      <c r="U268" s="71">
        <v>0.4</v>
      </c>
      <c r="V268" s="71">
        <v>1.2</v>
      </c>
      <c r="W268" s="71">
        <v>1.6</v>
      </c>
      <c r="X268" s="70">
        <v>2</v>
      </c>
      <c r="Y268" s="71">
        <v>5</v>
      </c>
      <c r="Z268" s="71">
        <v>24</v>
      </c>
      <c r="AA268" s="59">
        <v>0</v>
      </c>
      <c r="AB268" s="71">
        <v>0.7</v>
      </c>
      <c r="AC268" s="71">
        <v>0.7</v>
      </c>
      <c r="AD268" s="60">
        <v>0</v>
      </c>
      <c r="AE268" s="71">
        <v>0.7</v>
      </c>
      <c r="AF268" s="70">
        <v>0.09</v>
      </c>
      <c r="AG268" s="71">
        <v>0.28000000000000003</v>
      </c>
      <c r="AH268" s="71">
        <v>0.36</v>
      </c>
      <c r="AI268" s="71">
        <v>0.09</v>
      </c>
      <c r="AJ268" s="71">
        <v>0.36</v>
      </c>
      <c r="AK268" s="63" t="s">
        <v>25</v>
      </c>
      <c r="AL268" s="93">
        <f t="shared" si="9"/>
        <v>0.33999999999999997</v>
      </c>
    </row>
    <row r="269" spans="1:38" ht="17.25" thickBot="1">
      <c r="A269" s="72">
        <v>267</v>
      </c>
      <c r="B269" s="57" t="s">
        <v>254</v>
      </c>
      <c r="C269" s="58" t="s">
        <v>1860</v>
      </c>
      <c r="D269" s="69" t="s">
        <v>104</v>
      </c>
      <c r="E269" s="58" t="s">
        <v>79</v>
      </c>
      <c r="F269" s="69" t="s">
        <v>3945</v>
      </c>
      <c r="G269" s="69">
        <v>1991</v>
      </c>
      <c r="H269" s="70">
        <v>8</v>
      </c>
      <c r="I269" s="71">
        <v>7</v>
      </c>
      <c r="J269" s="71">
        <v>623</v>
      </c>
      <c r="K269" s="71">
        <v>6.9</v>
      </c>
      <c r="L269" s="59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71">
        <v>1</v>
      </c>
      <c r="S269" s="60">
        <v>0</v>
      </c>
      <c r="T269" s="70">
        <v>0.5</v>
      </c>
      <c r="U269" s="71">
        <v>0.5</v>
      </c>
      <c r="V269" s="71">
        <v>0.1</v>
      </c>
      <c r="W269" s="71">
        <v>0.5</v>
      </c>
      <c r="X269" s="70">
        <v>5</v>
      </c>
      <c r="Y269" s="71">
        <v>25</v>
      </c>
      <c r="Z269" s="71">
        <v>1</v>
      </c>
      <c r="AA269" s="59">
        <v>0</v>
      </c>
      <c r="AB269" s="60">
        <v>0</v>
      </c>
      <c r="AC269" s="60">
        <v>0</v>
      </c>
      <c r="AD269" s="60">
        <v>0</v>
      </c>
      <c r="AE269" s="60">
        <v>0</v>
      </c>
      <c r="AF269" s="70">
        <v>7.0000000000000007E-2</v>
      </c>
      <c r="AG269" s="71">
        <v>0.01</v>
      </c>
      <c r="AH269" s="71">
        <v>0.08</v>
      </c>
      <c r="AI269" s="71">
        <v>7.0000000000000007E-2</v>
      </c>
      <c r="AJ269" s="71">
        <v>0.08</v>
      </c>
      <c r="AK269" s="63" t="s">
        <v>25</v>
      </c>
      <c r="AL269" s="93">
        <f t="shared" si="9"/>
        <v>-0.08</v>
      </c>
    </row>
    <row r="270" spans="1:38" ht="17.25" thickBot="1">
      <c r="A270" s="72">
        <v>268</v>
      </c>
      <c r="B270" s="57" t="s">
        <v>3244</v>
      </c>
      <c r="C270" s="58" t="s">
        <v>1812</v>
      </c>
      <c r="D270" s="69" t="s">
        <v>103</v>
      </c>
      <c r="E270" s="58" t="s">
        <v>81</v>
      </c>
      <c r="F270" s="69" t="s">
        <v>3946</v>
      </c>
      <c r="G270" s="69">
        <v>2004</v>
      </c>
      <c r="H270" s="70">
        <v>1</v>
      </c>
      <c r="I270" s="60">
        <v>0</v>
      </c>
      <c r="J270" s="71">
        <v>1</v>
      </c>
      <c r="K270" s="60">
        <v>0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60">
        <v>0</v>
      </c>
      <c r="S270" s="60">
        <v>0</v>
      </c>
      <c r="T270" s="59">
        <v>0</v>
      </c>
      <c r="U270" s="60">
        <v>0</v>
      </c>
      <c r="V270" s="60">
        <v>0</v>
      </c>
      <c r="W270" s="60">
        <v>0</v>
      </c>
      <c r="X270" s="59">
        <v>0</v>
      </c>
      <c r="Y270" s="60">
        <v>0</v>
      </c>
      <c r="Z270" s="60">
        <v>0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59">
        <v>0</v>
      </c>
      <c r="AG270" s="60">
        <v>0</v>
      </c>
      <c r="AH270" s="60">
        <v>0</v>
      </c>
      <c r="AI270" s="60">
        <v>0</v>
      </c>
      <c r="AJ270" s="60">
        <v>0</v>
      </c>
      <c r="AK270" s="63" t="s">
        <v>25</v>
      </c>
      <c r="AL270" s="93">
        <f t="shared" si="9"/>
        <v>0</v>
      </c>
    </row>
    <row r="271" spans="1:38" ht="17.25" thickBot="1">
      <c r="A271" s="72">
        <v>269</v>
      </c>
      <c r="B271" s="57" t="s">
        <v>255</v>
      </c>
      <c r="C271" s="58" t="s">
        <v>1814</v>
      </c>
      <c r="D271" s="69" t="s">
        <v>102</v>
      </c>
      <c r="E271" s="58" t="s">
        <v>77</v>
      </c>
      <c r="F271" s="69" t="s">
        <v>3890</v>
      </c>
      <c r="G271" s="69">
        <v>1996</v>
      </c>
      <c r="H271" s="70">
        <v>7</v>
      </c>
      <c r="I271" s="71">
        <v>2</v>
      </c>
      <c r="J271" s="71">
        <v>267</v>
      </c>
      <c r="K271" s="71">
        <v>3</v>
      </c>
      <c r="L271" s="70">
        <v>1</v>
      </c>
      <c r="M271" s="71">
        <v>2</v>
      </c>
      <c r="N271" s="71">
        <v>3</v>
      </c>
      <c r="O271" s="71">
        <v>1</v>
      </c>
      <c r="P271" s="60">
        <v>0</v>
      </c>
      <c r="Q271" s="60">
        <v>0</v>
      </c>
      <c r="R271" s="71">
        <v>2</v>
      </c>
      <c r="S271" s="60">
        <v>0</v>
      </c>
      <c r="T271" s="70">
        <v>1.7</v>
      </c>
      <c r="U271" s="71">
        <v>1.7</v>
      </c>
      <c r="V271" s="71">
        <v>1.3</v>
      </c>
      <c r="W271" s="71">
        <v>3</v>
      </c>
      <c r="X271" s="70">
        <v>4</v>
      </c>
      <c r="Y271" s="71">
        <v>9</v>
      </c>
      <c r="Z271" s="71">
        <v>20</v>
      </c>
      <c r="AA271" s="70">
        <v>0.34</v>
      </c>
      <c r="AB271" s="71">
        <v>0.67</v>
      </c>
      <c r="AC271" s="71">
        <v>1.01</v>
      </c>
      <c r="AD271" s="71">
        <v>0.34</v>
      </c>
      <c r="AE271" s="71">
        <v>1.01</v>
      </c>
      <c r="AF271" s="70">
        <v>0.57999999999999996</v>
      </c>
      <c r="AG271" s="71">
        <v>0.43</v>
      </c>
      <c r="AH271" s="71">
        <v>1.01</v>
      </c>
      <c r="AI271" s="71">
        <v>0.57999999999999996</v>
      </c>
      <c r="AJ271" s="71">
        <v>1.01</v>
      </c>
      <c r="AK271" s="63" t="s">
        <v>25</v>
      </c>
      <c r="AL271" s="93">
        <f t="shared" si="9"/>
        <v>0</v>
      </c>
    </row>
    <row r="272" spans="1:38" ht="17.25" thickBot="1">
      <c r="A272" s="72">
        <v>270</v>
      </c>
      <c r="B272" s="57" t="s">
        <v>255</v>
      </c>
      <c r="C272" s="58" t="s">
        <v>1814</v>
      </c>
      <c r="D272" s="69" t="s">
        <v>102</v>
      </c>
      <c r="E272" s="58" t="s">
        <v>96</v>
      </c>
      <c r="F272" s="69" t="s">
        <v>3890</v>
      </c>
      <c r="G272" s="69">
        <v>1996</v>
      </c>
      <c r="H272" s="70">
        <v>2</v>
      </c>
      <c r="I272" s="71">
        <v>1</v>
      </c>
      <c r="J272" s="71">
        <v>111</v>
      </c>
      <c r="K272" s="71">
        <v>1.2</v>
      </c>
      <c r="L272" s="59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60">
        <v>0</v>
      </c>
      <c r="S272" s="60">
        <v>0</v>
      </c>
      <c r="T272" s="70">
        <v>1.4</v>
      </c>
      <c r="U272" s="71">
        <v>1.4</v>
      </c>
      <c r="V272" s="71">
        <v>0.1</v>
      </c>
      <c r="W272" s="71">
        <v>1.5</v>
      </c>
      <c r="X272" s="70">
        <v>1</v>
      </c>
      <c r="Y272" s="60">
        <v>0</v>
      </c>
      <c r="Z272" s="71">
        <v>6</v>
      </c>
      <c r="AA272" s="59">
        <v>0</v>
      </c>
      <c r="AB272" s="60">
        <v>0</v>
      </c>
      <c r="AC272" s="60">
        <v>0</v>
      </c>
      <c r="AD272" s="60">
        <v>0</v>
      </c>
      <c r="AE272" s="60">
        <v>0</v>
      </c>
      <c r="AF272" s="70">
        <v>1.1599999999999999</v>
      </c>
      <c r="AG272" s="71">
        <v>0.05</v>
      </c>
      <c r="AH272" s="71">
        <v>1.22</v>
      </c>
      <c r="AI272" s="71">
        <v>1.1599999999999999</v>
      </c>
      <c r="AJ272" s="71">
        <v>1.22</v>
      </c>
      <c r="AK272" s="63" t="s">
        <v>25</v>
      </c>
      <c r="AL272" s="93">
        <f t="shared" si="9"/>
        <v>-1.22</v>
      </c>
    </row>
    <row r="273" spans="1:38" ht="17.25" thickBot="1">
      <c r="A273" s="72">
        <v>271</v>
      </c>
      <c r="B273" s="57" t="s">
        <v>3245</v>
      </c>
      <c r="C273" s="58" t="s">
        <v>1865</v>
      </c>
      <c r="D273" s="69" t="s">
        <v>104</v>
      </c>
      <c r="E273" s="58" t="s">
        <v>91</v>
      </c>
      <c r="F273" s="69" t="s">
        <v>3947</v>
      </c>
      <c r="G273" s="69">
        <v>1997</v>
      </c>
      <c r="H273" s="70">
        <v>2</v>
      </c>
      <c r="I273" s="71">
        <v>1</v>
      </c>
      <c r="J273" s="71">
        <v>91</v>
      </c>
      <c r="K273" s="71">
        <v>1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71">
        <v>1</v>
      </c>
      <c r="S273" s="60">
        <v>0</v>
      </c>
      <c r="T273" s="59">
        <v>0</v>
      </c>
      <c r="U273" s="60">
        <v>0</v>
      </c>
      <c r="V273" s="60">
        <v>0</v>
      </c>
      <c r="W273" s="60">
        <v>0</v>
      </c>
      <c r="X273" s="59">
        <v>0</v>
      </c>
      <c r="Y273" s="60">
        <v>0</v>
      </c>
      <c r="Z273" s="60">
        <v>0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70">
        <v>0.03</v>
      </c>
      <c r="AG273" s="60">
        <v>0</v>
      </c>
      <c r="AH273" s="71">
        <v>0.03</v>
      </c>
      <c r="AI273" s="71">
        <v>0.03</v>
      </c>
      <c r="AJ273" s="71">
        <v>0.03</v>
      </c>
      <c r="AK273" s="63" t="s">
        <v>25</v>
      </c>
      <c r="AL273" s="93">
        <f t="shared" si="9"/>
        <v>-0.03</v>
      </c>
    </row>
    <row r="274" spans="1:38" ht="17.25" thickBot="1">
      <c r="A274" s="72">
        <v>272</v>
      </c>
      <c r="B274" s="57" t="s">
        <v>257</v>
      </c>
      <c r="C274" s="58" t="s">
        <v>1860</v>
      </c>
      <c r="D274" s="69" t="s">
        <v>102</v>
      </c>
      <c r="E274" s="58" t="s">
        <v>77</v>
      </c>
      <c r="F274" s="69" t="s">
        <v>3948</v>
      </c>
      <c r="G274" s="69">
        <v>1999</v>
      </c>
      <c r="H274" s="70">
        <v>12</v>
      </c>
      <c r="I274" s="71">
        <v>12</v>
      </c>
      <c r="J274" s="144">
        <v>1080</v>
      </c>
      <c r="K274" s="71">
        <v>12</v>
      </c>
      <c r="L274" s="70">
        <v>6</v>
      </c>
      <c r="M274" s="71">
        <v>2</v>
      </c>
      <c r="N274" s="71">
        <v>8</v>
      </c>
      <c r="O274" s="71">
        <v>4</v>
      </c>
      <c r="P274" s="71">
        <v>2</v>
      </c>
      <c r="Q274" s="71">
        <v>2</v>
      </c>
      <c r="R274" s="71">
        <v>1</v>
      </c>
      <c r="S274" s="60">
        <v>0</v>
      </c>
      <c r="T274" s="70">
        <v>7.2</v>
      </c>
      <c r="U274" s="71">
        <v>5.6</v>
      </c>
      <c r="V274" s="71">
        <v>2.5</v>
      </c>
      <c r="W274" s="71">
        <v>8.1</v>
      </c>
      <c r="X274" s="70">
        <v>45</v>
      </c>
      <c r="Y274" s="71">
        <v>59</v>
      </c>
      <c r="Z274" s="71">
        <v>113</v>
      </c>
      <c r="AA274" s="70">
        <v>0.5</v>
      </c>
      <c r="AB274" s="71">
        <v>0.17</v>
      </c>
      <c r="AC274" s="71">
        <v>0.67</v>
      </c>
      <c r="AD274" s="71">
        <v>0.33</v>
      </c>
      <c r="AE274" s="71">
        <v>0.5</v>
      </c>
      <c r="AF274" s="70">
        <v>0.6</v>
      </c>
      <c r="AG274" s="71">
        <v>0.21</v>
      </c>
      <c r="AH274" s="71">
        <v>0.81</v>
      </c>
      <c r="AI274" s="71">
        <v>0.47</v>
      </c>
      <c r="AJ274" s="71">
        <v>0.68</v>
      </c>
      <c r="AK274" s="63" t="s">
        <v>25</v>
      </c>
      <c r="AL274" s="93">
        <f t="shared" si="9"/>
        <v>-0.14000000000000001</v>
      </c>
    </row>
    <row r="275" spans="1:38" ht="17.25" thickBot="1">
      <c r="A275" s="72">
        <v>273</v>
      </c>
      <c r="B275" s="57" t="s">
        <v>2688</v>
      </c>
      <c r="C275" s="58" t="s">
        <v>1812</v>
      </c>
      <c r="D275" s="69" t="s">
        <v>103</v>
      </c>
      <c r="E275" s="58" t="s">
        <v>2349</v>
      </c>
      <c r="F275" s="69" t="s">
        <v>3949</v>
      </c>
      <c r="G275" s="69">
        <v>2002</v>
      </c>
      <c r="H275" s="70">
        <v>8</v>
      </c>
      <c r="I275" s="71">
        <v>6</v>
      </c>
      <c r="J275" s="71">
        <v>514</v>
      </c>
      <c r="K275" s="71">
        <v>5.7</v>
      </c>
      <c r="L275" s="59">
        <v>0</v>
      </c>
      <c r="M275" s="71">
        <v>1</v>
      </c>
      <c r="N275" s="71">
        <v>1</v>
      </c>
      <c r="O275" s="60">
        <v>0</v>
      </c>
      <c r="P275" s="60">
        <v>0</v>
      </c>
      <c r="Q275" s="60">
        <v>0</v>
      </c>
      <c r="R275" s="71">
        <v>1</v>
      </c>
      <c r="S275" s="60">
        <v>0</v>
      </c>
      <c r="T275" s="70">
        <v>0.6</v>
      </c>
      <c r="U275" s="71">
        <v>0.6</v>
      </c>
      <c r="V275" s="71">
        <v>0.4</v>
      </c>
      <c r="W275" s="71">
        <v>1</v>
      </c>
      <c r="X275" s="70">
        <v>17</v>
      </c>
      <c r="Y275" s="71">
        <v>15</v>
      </c>
      <c r="Z275" s="71">
        <v>34</v>
      </c>
      <c r="AA275" s="59">
        <v>0</v>
      </c>
      <c r="AB275" s="71">
        <v>0.18</v>
      </c>
      <c r="AC275" s="71">
        <v>0.18</v>
      </c>
      <c r="AD275" s="60">
        <v>0</v>
      </c>
      <c r="AE275" s="71">
        <v>0.18</v>
      </c>
      <c r="AF275" s="70">
        <v>0.1</v>
      </c>
      <c r="AG275" s="71">
        <v>7.0000000000000007E-2</v>
      </c>
      <c r="AH275" s="71">
        <v>0.17</v>
      </c>
      <c r="AI275" s="71">
        <v>0.1</v>
      </c>
      <c r="AJ275" s="71">
        <v>0.17</v>
      </c>
      <c r="AK275" s="63" t="s">
        <v>25</v>
      </c>
      <c r="AL275" s="93">
        <f t="shared" si="9"/>
        <v>9.9999999999999811E-3</v>
      </c>
    </row>
    <row r="276" spans="1:38" ht="17.25" thickBot="1">
      <c r="A276" s="72">
        <v>274</v>
      </c>
      <c r="B276" s="57" t="s">
        <v>2688</v>
      </c>
      <c r="C276" s="58" t="s">
        <v>1812</v>
      </c>
      <c r="D276" s="69" t="s">
        <v>103</v>
      </c>
      <c r="E276" s="58" t="s">
        <v>65</v>
      </c>
      <c r="F276" s="69" t="s">
        <v>3949</v>
      </c>
      <c r="G276" s="69">
        <v>2002</v>
      </c>
      <c r="H276" s="70">
        <v>1</v>
      </c>
      <c r="I276" s="60">
        <v>0</v>
      </c>
      <c r="J276" s="71">
        <v>1</v>
      </c>
      <c r="K276" s="60">
        <v>0</v>
      </c>
      <c r="L276" s="59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60">
        <v>0</v>
      </c>
      <c r="S276" s="60">
        <v>0</v>
      </c>
      <c r="T276" s="59">
        <v>0</v>
      </c>
      <c r="U276" s="60">
        <v>0</v>
      </c>
      <c r="V276" s="60">
        <v>0</v>
      </c>
      <c r="W276" s="60">
        <v>0</v>
      </c>
      <c r="X276" s="59">
        <v>0</v>
      </c>
      <c r="Y276" s="60">
        <v>0</v>
      </c>
      <c r="Z276" s="60">
        <v>0</v>
      </c>
      <c r="AA276" s="59">
        <v>0</v>
      </c>
      <c r="AB276" s="60">
        <v>0</v>
      </c>
      <c r="AC276" s="60">
        <v>0</v>
      </c>
      <c r="AD276" s="60">
        <v>0</v>
      </c>
      <c r="AE276" s="60">
        <v>0</v>
      </c>
      <c r="AF276" s="59">
        <v>0</v>
      </c>
      <c r="AG276" s="60">
        <v>0</v>
      </c>
      <c r="AH276" s="60">
        <v>0</v>
      </c>
      <c r="AI276" s="60">
        <v>0</v>
      </c>
      <c r="AJ276" s="60">
        <v>0</v>
      </c>
      <c r="AK276" s="63" t="s">
        <v>25</v>
      </c>
      <c r="AL276" s="93">
        <f t="shared" si="9"/>
        <v>0</v>
      </c>
    </row>
    <row r="277" spans="1:38" ht="17.25" thickBot="1">
      <c r="A277" s="72">
        <v>275</v>
      </c>
      <c r="B277" s="57" t="s">
        <v>2938</v>
      </c>
      <c r="C277" s="58" t="s">
        <v>1811</v>
      </c>
      <c r="D277" s="69" t="s">
        <v>102</v>
      </c>
      <c r="E277" s="58" t="s">
        <v>2349</v>
      </c>
      <c r="F277" s="69" t="s">
        <v>3950</v>
      </c>
      <c r="G277" s="69">
        <v>1996</v>
      </c>
      <c r="H277" s="70">
        <v>6</v>
      </c>
      <c r="I277" s="71">
        <v>5</v>
      </c>
      <c r="J277" s="71">
        <v>430</v>
      </c>
      <c r="K277" s="71">
        <v>4.8</v>
      </c>
      <c r="L277" s="70">
        <v>1</v>
      </c>
      <c r="M277" s="71">
        <v>1</v>
      </c>
      <c r="N277" s="71">
        <v>2</v>
      </c>
      <c r="O277" s="60">
        <v>0</v>
      </c>
      <c r="P277" s="71">
        <v>1</v>
      </c>
      <c r="Q277" s="71">
        <v>1</v>
      </c>
      <c r="R277" s="71">
        <v>3</v>
      </c>
      <c r="S277" s="71">
        <v>1</v>
      </c>
      <c r="T277" s="70">
        <v>1.8</v>
      </c>
      <c r="U277" s="71">
        <v>1.1000000000000001</v>
      </c>
      <c r="V277" s="71">
        <v>0.6</v>
      </c>
      <c r="W277" s="71">
        <v>1.7</v>
      </c>
      <c r="X277" s="70">
        <v>2</v>
      </c>
      <c r="Y277" s="71">
        <v>10</v>
      </c>
      <c r="Z277" s="71">
        <v>24</v>
      </c>
      <c r="AA277" s="70">
        <v>0.21</v>
      </c>
      <c r="AB277" s="71">
        <v>0.21</v>
      </c>
      <c r="AC277" s="71">
        <v>0.42</v>
      </c>
      <c r="AD277" s="60">
        <v>0</v>
      </c>
      <c r="AE277" s="71">
        <v>0.21</v>
      </c>
      <c r="AF277" s="70">
        <v>0.39</v>
      </c>
      <c r="AG277" s="71">
        <v>0.13</v>
      </c>
      <c r="AH277" s="71">
        <v>0.52</v>
      </c>
      <c r="AI277" s="71">
        <v>0.22</v>
      </c>
      <c r="AJ277" s="71">
        <v>0.35</v>
      </c>
      <c r="AK277" s="63" t="s">
        <v>25</v>
      </c>
      <c r="AL277" s="93">
        <f t="shared" si="9"/>
        <v>-0.10000000000000003</v>
      </c>
    </row>
    <row r="278" spans="1:38" ht="17.25" thickBot="1">
      <c r="A278" s="72">
        <v>276</v>
      </c>
      <c r="B278" s="57" t="s">
        <v>2730</v>
      </c>
      <c r="C278" s="58" t="s">
        <v>1812</v>
      </c>
      <c r="D278" s="69" t="s">
        <v>103</v>
      </c>
      <c r="E278" s="58" t="s">
        <v>79</v>
      </c>
      <c r="F278" s="69" t="s">
        <v>3951</v>
      </c>
      <c r="G278" s="69">
        <v>2004</v>
      </c>
      <c r="H278" s="70">
        <v>1</v>
      </c>
      <c r="I278" s="60">
        <v>0</v>
      </c>
      <c r="J278" s="71">
        <v>1</v>
      </c>
      <c r="K278" s="60">
        <v>0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60">
        <v>0</v>
      </c>
      <c r="S278" s="60">
        <v>0</v>
      </c>
      <c r="T278" s="59">
        <v>0</v>
      </c>
      <c r="U278" s="60">
        <v>0</v>
      </c>
      <c r="V278" s="60">
        <v>0</v>
      </c>
      <c r="W278" s="60">
        <v>0</v>
      </c>
      <c r="X278" s="59">
        <v>0</v>
      </c>
      <c r="Y278" s="60">
        <v>0</v>
      </c>
      <c r="Z278" s="60">
        <v>0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59">
        <v>0</v>
      </c>
      <c r="AG278" s="60">
        <v>0</v>
      </c>
      <c r="AH278" s="60">
        <v>0</v>
      </c>
      <c r="AI278" s="60">
        <v>0</v>
      </c>
      <c r="AJ278" s="60">
        <v>0</v>
      </c>
      <c r="AK278" s="63" t="s">
        <v>25</v>
      </c>
      <c r="AL278" s="93">
        <f t="shared" si="9"/>
        <v>0</v>
      </c>
    </row>
    <row r="279" spans="1:38" ht="17.25" thickBot="1">
      <c r="A279" s="72">
        <v>277</v>
      </c>
      <c r="B279" s="57" t="s">
        <v>258</v>
      </c>
      <c r="C279" s="58" t="s">
        <v>1811</v>
      </c>
      <c r="D279" s="69" t="s">
        <v>1810</v>
      </c>
      <c r="E279" s="58" t="s">
        <v>83</v>
      </c>
      <c r="F279" s="69" t="s">
        <v>3952</v>
      </c>
      <c r="G279" s="69">
        <v>1994</v>
      </c>
      <c r="H279" s="70">
        <v>12</v>
      </c>
      <c r="I279" s="71">
        <v>12</v>
      </c>
      <c r="J279" s="144">
        <v>1017</v>
      </c>
      <c r="K279" s="71">
        <v>11.3</v>
      </c>
      <c r="L279" s="70">
        <v>3</v>
      </c>
      <c r="M279" s="71">
        <v>2</v>
      </c>
      <c r="N279" s="71">
        <v>5</v>
      </c>
      <c r="O279" s="71">
        <v>3</v>
      </c>
      <c r="P279" s="60">
        <v>0</v>
      </c>
      <c r="Q279" s="60">
        <v>0</v>
      </c>
      <c r="R279" s="71">
        <v>2</v>
      </c>
      <c r="S279" s="60">
        <v>0</v>
      </c>
      <c r="T279" s="70">
        <v>1.5</v>
      </c>
      <c r="U279" s="71">
        <v>1.5</v>
      </c>
      <c r="V279" s="71">
        <v>1.6</v>
      </c>
      <c r="W279" s="71">
        <v>3.1</v>
      </c>
      <c r="X279" s="70">
        <v>16</v>
      </c>
      <c r="Y279" s="71">
        <v>68</v>
      </c>
      <c r="Z279" s="71">
        <v>38</v>
      </c>
      <c r="AA279" s="70">
        <v>0.27</v>
      </c>
      <c r="AB279" s="71">
        <v>0.18</v>
      </c>
      <c r="AC279" s="71">
        <v>0.44</v>
      </c>
      <c r="AD279" s="71">
        <v>0.27</v>
      </c>
      <c r="AE279" s="71">
        <v>0.44</v>
      </c>
      <c r="AF279" s="70">
        <v>0.13</v>
      </c>
      <c r="AG279" s="71">
        <v>0.14000000000000001</v>
      </c>
      <c r="AH279" s="71">
        <v>0.27</v>
      </c>
      <c r="AI279" s="71">
        <v>0.13</v>
      </c>
      <c r="AJ279" s="71">
        <v>0.27</v>
      </c>
      <c r="AK279" s="63" t="s">
        <v>25</v>
      </c>
      <c r="AL279" s="93">
        <f t="shared" ref="AL279:AL298" si="10">AC279-AH279</f>
        <v>0.16999999999999998</v>
      </c>
    </row>
    <row r="280" spans="1:38" ht="17.25" thickBot="1">
      <c r="A280" s="72">
        <v>278</v>
      </c>
      <c r="B280" s="57" t="s">
        <v>259</v>
      </c>
      <c r="C280" s="58" t="s">
        <v>1811</v>
      </c>
      <c r="D280" s="69" t="s">
        <v>104</v>
      </c>
      <c r="E280" s="58" t="s">
        <v>87</v>
      </c>
      <c r="F280" s="69" t="s">
        <v>3953</v>
      </c>
      <c r="G280" s="69">
        <v>1996</v>
      </c>
      <c r="H280" s="70">
        <v>5</v>
      </c>
      <c r="I280" s="71">
        <v>5</v>
      </c>
      <c r="J280" s="71">
        <v>416</v>
      </c>
      <c r="K280" s="71">
        <v>4.5999999999999996</v>
      </c>
      <c r="L280" s="59">
        <v>0</v>
      </c>
      <c r="M280" s="60">
        <v>0</v>
      </c>
      <c r="N280" s="60">
        <v>0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70">
        <v>0.2</v>
      </c>
      <c r="U280" s="71">
        <v>0.2</v>
      </c>
      <c r="V280" s="71">
        <v>0.2</v>
      </c>
      <c r="W280" s="71">
        <v>0.4</v>
      </c>
      <c r="X280" s="70">
        <v>1</v>
      </c>
      <c r="Y280" s="71">
        <v>10</v>
      </c>
      <c r="Z280" s="60">
        <v>0</v>
      </c>
      <c r="AA280" s="59">
        <v>0</v>
      </c>
      <c r="AB280" s="60">
        <v>0</v>
      </c>
      <c r="AC280" s="60">
        <v>0</v>
      </c>
      <c r="AD280" s="60">
        <v>0</v>
      </c>
      <c r="AE280" s="60">
        <v>0</v>
      </c>
      <c r="AF280" s="70">
        <v>0.05</v>
      </c>
      <c r="AG280" s="71">
        <v>0.04</v>
      </c>
      <c r="AH280" s="71">
        <v>0.08</v>
      </c>
      <c r="AI280" s="71">
        <v>0.05</v>
      </c>
      <c r="AJ280" s="71">
        <v>0.08</v>
      </c>
      <c r="AK280" s="63" t="s">
        <v>25</v>
      </c>
      <c r="AL280" s="93">
        <f t="shared" si="10"/>
        <v>-0.08</v>
      </c>
    </row>
    <row r="281" spans="1:38" ht="17.25" thickBot="1">
      <c r="A281" s="72">
        <v>279</v>
      </c>
      <c r="B281" s="57" t="s">
        <v>3103</v>
      </c>
      <c r="C281" s="58" t="s">
        <v>1812</v>
      </c>
      <c r="D281" s="69" t="s">
        <v>1810</v>
      </c>
      <c r="E281" s="58" t="s">
        <v>96</v>
      </c>
      <c r="F281" s="69" t="s">
        <v>3954</v>
      </c>
      <c r="G281" s="69">
        <v>1999</v>
      </c>
      <c r="H281" s="70">
        <v>9</v>
      </c>
      <c r="I281" s="71">
        <v>8</v>
      </c>
      <c r="J281" s="71">
        <v>681</v>
      </c>
      <c r="K281" s="71">
        <v>7.6</v>
      </c>
      <c r="L281" s="59">
        <v>0</v>
      </c>
      <c r="M281" s="71">
        <v>1</v>
      </c>
      <c r="N281" s="71">
        <v>1</v>
      </c>
      <c r="O281" s="60">
        <v>0</v>
      </c>
      <c r="P281" s="60">
        <v>0</v>
      </c>
      <c r="Q281" s="60">
        <v>0</v>
      </c>
      <c r="R281" s="60">
        <v>0</v>
      </c>
      <c r="S281" s="60">
        <v>0</v>
      </c>
      <c r="T281" s="70">
        <v>0.8</v>
      </c>
      <c r="U281" s="71">
        <v>0.8</v>
      </c>
      <c r="V281" s="71">
        <v>2.1</v>
      </c>
      <c r="W281" s="71">
        <v>2.8</v>
      </c>
      <c r="X281" s="70">
        <v>24</v>
      </c>
      <c r="Y281" s="71">
        <v>18</v>
      </c>
      <c r="Z281" s="71">
        <v>33</v>
      </c>
      <c r="AA281" s="59">
        <v>0</v>
      </c>
      <c r="AB281" s="71">
        <v>0.13</v>
      </c>
      <c r="AC281" s="71">
        <v>0.13</v>
      </c>
      <c r="AD281" s="60">
        <v>0</v>
      </c>
      <c r="AE281" s="71">
        <v>0.13</v>
      </c>
      <c r="AF281" s="70">
        <v>0.1</v>
      </c>
      <c r="AG281" s="71">
        <v>0.28000000000000003</v>
      </c>
      <c r="AH281" s="71">
        <v>0.38</v>
      </c>
      <c r="AI281" s="71">
        <v>0.1</v>
      </c>
      <c r="AJ281" s="71">
        <v>0.38</v>
      </c>
      <c r="AK281" s="63" t="s">
        <v>25</v>
      </c>
      <c r="AL281" s="93">
        <f t="shared" si="10"/>
        <v>-0.25</v>
      </c>
    </row>
    <row r="282" spans="1:38" ht="17.25" thickBot="1">
      <c r="A282" s="72">
        <v>280</v>
      </c>
      <c r="B282" s="57" t="s">
        <v>260</v>
      </c>
      <c r="C282" s="58" t="s">
        <v>1811</v>
      </c>
      <c r="D282" s="69" t="s">
        <v>103</v>
      </c>
      <c r="E282" s="58" t="s">
        <v>69</v>
      </c>
      <c r="F282" s="69" t="s">
        <v>3955</v>
      </c>
      <c r="G282" s="69">
        <v>1996</v>
      </c>
      <c r="H282" s="70">
        <v>9</v>
      </c>
      <c r="I282" s="71">
        <v>6</v>
      </c>
      <c r="J282" s="71">
        <v>519</v>
      </c>
      <c r="K282" s="71">
        <v>5.8</v>
      </c>
      <c r="L282" s="70">
        <v>3</v>
      </c>
      <c r="M282" s="60">
        <v>0</v>
      </c>
      <c r="N282" s="71">
        <v>3</v>
      </c>
      <c r="O282" s="71">
        <v>3</v>
      </c>
      <c r="P282" s="60">
        <v>0</v>
      </c>
      <c r="Q282" s="60">
        <v>0</v>
      </c>
      <c r="R282" s="60">
        <v>0</v>
      </c>
      <c r="S282" s="60">
        <v>0</v>
      </c>
      <c r="T282" s="70">
        <v>1</v>
      </c>
      <c r="U282" s="71">
        <v>1</v>
      </c>
      <c r="V282" s="60">
        <v>0</v>
      </c>
      <c r="W282" s="71">
        <v>1</v>
      </c>
      <c r="X282" s="70">
        <v>5</v>
      </c>
      <c r="Y282" s="71">
        <v>17</v>
      </c>
      <c r="Z282" s="71">
        <v>11</v>
      </c>
      <c r="AA282" s="70">
        <v>0.52</v>
      </c>
      <c r="AB282" s="60">
        <v>0</v>
      </c>
      <c r="AC282" s="71">
        <v>0.52</v>
      </c>
      <c r="AD282" s="71">
        <v>0.52</v>
      </c>
      <c r="AE282" s="71">
        <v>0.52</v>
      </c>
      <c r="AF282" s="70">
        <v>0.17</v>
      </c>
      <c r="AG282" s="71">
        <v>0.01</v>
      </c>
      <c r="AH282" s="71">
        <v>0.18</v>
      </c>
      <c r="AI282" s="71">
        <v>0.17</v>
      </c>
      <c r="AJ282" s="71">
        <v>0.18</v>
      </c>
      <c r="AK282" s="63" t="s">
        <v>25</v>
      </c>
      <c r="AL282" s="93">
        <f t="shared" si="10"/>
        <v>0.34</v>
      </c>
    </row>
    <row r="283" spans="1:38" ht="17.25" thickBot="1">
      <c r="A283" s="72">
        <v>281</v>
      </c>
      <c r="B283" s="57" t="s">
        <v>3104</v>
      </c>
      <c r="C283" s="58" t="s">
        <v>1812</v>
      </c>
      <c r="D283" s="69" t="s">
        <v>104</v>
      </c>
      <c r="E283" s="58" t="s">
        <v>77</v>
      </c>
      <c r="F283" s="69" t="s">
        <v>3956</v>
      </c>
      <c r="G283" s="69">
        <v>1989</v>
      </c>
      <c r="H283" s="70">
        <v>4</v>
      </c>
      <c r="I283" s="71">
        <v>3</v>
      </c>
      <c r="J283" s="71">
        <v>242</v>
      </c>
      <c r="K283" s="71">
        <v>2.7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60">
        <v>0</v>
      </c>
      <c r="S283" s="60">
        <v>0</v>
      </c>
      <c r="T283" s="70">
        <v>0.1</v>
      </c>
      <c r="U283" s="71">
        <v>0.1</v>
      </c>
      <c r="V283" s="71">
        <v>0.1</v>
      </c>
      <c r="W283" s="71">
        <v>0.3</v>
      </c>
      <c r="X283" s="70">
        <v>1</v>
      </c>
      <c r="Y283" s="71">
        <v>8</v>
      </c>
      <c r="Z283" s="71">
        <v>4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70">
        <v>0.04</v>
      </c>
      <c r="AG283" s="71">
        <v>0.05</v>
      </c>
      <c r="AH283" s="71">
        <v>0.1</v>
      </c>
      <c r="AI283" s="71">
        <v>0.04</v>
      </c>
      <c r="AJ283" s="71">
        <v>0.1</v>
      </c>
      <c r="AK283" s="63" t="s">
        <v>25</v>
      </c>
      <c r="AL283" s="93">
        <f t="shared" si="10"/>
        <v>-0.1</v>
      </c>
    </row>
    <row r="284" spans="1:38" ht="17.25" thickBot="1">
      <c r="A284" s="72">
        <v>282</v>
      </c>
      <c r="B284" s="57" t="s">
        <v>3123</v>
      </c>
      <c r="C284" s="58" t="s">
        <v>1866</v>
      </c>
      <c r="D284" s="69" t="s">
        <v>103</v>
      </c>
      <c r="E284" s="58" t="s">
        <v>69</v>
      </c>
      <c r="F284" s="69" t="s">
        <v>3957</v>
      </c>
      <c r="G284" s="69">
        <v>2003</v>
      </c>
      <c r="H284" s="70">
        <v>2</v>
      </c>
      <c r="I284" s="71">
        <v>1</v>
      </c>
      <c r="J284" s="71">
        <v>117</v>
      </c>
      <c r="K284" s="71">
        <v>1.3</v>
      </c>
      <c r="L284" s="70">
        <v>1</v>
      </c>
      <c r="M284" s="60">
        <v>0</v>
      </c>
      <c r="N284" s="71">
        <v>1</v>
      </c>
      <c r="O284" s="71">
        <v>1</v>
      </c>
      <c r="P284" s="60">
        <v>0</v>
      </c>
      <c r="Q284" s="60">
        <v>0</v>
      </c>
      <c r="R284" s="71">
        <v>1</v>
      </c>
      <c r="S284" s="60">
        <v>0</v>
      </c>
      <c r="T284" s="59">
        <v>0</v>
      </c>
      <c r="U284" s="60">
        <v>0</v>
      </c>
      <c r="V284" s="71">
        <v>0.4</v>
      </c>
      <c r="W284" s="71">
        <v>0.4</v>
      </c>
      <c r="X284" s="70">
        <v>2</v>
      </c>
      <c r="Y284" s="71">
        <v>6</v>
      </c>
      <c r="Z284" s="71">
        <v>8</v>
      </c>
      <c r="AA284" s="70">
        <v>0.77</v>
      </c>
      <c r="AB284" s="60">
        <v>0</v>
      </c>
      <c r="AC284" s="71">
        <v>0.77</v>
      </c>
      <c r="AD284" s="71">
        <v>0.77</v>
      </c>
      <c r="AE284" s="71">
        <v>0.77</v>
      </c>
      <c r="AF284" s="70">
        <v>0.02</v>
      </c>
      <c r="AG284" s="71">
        <v>0.28999999999999998</v>
      </c>
      <c r="AH284" s="71">
        <v>0.31</v>
      </c>
      <c r="AI284" s="71">
        <v>0.02</v>
      </c>
      <c r="AJ284" s="71">
        <v>0.31</v>
      </c>
      <c r="AK284" s="63" t="s">
        <v>25</v>
      </c>
      <c r="AL284" s="93">
        <f t="shared" si="10"/>
        <v>0.46</v>
      </c>
    </row>
    <row r="285" spans="1:38" ht="17.25" thickBot="1">
      <c r="A285" s="72">
        <v>283</v>
      </c>
      <c r="B285" s="57" t="s">
        <v>3246</v>
      </c>
      <c r="C285" s="58" t="s">
        <v>1812</v>
      </c>
      <c r="D285" s="69" t="s">
        <v>104</v>
      </c>
      <c r="E285" s="58" t="s">
        <v>2641</v>
      </c>
      <c r="F285" s="69" t="s">
        <v>3582</v>
      </c>
      <c r="G285" s="69">
        <v>2002</v>
      </c>
      <c r="H285" s="70">
        <v>7</v>
      </c>
      <c r="I285" s="71">
        <v>5</v>
      </c>
      <c r="J285" s="71">
        <v>517</v>
      </c>
      <c r="K285" s="71">
        <v>5.7</v>
      </c>
      <c r="L285" s="59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60">
        <v>0</v>
      </c>
      <c r="S285" s="60">
        <v>0</v>
      </c>
      <c r="T285" s="70">
        <v>0.1</v>
      </c>
      <c r="U285" s="71">
        <v>0.1</v>
      </c>
      <c r="V285" s="60">
        <v>0</v>
      </c>
      <c r="W285" s="71">
        <v>0.1</v>
      </c>
      <c r="X285" s="70">
        <v>2</v>
      </c>
      <c r="Y285" s="71">
        <v>11</v>
      </c>
      <c r="Z285" s="60">
        <v>0</v>
      </c>
      <c r="AA285" s="59">
        <v>0</v>
      </c>
      <c r="AB285" s="60">
        <v>0</v>
      </c>
      <c r="AC285" s="60">
        <v>0</v>
      </c>
      <c r="AD285" s="60">
        <v>0</v>
      </c>
      <c r="AE285" s="60">
        <v>0</v>
      </c>
      <c r="AF285" s="70">
        <v>0.02</v>
      </c>
      <c r="AG285" s="60">
        <v>0</v>
      </c>
      <c r="AH285" s="71">
        <v>0.02</v>
      </c>
      <c r="AI285" s="71">
        <v>0.02</v>
      </c>
      <c r="AJ285" s="71">
        <v>0.02</v>
      </c>
      <c r="AK285" s="63" t="s">
        <v>25</v>
      </c>
      <c r="AL285" s="93">
        <f t="shared" si="10"/>
        <v>-0.02</v>
      </c>
    </row>
    <row r="286" spans="1:38" ht="17.25" thickBot="1">
      <c r="A286" s="72">
        <v>284</v>
      </c>
      <c r="B286" s="57" t="s">
        <v>261</v>
      </c>
      <c r="C286" s="58" t="s">
        <v>1838</v>
      </c>
      <c r="D286" s="69" t="s">
        <v>104</v>
      </c>
      <c r="E286" s="58" t="s">
        <v>95</v>
      </c>
      <c r="F286" s="69" t="s">
        <v>3958</v>
      </c>
      <c r="G286" s="69">
        <v>1997</v>
      </c>
      <c r="H286" s="70">
        <v>4</v>
      </c>
      <c r="I286" s="71">
        <v>2</v>
      </c>
      <c r="J286" s="71">
        <v>170</v>
      </c>
      <c r="K286" s="71">
        <v>1.9</v>
      </c>
      <c r="L286" s="59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71">
        <v>1</v>
      </c>
      <c r="S286" s="60">
        <v>0</v>
      </c>
      <c r="T286" s="70">
        <v>0.1</v>
      </c>
      <c r="U286" s="71">
        <v>0.1</v>
      </c>
      <c r="V286" s="60">
        <v>0</v>
      </c>
      <c r="W286" s="71">
        <v>0.1</v>
      </c>
      <c r="X286" s="70">
        <v>1</v>
      </c>
      <c r="Y286" s="71">
        <v>4</v>
      </c>
      <c r="Z286" s="60">
        <v>0</v>
      </c>
      <c r="AA286" s="59">
        <v>0</v>
      </c>
      <c r="AB286" s="60">
        <v>0</v>
      </c>
      <c r="AC286" s="60">
        <v>0</v>
      </c>
      <c r="AD286" s="60">
        <v>0</v>
      </c>
      <c r="AE286" s="60">
        <v>0</v>
      </c>
      <c r="AF286" s="70">
        <v>0.05</v>
      </c>
      <c r="AG286" s="71">
        <v>0.01</v>
      </c>
      <c r="AH286" s="71">
        <v>0.06</v>
      </c>
      <c r="AI286" s="71">
        <v>0.05</v>
      </c>
      <c r="AJ286" s="71">
        <v>0.06</v>
      </c>
      <c r="AK286" s="63" t="s">
        <v>25</v>
      </c>
      <c r="AL286" s="93">
        <f t="shared" si="10"/>
        <v>-0.06</v>
      </c>
    </row>
    <row r="287" spans="1:38" ht="17.25" thickBot="1">
      <c r="A287" s="72">
        <v>285</v>
      </c>
      <c r="B287" s="57" t="s">
        <v>3584</v>
      </c>
      <c r="C287" s="58" t="s">
        <v>1812</v>
      </c>
      <c r="D287" s="69" t="s">
        <v>103</v>
      </c>
      <c r="E287" s="58" t="s">
        <v>67</v>
      </c>
      <c r="F287" s="69" t="s">
        <v>3959</v>
      </c>
      <c r="G287" s="69">
        <v>2006</v>
      </c>
      <c r="H287" s="70">
        <v>1</v>
      </c>
      <c r="I287" s="71">
        <v>1</v>
      </c>
      <c r="J287" s="71">
        <v>65</v>
      </c>
      <c r="K287" s="71">
        <v>0.7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59">
        <v>0</v>
      </c>
      <c r="U287" s="60">
        <v>0</v>
      </c>
      <c r="V287" s="60">
        <v>0</v>
      </c>
      <c r="W287" s="60">
        <v>0</v>
      </c>
      <c r="X287" s="59">
        <v>0</v>
      </c>
      <c r="Y287" s="71">
        <v>2</v>
      </c>
      <c r="Z287" s="60">
        <v>0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59">
        <v>0</v>
      </c>
      <c r="AG287" s="60">
        <v>0</v>
      </c>
      <c r="AH287" s="60">
        <v>0</v>
      </c>
      <c r="AI287" s="60">
        <v>0</v>
      </c>
      <c r="AJ287" s="60">
        <v>0</v>
      </c>
      <c r="AK287" s="63" t="s">
        <v>25</v>
      </c>
      <c r="AL287" s="93">
        <f t="shared" si="10"/>
        <v>0</v>
      </c>
    </row>
    <row r="288" spans="1:38" ht="17.25" thickBot="1">
      <c r="A288" s="72">
        <v>286</v>
      </c>
      <c r="B288" s="57" t="s">
        <v>262</v>
      </c>
      <c r="C288" s="58" t="s">
        <v>1812</v>
      </c>
      <c r="D288" s="69" t="s">
        <v>1833</v>
      </c>
      <c r="E288" s="58" t="s">
        <v>73</v>
      </c>
      <c r="F288" s="69" t="s">
        <v>3960</v>
      </c>
      <c r="G288" s="69">
        <v>1986</v>
      </c>
      <c r="H288" s="70">
        <v>7</v>
      </c>
      <c r="I288" s="71">
        <v>5</v>
      </c>
      <c r="J288" s="71">
        <v>352</v>
      </c>
      <c r="K288" s="71">
        <v>3.9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71">
        <v>2</v>
      </c>
      <c r="S288" s="60">
        <v>0</v>
      </c>
      <c r="T288" s="59">
        <v>0</v>
      </c>
      <c r="U288" s="60">
        <v>0</v>
      </c>
      <c r="V288" s="71">
        <v>0.3</v>
      </c>
      <c r="W288" s="71">
        <v>0.3</v>
      </c>
      <c r="X288" s="70">
        <v>3</v>
      </c>
      <c r="Y288" s="71">
        <v>28</v>
      </c>
      <c r="Z288" s="71">
        <v>23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59">
        <v>0</v>
      </c>
      <c r="AG288" s="71">
        <v>7.0000000000000007E-2</v>
      </c>
      <c r="AH288" s="71">
        <v>7.0000000000000007E-2</v>
      </c>
      <c r="AI288" s="60">
        <v>0</v>
      </c>
      <c r="AJ288" s="71">
        <v>7.0000000000000007E-2</v>
      </c>
      <c r="AK288" s="63" t="s">
        <v>25</v>
      </c>
      <c r="AL288" s="93">
        <f t="shared" si="10"/>
        <v>-7.0000000000000007E-2</v>
      </c>
    </row>
    <row r="289" spans="1:38" ht="17.25" thickBot="1">
      <c r="A289" s="72">
        <v>287</v>
      </c>
      <c r="B289" s="57" t="s">
        <v>263</v>
      </c>
      <c r="C289" s="58" t="s">
        <v>1812</v>
      </c>
      <c r="D289" s="69" t="s">
        <v>104</v>
      </c>
      <c r="E289" s="58" t="s">
        <v>83</v>
      </c>
      <c r="F289" s="69" t="s">
        <v>3961</v>
      </c>
      <c r="G289" s="69">
        <v>1993</v>
      </c>
      <c r="H289" s="70">
        <v>1</v>
      </c>
      <c r="I289" s="71">
        <v>1</v>
      </c>
      <c r="J289" s="71">
        <v>30</v>
      </c>
      <c r="K289" s="71">
        <v>0.3</v>
      </c>
      <c r="L289" s="59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59">
        <v>0</v>
      </c>
      <c r="U289" s="60">
        <v>0</v>
      </c>
      <c r="V289" s="60">
        <v>0</v>
      </c>
      <c r="W289" s="60">
        <v>0</v>
      </c>
      <c r="X289" s="59">
        <v>0</v>
      </c>
      <c r="Y289" s="60">
        <v>0</v>
      </c>
      <c r="Z289" s="60">
        <v>0</v>
      </c>
      <c r="AA289" s="59">
        <v>0</v>
      </c>
      <c r="AB289" s="60">
        <v>0</v>
      </c>
      <c r="AC289" s="60">
        <v>0</v>
      </c>
      <c r="AD289" s="60">
        <v>0</v>
      </c>
      <c r="AE289" s="60">
        <v>0</v>
      </c>
      <c r="AF289" s="70">
        <v>0.02</v>
      </c>
      <c r="AG289" s="71">
        <v>7.0000000000000007E-2</v>
      </c>
      <c r="AH289" s="71">
        <v>0.09</v>
      </c>
      <c r="AI289" s="71">
        <v>0.02</v>
      </c>
      <c r="AJ289" s="71">
        <v>0.09</v>
      </c>
      <c r="AK289" s="63" t="s">
        <v>25</v>
      </c>
      <c r="AL289" s="93">
        <f t="shared" si="10"/>
        <v>-0.09</v>
      </c>
    </row>
    <row r="290" spans="1:38" ht="17.25" thickBot="1">
      <c r="A290" s="72">
        <v>288</v>
      </c>
      <c r="B290" s="57" t="s">
        <v>264</v>
      </c>
      <c r="C290" s="58" t="s">
        <v>1812</v>
      </c>
      <c r="D290" s="69" t="s">
        <v>104</v>
      </c>
      <c r="E290" s="58" t="s">
        <v>85</v>
      </c>
      <c r="F290" s="69" t="s">
        <v>3962</v>
      </c>
      <c r="G290" s="69">
        <v>1999</v>
      </c>
      <c r="H290" s="70">
        <v>12</v>
      </c>
      <c r="I290" s="71">
        <v>12</v>
      </c>
      <c r="J290" s="144">
        <v>1059</v>
      </c>
      <c r="K290" s="71">
        <v>11.8</v>
      </c>
      <c r="L290" s="70">
        <v>1</v>
      </c>
      <c r="M290" s="71">
        <v>1</v>
      </c>
      <c r="N290" s="71">
        <v>2</v>
      </c>
      <c r="O290" s="71">
        <v>1</v>
      </c>
      <c r="P290" s="60">
        <v>0</v>
      </c>
      <c r="Q290" s="60">
        <v>0</v>
      </c>
      <c r="R290" s="71">
        <v>2</v>
      </c>
      <c r="S290" s="60">
        <v>0</v>
      </c>
      <c r="T290" s="70">
        <v>0.5</v>
      </c>
      <c r="U290" s="71">
        <v>0.5</v>
      </c>
      <c r="V290" s="71">
        <v>0.7</v>
      </c>
      <c r="W290" s="71">
        <v>1.2</v>
      </c>
      <c r="X290" s="70">
        <v>9</v>
      </c>
      <c r="Y290" s="71">
        <v>35</v>
      </c>
      <c r="Z290" s="71">
        <v>58</v>
      </c>
      <c r="AA290" s="70">
        <v>0.08</v>
      </c>
      <c r="AB290" s="71">
        <v>0.08</v>
      </c>
      <c r="AC290" s="71">
        <v>0.17</v>
      </c>
      <c r="AD290" s="71">
        <v>0.08</v>
      </c>
      <c r="AE290" s="71">
        <v>0.17</v>
      </c>
      <c r="AF290" s="70">
        <v>0.04</v>
      </c>
      <c r="AG290" s="71">
        <v>0.06</v>
      </c>
      <c r="AH290" s="71">
        <v>0.1</v>
      </c>
      <c r="AI290" s="71">
        <v>0.04</v>
      </c>
      <c r="AJ290" s="71">
        <v>0.1</v>
      </c>
      <c r="AK290" s="63" t="s">
        <v>25</v>
      </c>
      <c r="AL290" s="93">
        <f t="shared" si="10"/>
        <v>7.0000000000000007E-2</v>
      </c>
    </row>
    <row r="291" spans="1:38" ht="17.25" thickBot="1">
      <c r="A291" s="72">
        <v>289</v>
      </c>
      <c r="B291" s="57" t="s">
        <v>265</v>
      </c>
      <c r="C291" s="58" t="s">
        <v>1861</v>
      </c>
      <c r="D291" s="69" t="s">
        <v>1819</v>
      </c>
      <c r="E291" s="58" t="s">
        <v>73</v>
      </c>
      <c r="F291" s="69" t="s">
        <v>3963</v>
      </c>
      <c r="G291" s="69">
        <v>1997</v>
      </c>
      <c r="H291" s="70">
        <v>12</v>
      </c>
      <c r="I291" s="71">
        <v>10</v>
      </c>
      <c r="J291" s="71">
        <v>980</v>
      </c>
      <c r="K291" s="71">
        <v>10.9</v>
      </c>
      <c r="L291" s="70">
        <v>3</v>
      </c>
      <c r="M291" s="71">
        <v>3</v>
      </c>
      <c r="N291" s="71">
        <v>6</v>
      </c>
      <c r="O291" s="71">
        <v>3</v>
      </c>
      <c r="P291" s="60">
        <v>0</v>
      </c>
      <c r="Q291" s="60">
        <v>0</v>
      </c>
      <c r="R291" s="71">
        <v>3</v>
      </c>
      <c r="S291" s="60">
        <v>0</v>
      </c>
      <c r="T291" s="70">
        <v>2.7</v>
      </c>
      <c r="U291" s="71">
        <v>2.7</v>
      </c>
      <c r="V291" s="71">
        <v>1.7</v>
      </c>
      <c r="W291" s="71">
        <v>4.4000000000000004</v>
      </c>
      <c r="X291" s="70">
        <v>76</v>
      </c>
      <c r="Y291" s="71">
        <v>34</v>
      </c>
      <c r="Z291" s="71">
        <v>126</v>
      </c>
      <c r="AA291" s="70">
        <v>0.28000000000000003</v>
      </c>
      <c r="AB291" s="71">
        <v>0.28000000000000003</v>
      </c>
      <c r="AC291" s="71">
        <v>0.55000000000000004</v>
      </c>
      <c r="AD291" s="71">
        <v>0.28000000000000003</v>
      </c>
      <c r="AE291" s="71">
        <v>0.55000000000000004</v>
      </c>
      <c r="AF291" s="70">
        <v>0.25</v>
      </c>
      <c r="AG291" s="71">
        <v>0.15</v>
      </c>
      <c r="AH291" s="71">
        <v>0.4</v>
      </c>
      <c r="AI291" s="71">
        <v>0.25</v>
      </c>
      <c r="AJ291" s="71">
        <v>0.4</v>
      </c>
      <c r="AK291" s="63" t="s">
        <v>25</v>
      </c>
      <c r="AL291" s="93">
        <f t="shared" si="10"/>
        <v>0.15000000000000002</v>
      </c>
    </row>
    <row r="292" spans="1:38" ht="17.25" thickBot="1">
      <c r="A292" s="72">
        <v>290</v>
      </c>
      <c r="B292" s="57" t="s">
        <v>266</v>
      </c>
      <c r="C292" s="58" t="s">
        <v>1859</v>
      </c>
      <c r="D292" s="69" t="s">
        <v>102</v>
      </c>
      <c r="E292" s="58" t="s">
        <v>75</v>
      </c>
      <c r="F292" s="69" t="s">
        <v>3964</v>
      </c>
      <c r="G292" s="69">
        <v>1994</v>
      </c>
      <c r="H292" s="70">
        <v>1</v>
      </c>
      <c r="I292" s="60">
        <v>0</v>
      </c>
      <c r="J292" s="71">
        <v>33</v>
      </c>
      <c r="K292" s="71">
        <v>0.4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60">
        <v>0</v>
      </c>
      <c r="S292" s="60">
        <v>0</v>
      </c>
      <c r="T292" s="70">
        <v>0.2</v>
      </c>
      <c r="U292" s="71">
        <v>0.2</v>
      </c>
      <c r="V292" s="60">
        <v>0</v>
      </c>
      <c r="W292" s="71">
        <v>0.2</v>
      </c>
      <c r="X292" s="59">
        <v>0</v>
      </c>
      <c r="Y292" s="71">
        <v>1</v>
      </c>
      <c r="Z292" s="60">
        <v>0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70">
        <v>0.44</v>
      </c>
      <c r="AG292" s="60">
        <v>0</v>
      </c>
      <c r="AH292" s="71">
        <v>0.44</v>
      </c>
      <c r="AI292" s="71">
        <v>0.44</v>
      </c>
      <c r="AJ292" s="71">
        <v>0.44</v>
      </c>
      <c r="AK292" s="63" t="s">
        <v>25</v>
      </c>
      <c r="AL292" s="93">
        <f t="shared" si="10"/>
        <v>-0.44</v>
      </c>
    </row>
    <row r="293" spans="1:38" ht="17.25" thickBot="1">
      <c r="A293" s="72">
        <v>291</v>
      </c>
      <c r="B293" s="57" t="s">
        <v>3105</v>
      </c>
      <c r="C293" s="58" t="s">
        <v>1824</v>
      </c>
      <c r="D293" s="69" t="s">
        <v>1810</v>
      </c>
      <c r="E293" s="58" t="s">
        <v>91</v>
      </c>
      <c r="F293" s="69" t="s">
        <v>3581</v>
      </c>
      <c r="G293" s="69">
        <v>2000</v>
      </c>
      <c r="H293" s="70">
        <v>9</v>
      </c>
      <c r="I293" s="71">
        <v>3</v>
      </c>
      <c r="J293" s="71">
        <v>369</v>
      </c>
      <c r="K293" s="71">
        <v>4.0999999999999996</v>
      </c>
      <c r="L293" s="70">
        <v>2</v>
      </c>
      <c r="M293" s="60">
        <v>0</v>
      </c>
      <c r="N293" s="71">
        <v>2</v>
      </c>
      <c r="O293" s="71">
        <v>2</v>
      </c>
      <c r="P293" s="60">
        <v>0</v>
      </c>
      <c r="Q293" s="60">
        <v>0</v>
      </c>
      <c r="R293" s="71">
        <v>2</v>
      </c>
      <c r="S293" s="60">
        <v>0</v>
      </c>
      <c r="T293" s="70">
        <v>0.7</v>
      </c>
      <c r="U293" s="71">
        <v>0.7</v>
      </c>
      <c r="V293" s="71">
        <v>0.5</v>
      </c>
      <c r="W293" s="71">
        <v>1.2</v>
      </c>
      <c r="X293" s="70">
        <v>18</v>
      </c>
      <c r="Y293" s="71">
        <v>22</v>
      </c>
      <c r="Z293" s="71">
        <v>36</v>
      </c>
      <c r="AA293" s="70">
        <v>0.49</v>
      </c>
      <c r="AB293" s="60">
        <v>0</v>
      </c>
      <c r="AC293" s="71">
        <v>0.49</v>
      </c>
      <c r="AD293" s="71">
        <v>0.49</v>
      </c>
      <c r="AE293" s="71">
        <v>0.49</v>
      </c>
      <c r="AF293" s="70">
        <v>0.18</v>
      </c>
      <c r="AG293" s="71">
        <v>0.11</v>
      </c>
      <c r="AH293" s="71">
        <v>0.28999999999999998</v>
      </c>
      <c r="AI293" s="71">
        <v>0.18</v>
      </c>
      <c r="AJ293" s="71">
        <v>0.28999999999999998</v>
      </c>
      <c r="AK293" s="63" t="s">
        <v>25</v>
      </c>
      <c r="AL293" s="93">
        <f t="shared" si="10"/>
        <v>0.2</v>
      </c>
    </row>
    <row r="294" spans="1:38" ht="17.25" thickBot="1">
      <c r="A294" s="72">
        <v>292</v>
      </c>
      <c r="B294" s="57" t="s">
        <v>2955</v>
      </c>
      <c r="C294" s="58" t="s">
        <v>1821</v>
      </c>
      <c r="D294" s="69" t="s">
        <v>104</v>
      </c>
      <c r="E294" s="58" t="s">
        <v>87</v>
      </c>
      <c r="F294" s="69" t="s">
        <v>3574</v>
      </c>
      <c r="G294" s="69">
        <v>1997</v>
      </c>
      <c r="H294" s="70">
        <v>4</v>
      </c>
      <c r="I294" s="71">
        <v>1</v>
      </c>
      <c r="J294" s="71">
        <v>168</v>
      </c>
      <c r="K294" s="71">
        <v>1.9</v>
      </c>
      <c r="L294" s="59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71">
        <v>2</v>
      </c>
      <c r="S294" s="60">
        <v>0</v>
      </c>
      <c r="T294" s="70">
        <v>0.1</v>
      </c>
      <c r="U294" s="71">
        <v>0.1</v>
      </c>
      <c r="V294" s="71">
        <v>0.1</v>
      </c>
      <c r="W294" s="71">
        <v>0.2</v>
      </c>
      <c r="X294" s="70">
        <v>4</v>
      </c>
      <c r="Y294" s="71">
        <v>9</v>
      </c>
      <c r="Z294" s="71">
        <v>7</v>
      </c>
      <c r="AA294" s="59">
        <v>0</v>
      </c>
      <c r="AB294" s="60">
        <v>0</v>
      </c>
      <c r="AC294" s="60">
        <v>0</v>
      </c>
      <c r="AD294" s="60">
        <v>0</v>
      </c>
      <c r="AE294" s="60">
        <v>0</v>
      </c>
      <c r="AF294" s="70">
        <v>0.05</v>
      </c>
      <c r="AG294" s="71">
        <v>0.06</v>
      </c>
      <c r="AH294" s="71">
        <v>0.11</v>
      </c>
      <c r="AI294" s="71">
        <v>0.05</v>
      </c>
      <c r="AJ294" s="71">
        <v>0.11</v>
      </c>
      <c r="AK294" s="63" t="s">
        <v>25</v>
      </c>
      <c r="AL294" s="93">
        <f t="shared" si="10"/>
        <v>-0.11</v>
      </c>
    </row>
    <row r="295" spans="1:38" ht="17.25" thickBot="1">
      <c r="A295" s="72">
        <v>293</v>
      </c>
      <c r="B295" s="57" t="s">
        <v>267</v>
      </c>
      <c r="C295" s="58" t="s">
        <v>1838</v>
      </c>
      <c r="D295" s="69" t="s">
        <v>1819</v>
      </c>
      <c r="E295" s="58" t="s">
        <v>95</v>
      </c>
      <c r="F295" s="69" t="s">
        <v>3965</v>
      </c>
      <c r="G295" s="69">
        <v>1992</v>
      </c>
      <c r="H295" s="70">
        <v>5</v>
      </c>
      <c r="I295" s="60">
        <v>0</v>
      </c>
      <c r="J295" s="71">
        <v>88</v>
      </c>
      <c r="K295" s="71">
        <v>1</v>
      </c>
      <c r="L295" s="59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60">
        <v>0</v>
      </c>
      <c r="S295" s="60">
        <v>0</v>
      </c>
      <c r="T295" s="70">
        <v>0.5</v>
      </c>
      <c r="U295" s="71">
        <v>0.5</v>
      </c>
      <c r="V295" s="71">
        <v>0.2</v>
      </c>
      <c r="W295" s="71">
        <v>0.7</v>
      </c>
      <c r="X295" s="70">
        <v>1</v>
      </c>
      <c r="Y295" s="71">
        <v>3</v>
      </c>
      <c r="Z295" s="71">
        <v>13</v>
      </c>
      <c r="AA295" s="59">
        <v>0</v>
      </c>
      <c r="AB295" s="60">
        <v>0</v>
      </c>
      <c r="AC295" s="60">
        <v>0</v>
      </c>
      <c r="AD295" s="60">
        <v>0</v>
      </c>
      <c r="AE295" s="60">
        <v>0</v>
      </c>
      <c r="AF295" s="70">
        <v>0.5</v>
      </c>
      <c r="AG295" s="71">
        <v>0.22</v>
      </c>
      <c r="AH295" s="71">
        <v>0.72</v>
      </c>
      <c r="AI295" s="71">
        <v>0.5</v>
      </c>
      <c r="AJ295" s="71">
        <v>0.72</v>
      </c>
      <c r="AK295" s="63" t="s">
        <v>25</v>
      </c>
      <c r="AL295" s="93">
        <f t="shared" si="10"/>
        <v>-0.72</v>
      </c>
    </row>
    <row r="296" spans="1:38" ht="17.25" thickBot="1">
      <c r="A296" s="72">
        <v>294</v>
      </c>
      <c r="B296" s="57" t="s">
        <v>2689</v>
      </c>
      <c r="C296" s="58" t="s">
        <v>1812</v>
      </c>
      <c r="D296" s="69" t="s">
        <v>102</v>
      </c>
      <c r="E296" s="58" t="s">
        <v>2641</v>
      </c>
      <c r="F296" s="69" t="s">
        <v>3966</v>
      </c>
      <c r="G296" s="69">
        <v>1995</v>
      </c>
      <c r="H296" s="70">
        <v>12</v>
      </c>
      <c r="I296" s="71">
        <v>12</v>
      </c>
      <c r="J296" s="144">
        <v>1009</v>
      </c>
      <c r="K296" s="71">
        <v>11.2</v>
      </c>
      <c r="L296" s="70">
        <v>3</v>
      </c>
      <c r="M296" s="71">
        <v>1</v>
      </c>
      <c r="N296" s="71">
        <v>4</v>
      </c>
      <c r="O296" s="71">
        <v>1</v>
      </c>
      <c r="P296" s="71">
        <v>2</v>
      </c>
      <c r="Q296" s="71">
        <v>2</v>
      </c>
      <c r="R296" s="71">
        <v>1</v>
      </c>
      <c r="S296" s="60">
        <v>0</v>
      </c>
      <c r="T296" s="70">
        <v>3.8</v>
      </c>
      <c r="U296" s="71">
        <v>2.2000000000000002</v>
      </c>
      <c r="V296" s="71">
        <v>0.5</v>
      </c>
      <c r="W296" s="71">
        <v>2.7</v>
      </c>
      <c r="X296" s="70">
        <v>10</v>
      </c>
      <c r="Y296" s="71">
        <v>30</v>
      </c>
      <c r="Z296" s="71">
        <v>58</v>
      </c>
      <c r="AA296" s="70">
        <v>0.27</v>
      </c>
      <c r="AB296" s="71">
        <v>0.09</v>
      </c>
      <c r="AC296" s="71">
        <v>0.36</v>
      </c>
      <c r="AD296" s="71">
        <v>0.09</v>
      </c>
      <c r="AE296" s="71">
        <v>0.18</v>
      </c>
      <c r="AF296" s="70">
        <v>0.34</v>
      </c>
      <c r="AG296" s="71">
        <v>0.04</v>
      </c>
      <c r="AH296" s="71">
        <v>0.38</v>
      </c>
      <c r="AI296" s="71">
        <v>0.2</v>
      </c>
      <c r="AJ296" s="71">
        <v>0.24</v>
      </c>
      <c r="AK296" s="63" t="s">
        <v>25</v>
      </c>
      <c r="AL296" s="93">
        <f t="shared" si="10"/>
        <v>-2.0000000000000018E-2</v>
      </c>
    </row>
    <row r="297" spans="1:38" ht="17.25" thickBot="1">
      <c r="A297" s="72">
        <v>295</v>
      </c>
      <c r="B297" s="57" t="s">
        <v>268</v>
      </c>
      <c r="C297" s="58" t="s">
        <v>1812</v>
      </c>
      <c r="D297" s="69" t="s">
        <v>103</v>
      </c>
      <c r="E297" s="58" t="s">
        <v>69</v>
      </c>
      <c r="F297" s="69" t="s">
        <v>3563</v>
      </c>
      <c r="G297" s="69">
        <v>1999</v>
      </c>
      <c r="H297" s="70">
        <v>8</v>
      </c>
      <c r="I297" s="71">
        <v>4</v>
      </c>
      <c r="J297" s="71">
        <v>400</v>
      </c>
      <c r="K297" s="71">
        <v>4.4000000000000004</v>
      </c>
      <c r="L297" s="59">
        <v>0</v>
      </c>
      <c r="M297" s="60">
        <v>0</v>
      </c>
      <c r="N297" s="60">
        <v>0</v>
      </c>
      <c r="O297" s="60">
        <v>0</v>
      </c>
      <c r="P297" s="60">
        <v>0</v>
      </c>
      <c r="Q297" s="60">
        <v>0</v>
      </c>
      <c r="R297" s="71">
        <v>1</v>
      </c>
      <c r="S297" s="60">
        <v>0</v>
      </c>
      <c r="T297" s="70">
        <v>0.2</v>
      </c>
      <c r="U297" s="71">
        <v>0.2</v>
      </c>
      <c r="V297" s="71">
        <v>0.2</v>
      </c>
      <c r="W297" s="71">
        <v>0.4</v>
      </c>
      <c r="X297" s="70">
        <v>6</v>
      </c>
      <c r="Y297" s="71">
        <v>15</v>
      </c>
      <c r="Z297" s="71">
        <v>26</v>
      </c>
      <c r="AA297" s="59">
        <v>0</v>
      </c>
      <c r="AB297" s="60">
        <v>0</v>
      </c>
      <c r="AC297" s="60">
        <v>0</v>
      </c>
      <c r="AD297" s="60">
        <v>0</v>
      </c>
      <c r="AE297" s="60">
        <v>0</v>
      </c>
      <c r="AF297" s="70">
        <v>0.05</v>
      </c>
      <c r="AG297" s="71">
        <v>0.04</v>
      </c>
      <c r="AH297" s="71">
        <v>0.09</v>
      </c>
      <c r="AI297" s="71">
        <v>0.05</v>
      </c>
      <c r="AJ297" s="71">
        <v>0.09</v>
      </c>
      <c r="AK297" s="63" t="s">
        <v>25</v>
      </c>
      <c r="AL297" s="93">
        <f t="shared" si="10"/>
        <v>-0.09</v>
      </c>
    </row>
    <row r="298" spans="1:38" ht="17.25" thickBot="1">
      <c r="A298" s="72">
        <v>296</v>
      </c>
      <c r="B298" s="57" t="s">
        <v>270</v>
      </c>
      <c r="C298" s="58" t="s">
        <v>1862</v>
      </c>
      <c r="D298" s="69" t="s">
        <v>102</v>
      </c>
      <c r="E298" s="58" t="s">
        <v>81</v>
      </c>
      <c r="F298" s="69" t="s">
        <v>3967</v>
      </c>
      <c r="G298" s="69">
        <v>2001</v>
      </c>
      <c r="H298" s="70">
        <v>10</v>
      </c>
      <c r="I298" s="71">
        <v>4</v>
      </c>
      <c r="J298" s="71">
        <v>369</v>
      </c>
      <c r="K298" s="71">
        <v>4.0999999999999996</v>
      </c>
      <c r="L298" s="70">
        <v>2</v>
      </c>
      <c r="M298" s="60">
        <v>0</v>
      </c>
      <c r="N298" s="71">
        <v>2</v>
      </c>
      <c r="O298" s="71">
        <v>2</v>
      </c>
      <c r="P298" s="60">
        <v>0</v>
      </c>
      <c r="Q298" s="60">
        <v>0</v>
      </c>
      <c r="R298" s="71">
        <v>2</v>
      </c>
      <c r="S298" s="60">
        <v>0</v>
      </c>
      <c r="T298" s="70">
        <v>0.7</v>
      </c>
      <c r="U298" s="71">
        <v>0.7</v>
      </c>
      <c r="V298" s="71">
        <v>1.1000000000000001</v>
      </c>
      <c r="W298" s="71">
        <v>1.8</v>
      </c>
      <c r="X298" s="70">
        <v>22</v>
      </c>
      <c r="Y298" s="71">
        <v>6</v>
      </c>
      <c r="Z298" s="71">
        <v>28</v>
      </c>
      <c r="AA298" s="70">
        <v>0.49</v>
      </c>
      <c r="AB298" s="60">
        <v>0</v>
      </c>
      <c r="AC298" s="71">
        <v>0.49</v>
      </c>
      <c r="AD298" s="71">
        <v>0.49</v>
      </c>
      <c r="AE298" s="71">
        <v>0.49</v>
      </c>
      <c r="AF298" s="70">
        <v>0.18</v>
      </c>
      <c r="AG298" s="71">
        <v>0.26</v>
      </c>
      <c r="AH298" s="71">
        <v>0.44</v>
      </c>
      <c r="AI298" s="71">
        <v>0.18</v>
      </c>
      <c r="AJ298" s="71">
        <v>0.44</v>
      </c>
      <c r="AK298" s="63" t="s">
        <v>25</v>
      </c>
      <c r="AL298" s="93">
        <f t="shared" si="10"/>
        <v>4.9999999999999989E-2</v>
      </c>
    </row>
    <row r="299" spans="1:38" ht="17.25" thickBot="1">
      <c r="A299" s="72">
        <v>297</v>
      </c>
      <c r="B299" s="57" t="s">
        <v>2825</v>
      </c>
      <c r="C299" s="58" t="s">
        <v>1822</v>
      </c>
      <c r="D299" s="69" t="s">
        <v>102</v>
      </c>
      <c r="E299" s="58" t="s">
        <v>75</v>
      </c>
      <c r="F299" s="69" t="s">
        <v>3968</v>
      </c>
      <c r="G299" s="69">
        <v>2001</v>
      </c>
      <c r="H299" s="70">
        <v>5</v>
      </c>
      <c r="I299" s="71">
        <v>1</v>
      </c>
      <c r="J299" s="71">
        <v>136</v>
      </c>
      <c r="K299" s="71">
        <v>1.5</v>
      </c>
      <c r="L299" s="59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71">
        <v>1</v>
      </c>
      <c r="S299" s="60">
        <v>0</v>
      </c>
      <c r="T299" s="70">
        <v>0.4</v>
      </c>
      <c r="U299" s="71">
        <v>0.4</v>
      </c>
      <c r="V299" s="71">
        <v>0.3</v>
      </c>
      <c r="W299" s="71">
        <v>0.7</v>
      </c>
      <c r="X299" s="59">
        <v>0</v>
      </c>
      <c r="Y299" s="71">
        <v>1</v>
      </c>
      <c r="Z299" s="71">
        <v>2</v>
      </c>
      <c r="AA299" s="59">
        <v>0</v>
      </c>
      <c r="AB299" s="60">
        <v>0</v>
      </c>
      <c r="AC299" s="60">
        <v>0</v>
      </c>
      <c r="AD299" s="60">
        <v>0</v>
      </c>
      <c r="AE299" s="60">
        <v>0</v>
      </c>
      <c r="AF299" s="70">
        <v>0.25</v>
      </c>
      <c r="AG299" s="71">
        <v>0.19</v>
      </c>
      <c r="AH299" s="71">
        <v>0.44</v>
      </c>
      <c r="AI299" s="71">
        <v>0.25</v>
      </c>
      <c r="AJ299" s="71">
        <v>0.44</v>
      </c>
      <c r="AK299" s="63" t="s">
        <v>25</v>
      </c>
      <c r="AL299" s="93"/>
    </row>
    <row r="300" spans="1:38" ht="17.25" thickBot="1">
      <c r="A300" s="72">
        <v>298</v>
      </c>
      <c r="B300" s="57" t="s">
        <v>3070</v>
      </c>
      <c r="C300" s="58" t="s">
        <v>1822</v>
      </c>
      <c r="D300" s="69" t="s">
        <v>104</v>
      </c>
      <c r="E300" s="58" t="s">
        <v>87</v>
      </c>
      <c r="F300" s="69" t="s">
        <v>3969</v>
      </c>
      <c r="G300" s="69">
        <v>2002</v>
      </c>
      <c r="H300" s="70">
        <v>6</v>
      </c>
      <c r="I300" s="71">
        <v>6</v>
      </c>
      <c r="J300" s="71">
        <v>525</v>
      </c>
      <c r="K300" s="71">
        <v>5.8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71">
        <v>1</v>
      </c>
      <c r="S300" s="60">
        <v>0</v>
      </c>
      <c r="T300" s="70">
        <v>0.6</v>
      </c>
      <c r="U300" s="71">
        <v>0.6</v>
      </c>
      <c r="V300" s="71">
        <v>0.1</v>
      </c>
      <c r="W300" s="71">
        <v>0.7</v>
      </c>
      <c r="X300" s="70">
        <v>8</v>
      </c>
      <c r="Y300" s="71">
        <v>19</v>
      </c>
      <c r="Z300" s="60">
        <v>0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0.1</v>
      </c>
      <c r="AG300" s="71">
        <v>0.02</v>
      </c>
      <c r="AH300" s="71">
        <v>0.12</v>
      </c>
      <c r="AI300" s="71">
        <v>0.1</v>
      </c>
      <c r="AJ300" s="71">
        <v>0.12</v>
      </c>
      <c r="AK300" s="63" t="s">
        <v>25</v>
      </c>
      <c r="AL300" s="93">
        <f t="shared" ref="AL300:AL331" si="11">AC300-AH300</f>
        <v>-0.12</v>
      </c>
    </row>
    <row r="301" spans="1:38" ht="17.25" thickBot="1">
      <c r="A301" s="72">
        <v>299</v>
      </c>
      <c r="B301" s="57" t="s">
        <v>271</v>
      </c>
      <c r="C301" s="58" t="s">
        <v>1812</v>
      </c>
      <c r="D301" s="69" t="s">
        <v>102</v>
      </c>
      <c r="E301" s="58" t="s">
        <v>67</v>
      </c>
      <c r="F301" s="69" t="s">
        <v>3970</v>
      </c>
      <c r="G301" s="69">
        <v>1995</v>
      </c>
      <c r="H301" s="70">
        <v>5</v>
      </c>
      <c r="I301" s="71">
        <v>1</v>
      </c>
      <c r="J301" s="71">
        <v>121</v>
      </c>
      <c r="K301" s="71">
        <v>1.3</v>
      </c>
      <c r="L301" s="70">
        <v>1</v>
      </c>
      <c r="M301" s="71">
        <v>3</v>
      </c>
      <c r="N301" s="71">
        <v>4</v>
      </c>
      <c r="O301" s="71">
        <v>1</v>
      </c>
      <c r="P301" s="60">
        <v>0</v>
      </c>
      <c r="Q301" s="60">
        <v>0</v>
      </c>
      <c r="R301" s="60">
        <v>0</v>
      </c>
      <c r="S301" s="60">
        <v>0</v>
      </c>
      <c r="T301" s="70">
        <v>0.1</v>
      </c>
      <c r="U301" s="71">
        <v>0.1</v>
      </c>
      <c r="V301" s="71">
        <v>1.4</v>
      </c>
      <c r="W301" s="71">
        <v>1.5</v>
      </c>
      <c r="X301" s="70">
        <v>6</v>
      </c>
      <c r="Y301" s="71">
        <v>10</v>
      </c>
      <c r="Z301" s="71">
        <v>13</v>
      </c>
      <c r="AA301" s="70">
        <v>0.74</v>
      </c>
      <c r="AB301" s="71">
        <v>2.23</v>
      </c>
      <c r="AC301" s="71">
        <v>2.98</v>
      </c>
      <c r="AD301" s="71">
        <v>0.74</v>
      </c>
      <c r="AE301" s="71">
        <v>2.98</v>
      </c>
      <c r="AF301" s="70">
        <v>7.0000000000000007E-2</v>
      </c>
      <c r="AG301" s="71">
        <v>1.05</v>
      </c>
      <c r="AH301" s="71">
        <v>1.1200000000000001</v>
      </c>
      <c r="AI301" s="71">
        <v>7.0000000000000007E-2</v>
      </c>
      <c r="AJ301" s="71">
        <v>1.1200000000000001</v>
      </c>
      <c r="AK301" s="63" t="s">
        <v>25</v>
      </c>
      <c r="AL301" s="93">
        <f t="shared" si="11"/>
        <v>1.8599999999999999</v>
      </c>
    </row>
    <row r="302" spans="1:38" ht="17.25" thickBot="1">
      <c r="A302" s="72">
        <v>300</v>
      </c>
      <c r="B302" s="57" t="s">
        <v>272</v>
      </c>
      <c r="C302" s="58" t="s">
        <v>1862</v>
      </c>
      <c r="D302" s="69" t="s">
        <v>104</v>
      </c>
      <c r="E302" s="58" t="s">
        <v>96</v>
      </c>
      <c r="F302" s="69" t="s">
        <v>3971</v>
      </c>
      <c r="G302" s="69">
        <v>1999</v>
      </c>
      <c r="H302" s="70">
        <v>8</v>
      </c>
      <c r="I302" s="71">
        <v>8</v>
      </c>
      <c r="J302" s="71">
        <v>717</v>
      </c>
      <c r="K302" s="71">
        <v>8</v>
      </c>
      <c r="L302" s="70">
        <v>2</v>
      </c>
      <c r="M302" s="60">
        <v>0</v>
      </c>
      <c r="N302" s="71">
        <v>2</v>
      </c>
      <c r="O302" s="71">
        <v>2</v>
      </c>
      <c r="P302" s="60">
        <v>0</v>
      </c>
      <c r="Q302" s="60">
        <v>0</v>
      </c>
      <c r="R302" s="71">
        <v>1</v>
      </c>
      <c r="S302" s="60">
        <v>0</v>
      </c>
      <c r="T302" s="70">
        <v>0.9</v>
      </c>
      <c r="U302" s="71">
        <v>0.9</v>
      </c>
      <c r="V302" s="71">
        <v>0.3</v>
      </c>
      <c r="W302" s="71">
        <v>1.2</v>
      </c>
      <c r="X302" s="70">
        <v>3</v>
      </c>
      <c r="Y302" s="71">
        <v>12</v>
      </c>
      <c r="Z302" s="71">
        <v>14</v>
      </c>
      <c r="AA302" s="70">
        <v>0.25</v>
      </c>
      <c r="AB302" s="60">
        <v>0</v>
      </c>
      <c r="AC302" s="71">
        <v>0.25</v>
      </c>
      <c r="AD302" s="71">
        <v>0.25</v>
      </c>
      <c r="AE302" s="71">
        <v>0.25</v>
      </c>
      <c r="AF302" s="70">
        <v>0.12</v>
      </c>
      <c r="AG302" s="71">
        <v>0.03</v>
      </c>
      <c r="AH302" s="71">
        <v>0.15</v>
      </c>
      <c r="AI302" s="71">
        <v>0.12</v>
      </c>
      <c r="AJ302" s="71">
        <v>0.15</v>
      </c>
      <c r="AK302" s="63" t="s">
        <v>25</v>
      </c>
      <c r="AL302" s="93">
        <f t="shared" si="11"/>
        <v>0.1</v>
      </c>
    </row>
    <row r="303" spans="1:38" ht="17.25" thickBot="1">
      <c r="A303" s="72">
        <v>301</v>
      </c>
      <c r="B303" s="57" t="s">
        <v>374</v>
      </c>
      <c r="C303" s="58" t="s">
        <v>1868</v>
      </c>
      <c r="D303" s="69" t="s">
        <v>103</v>
      </c>
      <c r="E303" s="58" t="s">
        <v>2641</v>
      </c>
      <c r="F303" s="69" t="s">
        <v>3972</v>
      </c>
      <c r="G303" s="69">
        <v>1994</v>
      </c>
      <c r="H303" s="70">
        <v>12</v>
      </c>
      <c r="I303" s="71">
        <v>12</v>
      </c>
      <c r="J303" s="144">
        <v>1059</v>
      </c>
      <c r="K303" s="71">
        <v>11.8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71">
        <v>4</v>
      </c>
      <c r="S303" s="60">
        <v>0</v>
      </c>
      <c r="T303" s="70">
        <v>0.2</v>
      </c>
      <c r="U303" s="71">
        <v>0.2</v>
      </c>
      <c r="V303" s="71">
        <v>0.4</v>
      </c>
      <c r="W303" s="71">
        <v>0.6</v>
      </c>
      <c r="X303" s="70">
        <v>1</v>
      </c>
      <c r="Y303" s="71">
        <v>35</v>
      </c>
      <c r="Z303" s="71">
        <v>4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70">
        <v>0.02</v>
      </c>
      <c r="AG303" s="71">
        <v>0.03</v>
      </c>
      <c r="AH303" s="71">
        <v>0.05</v>
      </c>
      <c r="AI303" s="71">
        <v>0.02</v>
      </c>
      <c r="AJ303" s="71">
        <v>0.05</v>
      </c>
      <c r="AK303" s="63" t="s">
        <v>25</v>
      </c>
      <c r="AL303" s="93">
        <f t="shared" si="11"/>
        <v>-0.05</v>
      </c>
    </row>
    <row r="304" spans="1:38" ht="17.25" thickBot="1">
      <c r="A304" s="72">
        <v>302</v>
      </c>
      <c r="B304" s="57" t="s">
        <v>273</v>
      </c>
      <c r="C304" s="58" t="s">
        <v>1812</v>
      </c>
      <c r="D304" s="69" t="s">
        <v>1819</v>
      </c>
      <c r="E304" s="58" t="s">
        <v>63</v>
      </c>
      <c r="F304" s="69" t="s">
        <v>3554</v>
      </c>
      <c r="G304" s="69">
        <v>1999</v>
      </c>
      <c r="H304" s="70">
        <v>5</v>
      </c>
      <c r="I304" s="60">
        <v>0</v>
      </c>
      <c r="J304" s="71">
        <v>65</v>
      </c>
      <c r="K304" s="71">
        <v>0.7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0">
        <v>0</v>
      </c>
      <c r="S304" s="60">
        <v>0</v>
      </c>
      <c r="T304" s="59">
        <v>0</v>
      </c>
      <c r="U304" s="60">
        <v>0</v>
      </c>
      <c r="V304" s="71">
        <v>0.5</v>
      </c>
      <c r="W304" s="71">
        <v>0.5</v>
      </c>
      <c r="X304" s="70">
        <v>2</v>
      </c>
      <c r="Y304" s="60">
        <v>0</v>
      </c>
      <c r="Z304" s="71">
        <v>6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70">
        <v>0.03</v>
      </c>
      <c r="AG304" s="71">
        <v>0.65</v>
      </c>
      <c r="AH304" s="71">
        <v>0.68</v>
      </c>
      <c r="AI304" s="71">
        <v>0.03</v>
      </c>
      <c r="AJ304" s="71">
        <v>0.68</v>
      </c>
      <c r="AK304" s="63" t="s">
        <v>25</v>
      </c>
      <c r="AL304" s="93">
        <f t="shared" si="11"/>
        <v>-0.68</v>
      </c>
    </row>
    <row r="305" spans="1:38" ht="17.25" thickBot="1">
      <c r="A305" s="72">
        <v>303</v>
      </c>
      <c r="B305" s="57" t="s">
        <v>274</v>
      </c>
      <c r="C305" s="58" t="s">
        <v>1822</v>
      </c>
      <c r="D305" s="69" t="s">
        <v>111</v>
      </c>
      <c r="E305" s="58" t="s">
        <v>95</v>
      </c>
      <c r="F305" s="69" t="s">
        <v>3973</v>
      </c>
      <c r="G305" s="69">
        <v>1989</v>
      </c>
      <c r="H305" s="70">
        <v>10</v>
      </c>
      <c r="I305" s="71">
        <v>10</v>
      </c>
      <c r="J305" s="71">
        <v>900</v>
      </c>
      <c r="K305" s="71">
        <v>10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71">
        <v>3</v>
      </c>
      <c r="S305" s="60">
        <v>0</v>
      </c>
      <c r="T305" s="59">
        <v>0</v>
      </c>
      <c r="U305" s="60">
        <v>0</v>
      </c>
      <c r="V305" s="60">
        <v>0</v>
      </c>
      <c r="W305" s="60">
        <v>0</v>
      </c>
      <c r="X305" s="59">
        <v>0</v>
      </c>
      <c r="Y305" s="60">
        <v>0</v>
      </c>
      <c r="Z305" s="60">
        <v>0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59">
        <v>0</v>
      </c>
      <c r="AG305" s="60">
        <v>0</v>
      </c>
      <c r="AH305" s="60">
        <v>0</v>
      </c>
      <c r="AI305" s="60">
        <v>0</v>
      </c>
      <c r="AJ305" s="60">
        <v>0</v>
      </c>
      <c r="AK305" s="63" t="s">
        <v>25</v>
      </c>
      <c r="AL305" s="93">
        <f t="shared" si="11"/>
        <v>0</v>
      </c>
    </row>
    <row r="306" spans="1:38" ht="17.25" thickBot="1">
      <c r="A306" s="72">
        <v>304</v>
      </c>
      <c r="B306" s="57" t="s">
        <v>275</v>
      </c>
      <c r="C306" s="58" t="s">
        <v>1841</v>
      </c>
      <c r="D306" s="69" t="s">
        <v>1810</v>
      </c>
      <c r="E306" s="58" t="s">
        <v>93</v>
      </c>
      <c r="F306" s="69" t="s">
        <v>3974</v>
      </c>
      <c r="G306" s="69">
        <v>2000</v>
      </c>
      <c r="H306" s="70">
        <v>10</v>
      </c>
      <c r="I306" s="71">
        <v>10</v>
      </c>
      <c r="J306" s="71">
        <v>886</v>
      </c>
      <c r="K306" s="71">
        <v>9.8000000000000007</v>
      </c>
      <c r="L306" s="70">
        <v>1</v>
      </c>
      <c r="M306" s="71">
        <v>7</v>
      </c>
      <c r="N306" s="71">
        <v>8</v>
      </c>
      <c r="O306" s="71">
        <v>1</v>
      </c>
      <c r="P306" s="60">
        <v>0</v>
      </c>
      <c r="Q306" s="60">
        <v>0</v>
      </c>
      <c r="R306" s="71">
        <v>3</v>
      </c>
      <c r="S306" s="60">
        <v>0</v>
      </c>
      <c r="T306" s="70">
        <v>2.2999999999999998</v>
      </c>
      <c r="U306" s="71">
        <v>2.2999999999999998</v>
      </c>
      <c r="V306" s="71">
        <v>2.7</v>
      </c>
      <c r="W306" s="71">
        <v>5.0999999999999996</v>
      </c>
      <c r="X306" s="70">
        <v>51</v>
      </c>
      <c r="Y306" s="71">
        <v>31</v>
      </c>
      <c r="Z306" s="71">
        <v>81</v>
      </c>
      <c r="AA306" s="70">
        <v>0.1</v>
      </c>
      <c r="AB306" s="71">
        <v>0.71</v>
      </c>
      <c r="AC306" s="71">
        <v>0.81</v>
      </c>
      <c r="AD306" s="71">
        <v>0.1</v>
      </c>
      <c r="AE306" s="71">
        <v>0.81</v>
      </c>
      <c r="AF306" s="70">
        <v>0.24</v>
      </c>
      <c r="AG306" s="71">
        <v>0.28000000000000003</v>
      </c>
      <c r="AH306" s="71">
        <v>0.51</v>
      </c>
      <c r="AI306" s="71">
        <v>0.24</v>
      </c>
      <c r="AJ306" s="71">
        <v>0.51</v>
      </c>
      <c r="AK306" s="63" t="s">
        <v>25</v>
      </c>
      <c r="AL306" s="93">
        <f t="shared" si="11"/>
        <v>0.30000000000000004</v>
      </c>
    </row>
    <row r="307" spans="1:38" ht="17.25" thickBot="1">
      <c r="A307" s="72">
        <v>305</v>
      </c>
      <c r="B307" s="57" t="s">
        <v>276</v>
      </c>
      <c r="C307" s="58" t="s">
        <v>1851</v>
      </c>
      <c r="D307" s="69" t="s">
        <v>104</v>
      </c>
      <c r="E307" s="58" t="s">
        <v>87</v>
      </c>
      <c r="F307" s="69" t="s">
        <v>3975</v>
      </c>
      <c r="G307" s="69">
        <v>1996</v>
      </c>
      <c r="H307" s="70">
        <v>7</v>
      </c>
      <c r="I307" s="71">
        <v>5</v>
      </c>
      <c r="J307" s="71">
        <v>450</v>
      </c>
      <c r="K307" s="71">
        <v>5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71">
        <v>3</v>
      </c>
      <c r="S307" s="71">
        <v>1</v>
      </c>
      <c r="T307" s="59">
        <v>0</v>
      </c>
      <c r="U307" s="60">
        <v>0</v>
      </c>
      <c r="V307" s="60">
        <v>0</v>
      </c>
      <c r="W307" s="60">
        <v>0</v>
      </c>
      <c r="X307" s="70">
        <v>2</v>
      </c>
      <c r="Y307" s="71">
        <v>14</v>
      </c>
      <c r="Z307" s="71">
        <v>2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59">
        <v>0</v>
      </c>
      <c r="AG307" s="60">
        <v>0</v>
      </c>
      <c r="AH307" s="60">
        <v>0</v>
      </c>
      <c r="AI307" s="60">
        <v>0</v>
      </c>
      <c r="AJ307" s="60">
        <v>0</v>
      </c>
      <c r="AK307" s="63" t="s">
        <v>25</v>
      </c>
      <c r="AL307" s="93">
        <f t="shared" si="11"/>
        <v>0</v>
      </c>
    </row>
    <row r="308" spans="1:38" ht="17.25" thickBot="1">
      <c r="A308" s="72">
        <v>306</v>
      </c>
      <c r="B308" s="57" t="s">
        <v>277</v>
      </c>
      <c r="C308" s="58" t="s">
        <v>1812</v>
      </c>
      <c r="D308" s="69" t="s">
        <v>102</v>
      </c>
      <c r="E308" s="58" t="s">
        <v>63</v>
      </c>
      <c r="F308" s="69" t="s">
        <v>3976</v>
      </c>
      <c r="G308" s="69">
        <v>1999</v>
      </c>
      <c r="H308" s="70">
        <v>12</v>
      </c>
      <c r="I308" s="71">
        <v>9</v>
      </c>
      <c r="J308" s="71">
        <v>769</v>
      </c>
      <c r="K308" s="71">
        <v>8.5</v>
      </c>
      <c r="L308" s="70">
        <v>5</v>
      </c>
      <c r="M308" s="60">
        <v>0</v>
      </c>
      <c r="N308" s="71">
        <v>5</v>
      </c>
      <c r="O308" s="71">
        <v>5</v>
      </c>
      <c r="P308" s="60">
        <v>0</v>
      </c>
      <c r="Q308" s="60">
        <v>0</v>
      </c>
      <c r="R308" s="71">
        <v>2</v>
      </c>
      <c r="S308" s="60">
        <v>0</v>
      </c>
      <c r="T308" s="70">
        <v>3.1</v>
      </c>
      <c r="U308" s="71">
        <v>3.1</v>
      </c>
      <c r="V308" s="71">
        <v>0.2</v>
      </c>
      <c r="W308" s="71">
        <v>3.3</v>
      </c>
      <c r="X308" s="70">
        <v>13</v>
      </c>
      <c r="Y308" s="71">
        <v>11</v>
      </c>
      <c r="Z308" s="71">
        <v>45</v>
      </c>
      <c r="AA308" s="70">
        <v>0.59</v>
      </c>
      <c r="AB308" s="60">
        <v>0</v>
      </c>
      <c r="AC308" s="71">
        <v>0.59</v>
      </c>
      <c r="AD308" s="71">
        <v>0.59</v>
      </c>
      <c r="AE308" s="71">
        <v>0.59</v>
      </c>
      <c r="AF308" s="70">
        <v>0.36</v>
      </c>
      <c r="AG308" s="71">
        <v>0.02</v>
      </c>
      <c r="AH308" s="71">
        <v>0.38</v>
      </c>
      <c r="AI308" s="71">
        <v>0.36</v>
      </c>
      <c r="AJ308" s="71">
        <v>0.38</v>
      </c>
      <c r="AK308" s="63" t="s">
        <v>25</v>
      </c>
      <c r="AL308" s="93">
        <f t="shared" si="11"/>
        <v>0.20999999999999996</v>
      </c>
    </row>
    <row r="309" spans="1:38" ht="17.25" thickBot="1">
      <c r="A309" s="72">
        <v>307</v>
      </c>
      <c r="B309" s="57" t="s">
        <v>2690</v>
      </c>
      <c r="C309" s="58" t="s">
        <v>1850</v>
      </c>
      <c r="D309" s="69" t="s">
        <v>103</v>
      </c>
      <c r="E309" s="58" t="s">
        <v>2349</v>
      </c>
      <c r="F309" s="69" t="s">
        <v>3977</v>
      </c>
      <c r="G309" s="69">
        <v>1991</v>
      </c>
      <c r="H309" s="70">
        <v>11</v>
      </c>
      <c r="I309" s="71">
        <v>10</v>
      </c>
      <c r="J309" s="71">
        <v>881</v>
      </c>
      <c r="K309" s="71">
        <v>9.8000000000000007</v>
      </c>
      <c r="L309" s="70">
        <v>1</v>
      </c>
      <c r="M309" s="60">
        <v>0</v>
      </c>
      <c r="N309" s="71">
        <v>1</v>
      </c>
      <c r="O309" s="60">
        <v>0</v>
      </c>
      <c r="P309" s="71">
        <v>1</v>
      </c>
      <c r="Q309" s="71">
        <v>1</v>
      </c>
      <c r="R309" s="71">
        <v>3</v>
      </c>
      <c r="S309" s="60">
        <v>0</v>
      </c>
      <c r="T309" s="70">
        <v>1</v>
      </c>
      <c r="U309" s="71">
        <v>0.2</v>
      </c>
      <c r="V309" s="71">
        <v>0.4</v>
      </c>
      <c r="W309" s="71">
        <v>0.6</v>
      </c>
      <c r="X309" s="59">
        <v>0</v>
      </c>
      <c r="Y309" s="71">
        <v>39</v>
      </c>
      <c r="Z309" s="71">
        <v>6</v>
      </c>
      <c r="AA309" s="70">
        <v>0.1</v>
      </c>
      <c r="AB309" s="60">
        <v>0</v>
      </c>
      <c r="AC309" s="71">
        <v>0.1</v>
      </c>
      <c r="AD309" s="60">
        <v>0</v>
      </c>
      <c r="AE309" s="60">
        <v>0</v>
      </c>
      <c r="AF309" s="70">
        <v>0.1</v>
      </c>
      <c r="AG309" s="71">
        <v>0.04</v>
      </c>
      <c r="AH309" s="71">
        <v>0.14000000000000001</v>
      </c>
      <c r="AI309" s="71">
        <v>0.02</v>
      </c>
      <c r="AJ309" s="71">
        <v>0.06</v>
      </c>
      <c r="AK309" s="63" t="s">
        <v>25</v>
      </c>
      <c r="AL309" s="93">
        <f t="shared" si="11"/>
        <v>-4.0000000000000008E-2</v>
      </c>
    </row>
    <row r="310" spans="1:38" ht="17.25" thickBot="1">
      <c r="A310" s="72">
        <v>308</v>
      </c>
      <c r="B310" s="57" t="s">
        <v>278</v>
      </c>
      <c r="C310" s="58" t="s">
        <v>1841</v>
      </c>
      <c r="D310" s="69" t="s">
        <v>103</v>
      </c>
      <c r="E310" s="58" t="s">
        <v>93</v>
      </c>
      <c r="F310" s="69" t="s">
        <v>3978</v>
      </c>
      <c r="G310" s="69">
        <v>1998</v>
      </c>
      <c r="H310" s="70">
        <v>2</v>
      </c>
      <c r="I310" s="71">
        <v>2</v>
      </c>
      <c r="J310" s="71">
        <v>179</v>
      </c>
      <c r="K310" s="71">
        <v>2</v>
      </c>
      <c r="L310" s="59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71">
        <v>2</v>
      </c>
      <c r="S310" s="71">
        <v>1</v>
      </c>
      <c r="T310" s="70">
        <v>0.1</v>
      </c>
      <c r="U310" s="71">
        <v>0.1</v>
      </c>
      <c r="V310" s="71">
        <v>0.1</v>
      </c>
      <c r="W310" s="71">
        <v>0.2</v>
      </c>
      <c r="X310" s="70">
        <v>7</v>
      </c>
      <c r="Y310" s="71">
        <v>8</v>
      </c>
      <c r="Z310" s="71">
        <v>9</v>
      </c>
      <c r="AA310" s="59">
        <v>0</v>
      </c>
      <c r="AB310" s="60">
        <v>0</v>
      </c>
      <c r="AC310" s="60">
        <v>0</v>
      </c>
      <c r="AD310" s="60">
        <v>0</v>
      </c>
      <c r="AE310" s="60">
        <v>0</v>
      </c>
      <c r="AF310" s="70">
        <v>0.04</v>
      </c>
      <c r="AG310" s="71">
        <v>0.05</v>
      </c>
      <c r="AH310" s="71">
        <v>0.09</v>
      </c>
      <c r="AI310" s="71">
        <v>0.04</v>
      </c>
      <c r="AJ310" s="71">
        <v>0.09</v>
      </c>
      <c r="AK310" s="63" t="s">
        <v>25</v>
      </c>
      <c r="AL310" s="93">
        <f t="shared" si="11"/>
        <v>-0.09</v>
      </c>
    </row>
    <row r="311" spans="1:38" ht="17.25" thickBot="1">
      <c r="A311" s="72">
        <v>309</v>
      </c>
      <c r="B311" s="57" t="s">
        <v>278</v>
      </c>
      <c r="C311" s="58" t="s">
        <v>1841</v>
      </c>
      <c r="D311" s="69" t="s">
        <v>103</v>
      </c>
      <c r="E311" s="58" t="s">
        <v>65</v>
      </c>
      <c r="F311" s="69" t="s">
        <v>3978</v>
      </c>
      <c r="G311" s="69">
        <v>1998</v>
      </c>
      <c r="H311" s="70">
        <v>5</v>
      </c>
      <c r="I311" s="71">
        <v>2</v>
      </c>
      <c r="J311" s="71">
        <v>202</v>
      </c>
      <c r="K311" s="71">
        <v>2.2000000000000002</v>
      </c>
      <c r="L311" s="59">
        <v>0</v>
      </c>
      <c r="M311" s="71">
        <v>1</v>
      </c>
      <c r="N311" s="71">
        <v>1</v>
      </c>
      <c r="O311" s="60">
        <v>0</v>
      </c>
      <c r="P311" s="60">
        <v>0</v>
      </c>
      <c r="Q311" s="60">
        <v>0</v>
      </c>
      <c r="R311" s="60">
        <v>0</v>
      </c>
      <c r="S311" s="60">
        <v>0</v>
      </c>
      <c r="T311" s="59">
        <v>0</v>
      </c>
      <c r="U311" s="60">
        <v>0</v>
      </c>
      <c r="V311" s="71">
        <v>0.1</v>
      </c>
      <c r="W311" s="71">
        <v>0.1</v>
      </c>
      <c r="X311" s="70">
        <v>5</v>
      </c>
      <c r="Y311" s="71">
        <v>9</v>
      </c>
      <c r="Z311" s="71">
        <v>15</v>
      </c>
      <c r="AA311" s="59">
        <v>0</v>
      </c>
      <c r="AB311" s="71">
        <v>0.45</v>
      </c>
      <c r="AC311" s="71">
        <v>0.45</v>
      </c>
      <c r="AD311" s="60">
        <v>0</v>
      </c>
      <c r="AE311" s="71">
        <v>0.45</v>
      </c>
      <c r="AF311" s="59">
        <v>0</v>
      </c>
      <c r="AG311" s="71">
        <v>0.06</v>
      </c>
      <c r="AH311" s="71">
        <v>0.06</v>
      </c>
      <c r="AI311" s="60">
        <v>0</v>
      </c>
      <c r="AJ311" s="71">
        <v>0.06</v>
      </c>
      <c r="AK311" s="63" t="s">
        <v>25</v>
      </c>
      <c r="AL311" s="93">
        <f t="shared" si="11"/>
        <v>0.39</v>
      </c>
    </row>
    <row r="312" spans="1:38" ht="17.25" thickBot="1">
      <c r="A312" s="72">
        <v>310</v>
      </c>
      <c r="B312" s="57" t="s">
        <v>279</v>
      </c>
      <c r="C312" s="58" t="s">
        <v>1837</v>
      </c>
      <c r="D312" s="69" t="s">
        <v>102</v>
      </c>
      <c r="E312" s="58" t="s">
        <v>79</v>
      </c>
      <c r="F312" s="69" t="s">
        <v>3979</v>
      </c>
      <c r="G312" s="69">
        <v>1999</v>
      </c>
      <c r="H312" s="70">
        <v>11</v>
      </c>
      <c r="I312" s="71">
        <v>6</v>
      </c>
      <c r="J312" s="71">
        <v>601</v>
      </c>
      <c r="K312" s="71">
        <v>6.7</v>
      </c>
      <c r="L312" s="70">
        <v>4</v>
      </c>
      <c r="M312" s="71">
        <v>4</v>
      </c>
      <c r="N312" s="71">
        <v>8</v>
      </c>
      <c r="O312" s="71">
        <v>4</v>
      </c>
      <c r="P312" s="60">
        <v>0</v>
      </c>
      <c r="Q312" s="60">
        <v>0</v>
      </c>
      <c r="R312" s="71">
        <v>1</v>
      </c>
      <c r="S312" s="60">
        <v>0</v>
      </c>
      <c r="T312" s="70">
        <v>5</v>
      </c>
      <c r="U312" s="71">
        <v>5</v>
      </c>
      <c r="V312" s="71">
        <v>1.9</v>
      </c>
      <c r="W312" s="71">
        <v>6.9</v>
      </c>
      <c r="X312" s="70">
        <v>17</v>
      </c>
      <c r="Y312" s="71">
        <v>25</v>
      </c>
      <c r="Z312" s="71">
        <v>59</v>
      </c>
      <c r="AA312" s="70">
        <v>0.6</v>
      </c>
      <c r="AB312" s="71">
        <v>0.6</v>
      </c>
      <c r="AC312" s="71">
        <v>1.2</v>
      </c>
      <c r="AD312" s="71">
        <v>0.6</v>
      </c>
      <c r="AE312" s="71">
        <v>1.2</v>
      </c>
      <c r="AF312" s="70">
        <v>0.75</v>
      </c>
      <c r="AG312" s="71">
        <v>0.28999999999999998</v>
      </c>
      <c r="AH312" s="71">
        <v>1.04</v>
      </c>
      <c r="AI312" s="71">
        <v>0.75</v>
      </c>
      <c r="AJ312" s="71">
        <v>1.04</v>
      </c>
      <c r="AK312" s="63" t="s">
        <v>25</v>
      </c>
      <c r="AL312" s="93">
        <f t="shared" si="11"/>
        <v>0.15999999999999992</v>
      </c>
    </row>
    <row r="313" spans="1:38" ht="17.25" thickBot="1">
      <c r="A313" s="72">
        <v>311</v>
      </c>
      <c r="B313" s="57" t="s">
        <v>280</v>
      </c>
      <c r="C313" s="58" t="s">
        <v>1825</v>
      </c>
      <c r="D313" s="69" t="s">
        <v>103</v>
      </c>
      <c r="E313" s="58" t="s">
        <v>77</v>
      </c>
      <c r="F313" s="69" t="s">
        <v>3980</v>
      </c>
      <c r="G313" s="69">
        <v>1994</v>
      </c>
      <c r="H313" s="70">
        <v>12</v>
      </c>
      <c r="I313" s="71">
        <v>12</v>
      </c>
      <c r="J313" s="144">
        <v>1030</v>
      </c>
      <c r="K313" s="71">
        <v>11.4</v>
      </c>
      <c r="L313" s="70">
        <v>1</v>
      </c>
      <c r="M313" s="71">
        <v>1</v>
      </c>
      <c r="N313" s="71">
        <v>2</v>
      </c>
      <c r="O313" s="71">
        <v>1</v>
      </c>
      <c r="P313" s="60">
        <v>0</v>
      </c>
      <c r="Q313" s="60">
        <v>0</v>
      </c>
      <c r="R313" s="71">
        <v>4</v>
      </c>
      <c r="S313" s="60">
        <v>0</v>
      </c>
      <c r="T313" s="70">
        <v>1.9</v>
      </c>
      <c r="U313" s="71">
        <v>1.9</v>
      </c>
      <c r="V313" s="71">
        <v>1.2</v>
      </c>
      <c r="W313" s="71">
        <v>3.1</v>
      </c>
      <c r="X313" s="70">
        <v>2</v>
      </c>
      <c r="Y313" s="71">
        <v>73</v>
      </c>
      <c r="Z313" s="71">
        <v>22</v>
      </c>
      <c r="AA313" s="70">
        <v>0.09</v>
      </c>
      <c r="AB313" s="71">
        <v>0.09</v>
      </c>
      <c r="AC313" s="71">
        <v>0.17</v>
      </c>
      <c r="AD313" s="71">
        <v>0.09</v>
      </c>
      <c r="AE313" s="71">
        <v>0.17</v>
      </c>
      <c r="AF313" s="70">
        <v>0.17</v>
      </c>
      <c r="AG313" s="71">
        <v>0.1</v>
      </c>
      <c r="AH313" s="71">
        <v>0.27</v>
      </c>
      <c r="AI313" s="71">
        <v>0.17</v>
      </c>
      <c r="AJ313" s="71">
        <v>0.27</v>
      </c>
      <c r="AK313" s="63" t="s">
        <v>25</v>
      </c>
      <c r="AL313" s="93">
        <f t="shared" si="11"/>
        <v>-0.1</v>
      </c>
    </row>
    <row r="314" spans="1:38" ht="17.25" thickBot="1">
      <c r="A314" s="72">
        <v>312</v>
      </c>
      <c r="B314" s="57" t="s">
        <v>2691</v>
      </c>
      <c r="C314" s="58" t="s">
        <v>1832</v>
      </c>
      <c r="D314" s="69" t="s">
        <v>104</v>
      </c>
      <c r="E314" s="58" t="s">
        <v>2348</v>
      </c>
      <c r="F314" s="69" t="s">
        <v>3981</v>
      </c>
      <c r="G314" s="69">
        <v>1999</v>
      </c>
      <c r="H314" s="70">
        <v>8</v>
      </c>
      <c r="I314" s="71">
        <v>7</v>
      </c>
      <c r="J314" s="71">
        <v>675</v>
      </c>
      <c r="K314" s="71">
        <v>7.5</v>
      </c>
      <c r="L314" s="59">
        <v>0</v>
      </c>
      <c r="M314" s="71">
        <v>1</v>
      </c>
      <c r="N314" s="71">
        <v>1</v>
      </c>
      <c r="O314" s="60">
        <v>0</v>
      </c>
      <c r="P314" s="60">
        <v>0</v>
      </c>
      <c r="Q314" s="60">
        <v>0</v>
      </c>
      <c r="R314" s="60">
        <v>0</v>
      </c>
      <c r="S314" s="60">
        <v>0</v>
      </c>
      <c r="T314" s="70">
        <v>0.2</v>
      </c>
      <c r="U314" s="71">
        <v>0.2</v>
      </c>
      <c r="V314" s="71">
        <v>0.1</v>
      </c>
      <c r="W314" s="71">
        <v>0.2</v>
      </c>
      <c r="X314" s="70">
        <v>6</v>
      </c>
      <c r="Y314" s="71">
        <v>28</v>
      </c>
      <c r="Z314" s="71">
        <v>3</v>
      </c>
      <c r="AA314" s="59">
        <v>0</v>
      </c>
      <c r="AB314" s="71">
        <v>0.13</v>
      </c>
      <c r="AC314" s="71">
        <v>0.13</v>
      </c>
      <c r="AD314" s="60">
        <v>0</v>
      </c>
      <c r="AE314" s="71">
        <v>0.13</v>
      </c>
      <c r="AF314" s="70">
        <v>0.02</v>
      </c>
      <c r="AG314" s="71">
        <v>0.01</v>
      </c>
      <c r="AH314" s="71">
        <v>0.03</v>
      </c>
      <c r="AI314" s="71">
        <v>0.02</v>
      </c>
      <c r="AJ314" s="71">
        <v>0.03</v>
      </c>
      <c r="AK314" s="63" t="s">
        <v>25</v>
      </c>
      <c r="AL314" s="93">
        <f t="shared" si="11"/>
        <v>0.1</v>
      </c>
    </row>
    <row r="315" spans="1:38" ht="17.25" thickBot="1">
      <c r="A315" s="72">
        <v>313</v>
      </c>
      <c r="B315" s="57" t="s">
        <v>3982</v>
      </c>
      <c r="C315" s="58" t="s">
        <v>1832</v>
      </c>
      <c r="D315" s="69" t="s">
        <v>103</v>
      </c>
      <c r="E315" s="58" t="s">
        <v>2348</v>
      </c>
      <c r="F315" s="69" t="s">
        <v>3983</v>
      </c>
      <c r="G315" s="69">
        <v>2000</v>
      </c>
      <c r="H315" s="70">
        <v>1</v>
      </c>
      <c r="I315" s="60">
        <v>0</v>
      </c>
      <c r="J315" s="71">
        <v>6</v>
      </c>
      <c r="K315" s="71">
        <v>0.1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60">
        <v>0</v>
      </c>
      <c r="S315" s="60">
        <v>0</v>
      </c>
      <c r="T315" s="59">
        <v>0</v>
      </c>
      <c r="U315" s="60">
        <v>0</v>
      </c>
      <c r="V315" s="60">
        <v>0</v>
      </c>
      <c r="W315" s="60">
        <v>0</v>
      </c>
      <c r="X315" s="59">
        <v>0</v>
      </c>
      <c r="Y315" s="60">
        <v>0</v>
      </c>
      <c r="Z315" s="71">
        <v>1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0.52</v>
      </c>
      <c r="AG315" s="60">
        <v>0</v>
      </c>
      <c r="AH315" s="71">
        <v>0.52</v>
      </c>
      <c r="AI315" s="71">
        <v>0.52</v>
      </c>
      <c r="AJ315" s="71">
        <v>0.52</v>
      </c>
      <c r="AK315" s="63" t="s">
        <v>25</v>
      </c>
      <c r="AL315" s="93">
        <f t="shared" si="11"/>
        <v>-0.52</v>
      </c>
    </row>
    <row r="316" spans="1:38" ht="17.25" thickBot="1">
      <c r="A316" s="72">
        <v>314</v>
      </c>
      <c r="B316" s="57" t="s">
        <v>3124</v>
      </c>
      <c r="C316" s="58" t="s">
        <v>1814</v>
      </c>
      <c r="D316" s="69" t="s">
        <v>1819</v>
      </c>
      <c r="E316" s="58" t="s">
        <v>2348</v>
      </c>
      <c r="F316" s="69" t="s">
        <v>3984</v>
      </c>
      <c r="G316" s="69">
        <v>2004</v>
      </c>
      <c r="H316" s="70">
        <v>5</v>
      </c>
      <c r="I316" s="71">
        <v>2</v>
      </c>
      <c r="J316" s="71">
        <v>163</v>
      </c>
      <c r="K316" s="71">
        <v>1.8</v>
      </c>
      <c r="L316" s="70">
        <v>1</v>
      </c>
      <c r="M316" s="60">
        <v>0</v>
      </c>
      <c r="N316" s="71">
        <v>1</v>
      </c>
      <c r="O316" s="71">
        <v>1</v>
      </c>
      <c r="P316" s="60">
        <v>0</v>
      </c>
      <c r="Q316" s="60">
        <v>0</v>
      </c>
      <c r="R316" s="71">
        <v>1</v>
      </c>
      <c r="S316" s="60">
        <v>0</v>
      </c>
      <c r="T316" s="70">
        <v>0.3</v>
      </c>
      <c r="U316" s="71">
        <v>0.3</v>
      </c>
      <c r="V316" s="71">
        <v>0.5</v>
      </c>
      <c r="W316" s="71">
        <v>0.8</v>
      </c>
      <c r="X316" s="70">
        <v>11</v>
      </c>
      <c r="Y316" s="71">
        <v>2</v>
      </c>
      <c r="Z316" s="71">
        <v>15</v>
      </c>
      <c r="AA316" s="70">
        <v>0.55000000000000004</v>
      </c>
      <c r="AB316" s="60">
        <v>0</v>
      </c>
      <c r="AC316" s="71">
        <v>0.55000000000000004</v>
      </c>
      <c r="AD316" s="71">
        <v>0.55000000000000004</v>
      </c>
      <c r="AE316" s="71">
        <v>0.55000000000000004</v>
      </c>
      <c r="AF316" s="70">
        <v>0.15</v>
      </c>
      <c r="AG316" s="71">
        <v>0.27</v>
      </c>
      <c r="AH316" s="71">
        <v>0.42</v>
      </c>
      <c r="AI316" s="71">
        <v>0.15</v>
      </c>
      <c r="AJ316" s="71">
        <v>0.42</v>
      </c>
      <c r="AK316" s="63" t="s">
        <v>25</v>
      </c>
      <c r="AL316" s="93">
        <f t="shared" si="11"/>
        <v>0.13000000000000006</v>
      </c>
    </row>
    <row r="317" spans="1:38" ht="17.25" thickBot="1">
      <c r="A317" s="72">
        <v>315</v>
      </c>
      <c r="B317" s="57" t="s">
        <v>2692</v>
      </c>
      <c r="C317" s="58" t="s">
        <v>1832</v>
      </c>
      <c r="D317" s="69" t="s">
        <v>1810</v>
      </c>
      <c r="E317" s="58" t="s">
        <v>2641</v>
      </c>
      <c r="F317" s="69" t="s">
        <v>3985</v>
      </c>
      <c r="G317" s="69">
        <v>1997</v>
      </c>
      <c r="H317" s="70">
        <v>12</v>
      </c>
      <c r="I317" s="71">
        <v>8</v>
      </c>
      <c r="J317" s="71">
        <v>762</v>
      </c>
      <c r="K317" s="71">
        <v>8.5</v>
      </c>
      <c r="L317" s="70">
        <v>1</v>
      </c>
      <c r="M317" s="60">
        <v>0</v>
      </c>
      <c r="N317" s="71">
        <v>1</v>
      </c>
      <c r="O317" s="71">
        <v>1</v>
      </c>
      <c r="P317" s="60">
        <v>0</v>
      </c>
      <c r="Q317" s="60">
        <v>0</v>
      </c>
      <c r="R317" s="60">
        <v>0</v>
      </c>
      <c r="S317" s="60">
        <v>0</v>
      </c>
      <c r="T317" s="70">
        <v>0.9</v>
      </c>
      <c r="U317" s="71">
        <v>0.9</v>
      </c>
      <c r="V317" s="71">
        <v>0.9</v>
      </c>
      <c r="W317" s="71">
        <v>1.7</v>
      </c>
      <c r="X317" s="70">
        <v>50</v>
      </c>
      <c r="Y317" s="71">
        <v>14</v>
      </c>
      <c r="Z317" s="71">
        <v>57</v>
      </c>
      <c r="AA317" s="70">
        <v>0.12</v>
      </c>
      <c r="AB317" s="60">
        <v>0</v>
      </c>
      <c r="AC317" s="71">
        <v>0.12</v>
      </c>
      <c r="AD317" s="71">
        <v>0.12</v>
      </c>
      <c r="AE317" s="71">
        <v>0.12</v>
      </c>
      <c r="AF317" s="70">
        <v>0.1</v>
      </c>
      <c r="AG317" s="71">
        <v>0.1</v>
      </c>
      <c r="AH317" s="71">
        <v>0.21</v>
      </c>
      <c r="AI317" s="71">
        <v>0.1</v>
      </c>
      <c r="AJ317" s="71">
        <v>0.21</v>
      </c>
      <c r="AK317" s="63" t="s">
        <v>25</v>
      </c>
      <c r="AL317" s="93">
        <f t="shared" si="11"/>
        <v>-0.09</v>
      </c>
    </row>
    <row r="318" spans="1:38" ht="17.25" thickBot="1">
      <c r="A318" s="72">
        <v>316</v>
      </c>
      <c r="B318" s="57" t="s">
        <v>282</v>
      </c>
      <c r="C318" s="58" t="s">
        <v>1852</v>
      </c>
      <c r="D318" s="69" t="s">
        <v>104</v>
      </c>
      <c r="E318" s="58" t="s">
        <v>91</v>
      </c>
      <c r="F318" s="69" t="s">
        <v>3986</v>
      </c>
      <c r="G318" s="69">
        <v>1988</v>
      </c>
      <c r="H318" s="70">
        <v>3</v>
      </c>
      <c r="I318" s="71">
        <v>1</v>
      </c>
      <c r="J318" s="71">
        <v>113</v>
      </c>
      <c r="K318" s="71">
        <v>1.3</v>
      </c>
      <c r="L318" s="59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0">
        <v>0</v>
      </c>
      <c r="S318" s="60">
        <v>0</v>
      </c>
      <c r="T318" s="59">
        <v>0</v>
      </c>
      <c r="U318" s="60">
        <v>0</v>
      </c>
      <c r="V318" s="60">
        <v>0</v>
      </c>
      <c r="W318" s="60">
        <v>0</v>
      </c>
      <c r="X318" s="59">
        <v>0</v>
      </c>
      <c r="Y318" s="71">
        <v>1</v>
      </c>
      <c r="Z318" s="60">
        <v>0</v>
      </c>
      <c r="AA318" s="59">
        <v>0</v>
      </c>
      <c r="AB318" s="60">
        <v>0</v>
      </c>
      <c r="AC318" s="60">
        <v>0</v>
      </c>
      <c r="AD318" s="60">
        <v>0</v>
      </c>
      <c r="AE318" s="60">
        <v>0</v>
      </c>
      <c r="AF318" s="59">
        <v>0</v>
      </c>
      <c r="AG318" s="60">
        <v>0</v>
      </c>
      <c r="AH318" s="60">
        <v>0</v>
      </c>
      <c r="AI318" s="60">
        <v>0</v>
      </c>
      <c r="AJ318" s="60">
        <v>0</v>
      </c>
      <c r="AK318" s="63" t="s">
        <v>25</v>
      </c>
      <c r="AL318" s="93">
        <f t="shared" si="11"/>
        <v>0</v>
      </c>
    </row>
    <row r="319" spans="1:38" ht="17.25" thickBot="1">
      <c r="A319" s="72">
        <v>317</v>
      </c>
      <c r="B319" s="57" t="s">
        <v>2956</v>
      </c>
      <c r="C319" s="58" t="s">
        <v>1812</v>
      </c>
      <c r="D319" s="69" t="s">
        <v>1819</v>
      </c>
      <c r="E319" s="58" t="s">
        <v>77</v>
      </c>
      <c r="F319" s="69" t="s">
        <v>3987</v>
      </c>
      <c r="G319" s="69">
        <v>2004</v>
      </c>
      <c r="H319" s="70">
        <v>4</v>
      </c>
      <c r="I319" s="60">
        <v>0</v>
      </c>
      <c r="J319" s="71">
        <v>16</v>
      </c>
      <c r="K319" s="71">
        <v>0.2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60">
        <v>0</v>
      </c>
      <c r="S319" s="60">
        <v>0</v>
      </c>
      <c r="T319" s="70">
        <v>0.1</v>
      </c>
      <c r="U319" s="71">
        <v>0.1</v>
      </c>
      <c r="V319" s="60">
        <v>0</v>
      </c>
      <c r="W319" s="71">
        <v>0.1</v>
      </c>
      <c r="X319" s="70">
        <v>6</v>
      </c>
      <c r="Y319" s="71">
        <v>3</v>
      </c>
      <c r="Z319" s="71">
        <v>10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70">
        <v>0.56999999999999995</v>
      </c>
      <c r="AG319" s="60">
        <v>0</v>
      </c>
      <c r="AH319" s="71">
        <v>0.56999999999999995</v>
      </c>
      <c r="AI319" s="71">
        <v>0.56999999999999995</v>
      </c>
      <c r="AJ319" s="71">
        <v>0.56999999999999995</v>
      </c>
      <c r="AK319" s="63" t="s">
        <v>25</v>
      </c>
      <c r="AL319" s="93">
        <f t="shared" si="11"/>
        <v>-0.56999999999999995</v>
      </c>
    </row>
    <row r="320" spans="1:38" ht="17.25" thickBot="1">
      <c r="A320" s="72">
        <v>318</v>
      </c>
      <c r="B320" s="57" t="s">
        <v>3988</v>
      </c>
      <c r="C320" s="58" t="s">
        <v>1814</v>
      </c>
      <c r="D320" s="69" t="s">
        <v>1819</v>
      </c>
      <c r="E320" s="58" t="s">
        <v>85</v>
      </c>
      <c r="F320" s="69" t="s">
        <v>3989</v>
      </c>
      <c r="G320" s="69">
        <v>2001</v>
      </c>
      <c r="H320" s="70">
        <v>1</v>
      </c>
      <c r="I320" s="60">
        <v>0</v>
      </c>
      <c r="J320" s="71">
        <v>24</v>
      </c>
      <c r="K320" s="71">
        <v>0.3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60">
        <v>0</v>
      </c>
      <c r="S320" s="60">
        <v>0</v>
      </c>
      <c r="T320" s="70">
        <v>0.1</v>
      </c>
      <c r="U320" s="71">
        <v>0.1</v>
      </c>
      <c r="V320" s="60">
        <v>0</v>
      </c>
      <c r="W320" s="71">
        <v>0.1</v>
      </c>
      <c r="X320" s="70">
        <v>1</v>
      </c>
      <c r="Y320" s="71">
        <v>2</v>
      </c>
      <c r="Z320" s="71">
        <v>5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70">
        <v>0.56000000000000005</v>
      </c>
      <c r="AG320" s="60">
        <v>0</v>
      </c>
      <c r="AH320" s="71">
        <v>0.56000000000000005</v>
      </c>
      <c r="AI320" s="71">
        <v>0.56000000000000005</v>
      </c>
      <c r="AJ320" s="71">
        <v>0.56000000000000005</v>
      </c>
      <c r="AK320" s="63" t="s">
        <v>25</v>
      </c>
      <c r="AL320" s="93">
        <f t="shared" si="11"/>
        <v>-0.56000000000000005</v>
      </c>
    </row>
    <row r="321" spans="1:38" ht="17.25" thickBot="1">
      <c r="A321" s="72">
        <v>319</v>
      </c>
      <c r="B321" s="57" t="s">
        <v>283</v>
      </c>
      <c r="C321" s="58" t="s">
        <v>1829</v>
      </c>
      <c r="D321" s="69" t="s">
        <v>111</v>
      </c>
      <c r="E321" s="58" t="s">
        <v>83</v>
      </c>
      <c r="F321" s="69" t="s">
        <v>3990</v>
      </c>
      <c r="G321" s="69">
        <v>1990</v>
      </c>
      <c r="H321" s="70">
        <v>1</v>
      </c>
      <c r="I321" s="71">
        <v>1</v>
      </c>
      <c r="J321" s="71">
        <v>90</v>
      </c>
      <c r="K321" s="71">
        <v>1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60">
        <v>0</v>
      </c>
      <c r="S321" s="60">
        <v>0</v>
      </c>
      <c r="T321" s="59">
        <v>0</v>
      </c>
      <c r="U321" s="60">
        <v>0</v>
      </c>
      <c r="V321" s="60">
        <v>0</v>
      </c>
      <c r="W321" s="60">
        <v>0</v>
      </c>
      <c r="X321" s="59">
        <v>0</v>
      </c>
      <c r="Y321" s="60">
        <v>0</v>
      </c>
      <c r="Z321" s="60">
        <v>0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59">
        <v>0</v>
      </c>
      <c r="AG321" s="60">
        <v>0</v>
      </c>
      <c r="AH321" s="60">
        <v>0</v>
      </c>
      <c r="AI321" s="60">
        <v>0</v>
      </c>
      <c r="AJ321" s="60">
        <v>0</v>
      </c>
      <c r="AK321" s="63" t="s">
        <v>25</v>
      </c>
      <c r="AL321" s="93">
        <f t="shared" si="11"/>
        <v>0</v>
      </c>
    </row>
    <row r="322" spans="1:38" ht="17.25" thickBot="1">
      <c r="A322" s="72">
        <v>320</v>
      </c>
      <c r="B322" s="57" t="s">
        <v>284</v>
      </c>
      <c r="C322" s="58" t="s">
        <v>1844</v>
      </c>
      <c r="D322" s="69" t="s">
        <v>103</v>
      </c>
      <c r="E322" s="58" t="s">
        <v>96</v>
      </c>
      <c r="F322" s="69" t="s">
        <v>3991</v>
      </c>
      <c r="G322" s="69">
        <v>2001</v>
      </c>
      <c r="H322" s="70">
        <v>11</v>
      </c>
      <c r="I322" s="71">
        <v>11</v>
      </c>
      <c r="J322" s="71">
        <v>920</v>
      </c>
      <c r="K322" s="71">
        <v>10.199999999999999</v>
      </c>
      <c r="L322" s="59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71">
        <v>1</v>
      </c>
      <c r="S322" s="60">
        <v>0</v>
      </c>
      <c r="T322" s="70">
        <v>1.1000000000000001</v>
      </c>
      <c r="U322" s="71">
        <v>1.1000000000000001</v>
      </c>
      <c r="V322" s="71">
        <v>2.2999999999999998</v>
      </c>
      <c r="W322" s="71">
        <v>3.4</v>
      </c>
      <c r="X322" s="70">
        <v>9</v>
      </c>
      <c r="Y322" s="71">
        <v>51</v>
      </c>
      <c r="Z322" s="71">
        <v>25</v>
      </c>
      <c r="AA322" s="59">
        <v>0</v>
      </c>
      <c r="AB322" s="60">
        <v>0</v>
      </c>
      <c r="AC322" s="60">
        <v>0</v>
      </c>
      <c r="AD322" s="60">
        <v>0</v>
      </c>
      <c r="AE322" s="60">
        <v>0</v>
      </c>
      <c r="AF322" s="70">
        <v>0.11</v>
      </c>
      <c r="AG322" s="71">
        <v>0.22</v>
      </c>
      <c r="AH322" s="71">
        <v>0.33</v>
      </c>
      <c r="AI322" s="71">
        <v>0.11</v>
      </c>
      <c r="AJ322" s="71">
        <v>0.33</v>
      </c>
      <c r="AK322" s="63" t="s">
        <v>25</v>
      </c>
      <c r="AL322" s="93">
        <f t="shared" si="11"/>
        <v>-0.33</v>
      </c>
    </row>
    <row r="323" spans="1:38" ht="17.25" thickBot="1">
      <c r="A323" s="72">
        <v>321</v>
      </c>
      <c r="B323" s="57" t="s">
        <v>2693</v>
      </c>
      <c r="C323" s="58" t="s">
        <v>1860</v>
      </c>
      <c r="D323" s="69" t="s">
        <v>111</v>
      </c>
      <c r="E323" s="58" t="s">
        <v>69</v>
      </c>
      <c r="F323" s="69" t="s">
        <v>3992</v>
      </c>
      <c r="G323" s="69">
        <v>1996</v>
      </c>
      <c r="H323" s="70">
        <v>12</v>
      </c>
      <c r="I323" s="71">
        <v>12</v>
      </c>
      <c r="J323" s="144">
        <v>1080</v>
      </c>
      <c r="K323" s="71">
        <v>12</v>
      </c>
      <c r="L323" s="59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71">
        <v>3</v>
      </c>
      <c r="S323" s="60">
        <v>0</v>
      </c>
      <c r="T323" s="59">
        <v>0</v>
      </c>
      <c r="U323" s="60">
        <v>0</v>
      </c>
      <c r="V323" s="60">
        <v>0</v>
      </c>
      <c r="W323" s="60">
        <v>0</v>
      </c>
      <c r="X323" s="70">
        <v>1</v>
      </c>
      <c r="Y323" s="71">
        <v>1</v>
      </c>
      <c r="Z323" s="60">
        <v>0</v>
      </c>
      <c r="AA323" s="59">
        <v>0</v>
      </c>
      <c r="AB323" s="60">
        <v>0</v>
      </c>
      <c r="AC323" s="60">
        <v>0</v>
      </c>
      <c r="AD323" s="60">
        <v>0</v>
      </c>
      <c r="AE323" s="60">
        <v>0</v>
      </c>
      <c r="AF323" s="59">
        <v>0</v>
      </c>
      <c r="AG323" s="60">
        <v>0</v>
      </c>
      <c r="AH323" s="60">
        <v>0</v>
      </c>
      <c r="AI323" s="60">
        <v>0</v>
      </c>
      <c r="AJ323" s="60">
        <v>0</v>
      </c>
      <c r="AK323" s="63" t="s">
        <v>25</v>
      </c>
      <c r="AL323" s="93">
        <f t="shared" si="11"/>
        <v>0</v>
      </c>
    </row>
    <row r="324" spans="1:38" ht="17.25" thickBot="1">
      <c r="A324" s="72">
        <v>322</v>
      </c>
      <c r="B324" s="57" t="s">
        <v>3440</v>
      </c>
      <c r="C324" s="58" t="s">
        <v>1811</v>
      </c>
      <c r="D324" s="69" t="s">
        <v>102</v>
      </c>
      <c r="E324" s="58" t="s">
        <v>2349</v>
      </c>
      <c r="F324" s="69" t="s">
        <v>3993</v>
      </c>
      <c r="G324" s="69">
        <v>2006</v>
      </c>
      <c r="H324" s="70">
        <v>1</v>
      </c>
      <c r="I324" s="60">
        <v>0</v>
      </c>
      <c r="J324" s="71">
        <v>8</v>
      </c>
      <c r="K324" s="71">
        <v>0.1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0">
        <v>0</v>
      </c>
      <c r="S324" s="60">
        <v>0</v>
      </c>
      <c r="T324" s="59">
        <v>0</v>
      </c>
      <c r="U324" s="60">
        <v>0</v>
      </c>
      <c r="V324" s="60">
        <v>0</v>
      </c>
      <c r="W324" s="60">
        <v>0</v>
      </c>
      <c r="X324" s="70">
        <v>1</v>
      </c>
      <c r="Y324" s="60">
        <v>0</v>
      </c>
      <c r="Z324" s="60">
        <v>0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59">
        <v>0</v>
      </c>
      <c r="AG324" s="60">
        <v>0</v>
      </c>
      <c r="AH324" s="60">
        <v>0</v>
      </c>
      <c r="AI324" s="60">
        <v>0</v>
      </c>
      <c r="AJ324" s="60">
        <v>0</v>
      </c>
      <c r="AK324" s="63" t="s">
        <v>25</v>
      </c>
      <c r="AL324" s="93">
        <f t="shared" si="11"/>
        <v>0</v>
      </c>
    </row>
    <row r="325" spans="1:38" ht="17.25" thickBot="1">
      <c r="A325" s="72">
        <v>323</v>
      </c>
      <c r="B325" s="57" t="s">
        <v>2733</v>
      </c>
      <c r="C325" s="58" t="s">
        <v>1812</v>
      </c>
      <c r="D325" s="69" t="s">
        <v>103</v>
      </c>
      <c r="E325" s="58" t="s">
        <v>96</v>
      </c>
      <c r="F325" s="69" t="s">
        <v>3994</v>
      </c>
      <c r="G325" s="69">
        <v>2003</v>
      </c>
      <c r="H325" s="70">
        <v>1</v>
      </c>
      <c r="I325" s="60">
        <v>0</v>
      </c>
      <c r="J325" s="71">
        <v>1</v>
      </c>
      <c r="K325" s="60">
        <v>0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60">
        <v>0</v>
      </c>
      <c r="S325" s="60">
        <v>0</v>
      </c>
      <c r="T325" s="59">
        <v>0</v>
      </c>
      <c r="U325" s="60">
        <v>0</v>
      </c>
      <c r="V325" s="60">
        <v>0</v>
      </c>
      <c r="W325" s="60">
        <v>0</v>
      </c>
      <c r="X325" s="59">
        <v>0</v>
      </c>
      <c r="Y325" s="60">
        <v>0</v>
      </c>
      <c r="Z325" s="60">
        <v>0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59">
        <v>0</v>
      </c>
      <c r="AG325" s="60">
        <v>0</v>
      </c>
      <c r="AH325" s="60">
        <v>0</v>
      </c>
      <c r="AI325" s="60">
        <v>0</v>
      </c>
      <c r="AJ325" s="60">
        <v>0</v>
      </c>
      <c r="AK325" s="63" t="s">
        <v>25</v>
      </c>
      <c r="AL325" s="93">
        <f t="shared" si="11"/>
        <v>0</v>
      </c>
    </row>
    <row r="326" spans="1:38" ht="17.25" thickBot="1">
      <c r="A326" s="72">
        <v>324</v>
      </c>
      <c r="B326" s="57" t="s">
        <v>2839</v>
      </c>
      <c r="C326" s="58" t="s">
        <v>1827</v>
      </c>
      <c r="D326" s="69" t="s">
        <v>103</v>
      </c>
      <c r="E326" s="58" t="s">
        <v>77</v>
      </c>
      <c r="F326" s="69" t="s">
        <v>3995</v>
      </c>
      <c r="G326" s="69">
        <v>1998</v>
      </c>
      <c r="H326" s="70">
        <v>10</v>
      </c>
      <c r="I326" s="71">
        <v>2</v>
      </c>
      <c r="J326" s="71">
        <v>377</v>
      </c>
      <c r="K326" s="71">
        <v>4.2</v>
      </c>
      <c r="L326" s="59">
        <v>0</v>
      </c>
      <c r="M326" s="71">
        <v>1</v>
      </c>
      <c r="N326" s="71">
        <v>1</v>
      </c>
      <c r="O326" s="60">
        <v>0</v>
      </c>
      <c r="P326" s="60">
        <v>0</v>
      </c>
      <c r="Q326" s="60">
        <v>0</v>
      </c>
      <c r="R326" s="71">
        <v>3</v>
      </c>
      <c r="S326" s="60">
        <v>0</v>
      </c>
      <c r="T326" s="70">
        <v>0.7</v>
      </c>
      <c r="U326" s="71">
        <v>0.7</v>
      </c>
      <c r="V326" s="71">
        <v>1.3</v>
      </c>
      <c r="W326" s="71">
        <v>2.1</v>
      </c>
      <c r="X326" s="70">
        <v>5</v>
      </c>
      <c r="Y326" s="71">
        <v>18</v>
      </c>
      <c r="Z326" s="71">
        <v>25</v>
      </c>
      <c r="AA326" s="59">
        <v>0</v>
      </c>
      <c r="AB326" s="71">
        <v>0.24</v>
      </c>
      <c r="AC326" s="71">
        <v>0.24</v>
      </c>
      <c r="AD326" s="60">
        <v>0</v>
      </c>
      <c r="AE326" s="71">
        <v>0.24</v>
      </c>
      <c r="AF326" s="70">
        <v>0.18</v>
      </c>
      <c r="AG326" s="71">
        <v>0.31</v>
      </c>
      <c r="AH326" s="71">
        <v>0.49</v>
      </c>
      <c r="AI326" s="71">
        <v>0.18</v>
      </c>
      <c r="AJ326" s="71">
        <v>0.49</v>
      </c>
      <c r="AK326" s="63" t="s">
        <v>25</v>
      </c>
      <c r="AL326" s="93">
        <f t="shared" si="11"/>
        <v>-0.25</v>
      </c>
    </row>
    <row r="327" spans="1:38" ht="17.25" thickBot="1">
      <c r="A327" s="72">
        <v>325</v>
      </c>
      <c r="B327" s="57" t="s">
        <v>3230</v>
      </c>
      <c r="C327" s="58" t="s">
        <v>1844</v>
      </c>
      <c r="D327" s="69" t="s">
        <v>1819</v>
      </c>
      <c r="E327" s="58" t="s">
        <v>87</v>
      </c>
      <c r="F327" s="69" t="s">
        <v>3996</v>
      </c>
      <c r="G327" s="69">
        <v>1995</v>
      </c>
      <c r="H327" s="70">
        <v>5</v>
      </c>
      <c r="I327" s="60">
        <v>0</v>
      </c>
      <c r="J327" s="71">
        <v>63</v>
      </c>
      <c r="K327" s="71">
        <v>0.7</v>
      </c>
      <c r="L327" s="59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71">
        <v>1</v>
      </c>
      <c r="S327" s="60">
        <v>0</v>
      </c>
      <c r="T327" s="70">
        <v>0.1</v>
      </c>
      <c r="U327" s="71">
        <v>0.1</v>
      </c>
      <c r="V327" s="71">
        <v>0.2</v>
      </c>
      <c r="W327" s="71">
        <v>0.4</v>
      </c>
      <c r="X327" s="70">
        <v>1</v>
      </c>
      <c r="Y327" s="60">
        <v>0</v>
      </c>
      <c r="Z327" s="71">
        <v>3</v>
      </c>
      <c r="AA327" s="59">
        <v>0</v>
      </c>
      <c r="AB327" s="60">
        <v>0</v>
      </c>
      <c r="AC327" s="60">
        <v>0</v>
      </c>
      <c r="AD327" s="60">
        <v>0</v>
      </c>
      <c r="AE327" s="60">
        <v>0</v>
      </c>
      <c r="AF327" s="70">
        <v>0.2</v>
      </c>
      <c r="AG327" s="71">
        <v>0.32</v>
      </c>
      <c r="AH327" s="71">
        <v>0.52</v>
      </c>
      <c r="AI327" s="71">
        <v>0.2</v>
      </c>
      <c r="AJ327" s="71">
        <v>0.52</v>
      </c>
      <c r="AK327" s="63" t="s">
        <v>25</v>
      </c>
      <c r="AL327" s="93">
        <f t="shared" si="11"/>
        <v>-0.52</v>
      </c>
    </row>
    <row r="328" spans="1:38" ht="17.25" thickBot="1">
      <c r="A328" s="72">
        <v>326</v>
      </c>
      <c r="B328" s="57" t="s">
        <v>375</v>
      </c>
      <c r="C328" s="58" t="s">
        <v>1836</v>
      </c>
      <c r="D328" s="69" t="s">
        <v>111</v>
      </c>
      <c r="E328" s="58" t="s">
        <v>65</v>
      </c>
      <c r="F328" s="69" t="s">
        <v>3547</v>
      </c>
      <c r="G328" s="69">
        <v>1992</v>
      </c>
      <c r="H328" s="70">
        <v>1</v>
      </c>
      <c r="I328" s="71">
        <v>1</v>
      </c>
      <c r="J328" s="71">
        <v>90</v>
      </c>
      <c r="K328" s="71">
        <v>1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0">
        <v>0</v>
      </c>
      <c r="S328" s="60">
        <v>0</v>
      </c>
      <c r="T328" s="59">
        <v>0</v>
      </c>
      <c r="U328" s="60">
        <v>0</v>
      </c>
      <c r="V328" s="60">
        <v>0</v>
      </c>
      <c r="W328" s="60">
        <v>0</v>
      </c>
      <c r="X328" s="59">
        <v>0</v>
      </c>
      <c r="Y328" s="60">
        <v>0</v>
      </c>
      <c r="Z328" s="60">
        <v>0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59">
        <v>0</v>
      </c>
      <c r="AG328" s="60">
        <v>0</v>
      </c>
      <c r="AH328" s="60">
        <v>0</v>
      </c>
      <c r="AI328" s="60">
        <v>0</v>
      </c>
      <c r="AJ328" s="60">
        <v>0</v>
      </c>
      <c r="AK328" s="63" t="s">
        <v>25</v>
      </c>
      <c r="AL328" s="93">
        <f t="shared" si="11"/>
        <v>0</v>
      </c>
    </row>
    <row r="329" spans="1:38" ht="17.25" thickBot="1">
      <c r="A329" s="72">
        <v>327</v>
      </c>
      <c r="B329" s="57" t="s">
        <v>2694</v>
      </c>
      <c r="C329" s="58" t="s">
        <v>1812</v>
      </c>
      <c r="D329" s="69" t="s">
        <v>1853</v>
      </c>
      <c r="E329" s="58" t="s">
        <v>2349</v>
      </c>
      <c r="F329" s="69" t="s">
        <v>3997</v>
      </c>
      <c r="G329" s="69">
        <v>1994</v>
      </c>
      <c r="H329" s="70">
        <v>7</v>
      </c>
      <c r="I329" s="71">
        <v>3</v>
      </c>
      <c r="J329" s="71">
        <v>277</v>
      </c>
      <c r="K329" s="71">
        <v>3.1</v>
      </c>
      <c r="L329" s="59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71">
        <v>2</v>
      </c>
      <c r="S329" s="60">
        <v>0</v>
      </c>
      <c r="T329" s="70">
        <v>0.1</v>
      </c>
      <c r="U329" s="71">
        <v>0.1</v>
      </c>
      <c r="V329" s="71">
        <v>0.1</v>
      </c>
      <c r="W329" s="71">
        <v>0.2</v>
      </c>
      <c r="X329" s="70">
        <v>3</v>
      </c>
      <c r="Y329" s="71">
        <v>10</v>
      </c>
      <c r="Z329" s="71">
        <v>14</v>
      </c>
      <c r="AA329" s="59">
        <v>0</v>
      </c>
      <c r="AB329" s="60">
        <v>0</v>
      </c>
      <c r="AC329" s="60">
        <v>0</v>
      </c>
      <c r="AD329" s="60">
        <v>0</v>
      </c>
      <c r="AE329" s="60">
        <v>0</v>
      </c>
      <c r="AF329" s="70">
        <v>0.04</v>
      </c>
      <c r="AG329" s="71">
        <v>0.02</v>
      </c>
      <c r="AH329" s="71">
        <v>0.06</v>
      </c>
      <c r="AI329" s="71">
        <v>0.04</v>
      </c>
      <c r="AJ329" s="71">
        <v>0.06</v>
      </c>
      <c r="AK329" s="63" t="s">
        <v>25</v>
      </c>
      <c r="AL329" s="93">
        <f t="shared" si="11"/>
        <v>-0.06</v>
      </c>
    </row>
    <row r="330" spans="1:38" ht="17.25" thickBot="1">
      <c r="A330" s="72">
        <v>328</v>
      </c>
      <c r="B330" s="57" t="s">
        <v>3441</v>
      </c>
      <c r="C330" s="58" t="s">
        <v>1812</v>
      </c>
      <c r="D330" s="69" t="s">
        <v>104</v>
      </c>
      <c r="E330" s="58" t="s">
        <v>2641</v>
      </c>
      <c r="F330" s="69" t="s">
        <v>3998</v>
      </c>
      <c r="G330" s="69">
        <v>1998</v>
      </c>
      <c r="H330" s="70">
        <v>3</v>
      </c>
      <c r="I330" s="71">
        <v>3</v>
      </c>
      <c r="J330" s="71">
        <v>236</v>
      </c>
      <c r="K330" s="71">
        <v>2.6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0">
        <v>0</v>
      </c>
      <c r="S330" s="60">
        <v>0</v>
      </c>
      <c r="T330" s="59">
        <v>0</v>
      </c>
      <c r="U330" s="60">
        <v>0</v>
      </c>
      <c r="V330" s="60">
        <v>0</v>
      </c>
      <c r="W330" s="60">
        <v>0</v>
      </c>
      <c r="X330" s="59">
        <v>0</v>
      </c>
      <c r="Y330" s="71">
        <v>3</v>
      </c>
      <c r="Z330" s="60">
        <v>0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59">
        <v>0</v>
      </c>
      <c r="AG330" s="60">
        <v>0</v>
      </c>
      <c r="AH330" s="60">
        <v>0</v>
      </c>
      <c r="AI330" s="60">
        <v>0</v>
      </c>
      <c r="AJ330" s="60">
        <v>0</v>
      </c>
      <c r="AK330" s="63" t="s">
        <v>25</v>
      </c>
      <c r="AL330" s="93">
        <f t="shared" si="11"/>
        <v>0</v>
      </c>
    </row>
    <row r="331" spans="1:38" ht="17.25" thickBot="1">
      <c r="A331" s="72">
        <v>329</v>
      </c>
      <c r="B331" s="57" t="s">
        <v>2695</v>
      </c>
      <c r="C331" s="58" t="s">
        <v>1825</v>
      </c>
      <c r="D331" s="69" t="s">
        <v>102</v>
      </c>
      <c r="E331" s="58" t="s">
        <v>2349</v>
      </c>
      <c r="F331" s="69" t="s">
        <v>3768</v>
      </c>
      <c r="G331" s="69">
        <v>2003</v>
      </c>
      <c r="H331" s="70">
        <v>4</v>
      </c>
      <c r="I331" s="71">
        <v>3</v>
      </c>
      <c r="J331" s="71">
        <v>234</v>
      </c>
      <c r="K331" s="71">
        <v>2.6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71">
        <v>2</v>
      </c>
      <c r="S331" s="60">
        <v>0</v>
      </c>
      <c r="T331" s="70">
        <v>0.3</v>
      </c>
      <c r="U331" s="71">
        <v>0.3</v>
      </c>
      <c r="V331" s="60">
        <v>0</v>
      </c>
      <c r="W331" s="71">
        <v>0.3</v>
      </c>
      <c r="X331" s="70">
        <v>2</v>
      </c>
      <c r="Y331" s="60">
        <v>0</v>
      </c>
      <c r="Z331" s="71">
        <v>9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70">
        <v>0.11</v>
      </c>
      <c r="AG331" s="60">
        <v>0</v>
      </c>
      <c r="AH331" s="71">
        <v>0.11</v>
      </c>
      <c r="AI331" s="71">
        <v>0.11</v>
      </c>
      <c r="AJ331" s="71">
        <v>0.11</v>
      </c>
      <c r="AK331" s="63" t="s">
        <v>25</v>
      </c>
      <c r="AL331" s="93">
        <f t="shared" si="11"/>
        <v>-0.11</v>
      </c>
    </row>
    <row r="332" spans="1:38" ht="17.25" thickBot="1">
      <c r="A332" s="72">
        <v>330</v>
      </c>
      <c r="B332" s="57" t="s">
        <v>3231</v>
      </c>
      <c r="C332" s="58" t="s">
        <v>1863</v>
      </c>
      <c r="D332" s="69" t="s">
        <v>102</v>
      </c>
      <c r="E332" s="58" t="s">
        <v>95</v>
      </c>
      <c r="F332" s="69" t="s">
        <v>3999</v>
      </c>
      <c r="G332" s="69">
        <v>2002</v>
      </c>
      <c r="H332" s="70">
        <v>7</v>
      </c>
      <c r="I332" s="71">
        <v>2</v>
      </c>
      <c r="J332" s="71">
        <v>226</v>
      </c>
      <c r="K332" s="71">
        <v>2.5</v>
      </c>
      <c r="L332" s="59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71">
        <v>1</v>
      </c>
      <c r="S332" s="60">
        <v>0</v>
      </c>
      <c r="T332" s="70">
        <v>0.5</v>
      </c>
      <c r="U332" s="71">
        <v>0.5</v>
      </c>
      <c r="V332" s="71">
        <v>0.3</v>
      </c>
      <c r="W332" s="71">
        <v>0.8</v>
      </c>
      <c r="X332" s="70">
        <v>6</v>
      </c>
      <c r="Y332" s="71">
        <v>3</v>
      </c>
      <c r="Z332" s="71">
        <v>18</v>
      </c>
      <c r="AA332" s="59">
        <v>0</v>
      </c>
      <c r="AB332" s="60">
        <v>0</v>
      </c>
      <c r="AC332" s="60">
        <v>0</v>
      </c>
      <c r="AD332" s="60">
        <v>0</v>
      </c>
      <c r="AE332" s="60">
        <v>0</v>
      </c>
      <c r="AF332" s="70">
        <v>0.21</v>
      </c>
      <c r="AG332" s="71">
        <v>0.11</v>
      </c>
      <c r="AH332" s="71">
        <v>0.32</v>
      </c>
      <c r="AI332" s="71">
        <v>0.21</v>
      </c>
      <c r="AJ332" s="71">
        <v>0.32</v>
      </c>
      <c r="AK332" s="63" t="s">
        <v>25</v>
      </c>
      <c r="AL332" s="93">
        <f t="shared" ref="AL332:AL351" si="12">AC332-AH332</f>
        <v>-0.32</v>
      </c>
    </row>
    <row r="333" spans="1:38" ht="17.25" thickBot="1">
      <c r="A333" s="72">
        <v>331</v>
      </c>
      <c r="B333" s="57" t="s">
        <v>3338</v>
      </c>
      <c r="C333" s="58" t="s">
        <v>1812</v>
      </c>
      <c r="D333" s="69" t="s">
        <v>103</v>
      </c>
      <c r="E333" s="58" t="s">
        <v>85</v>
      </c>
      <c r="F333" s="69" t="s">
        <v>4000</v>
      </c>
      <c r="G333" s="69">
        <v>2005</v>
      </c>
      <c r="H333" s="70">
        <v>1</v>
      </c>
      <c r="I333" s="60">
        <v>0</v>
      </c>
      <c r="J333" s="71">
        <v>4</v>
      </c>
      <c r="K333" s="60">
        <v>0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0">
        <v>0</v>
      </c>
      <c r="S333" s="60">
        <v>0</v>
      </c>
      <c r="T333" s="59">
        <v>0</v>
      </c>
      <c r="U333" s="60">
        <v>0</v>
      </c>
      <c r="V333" s="60">
        <v>0</v>
      </c>
      <c r="W333" s="60">
        <v>0</v>
      </c>
      <c r="X333" s="59">
        <v>0</v>
      </c>
      <c r="Y333" s="60">
        <v>0</v>
      </c>
      <c r="Z333" s="60">
        <v>0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59">
        <v>0</v>
      </c>
      <c r="AG333" s="60">
        <v>0</v>
      </c>
      <c r="AH333" s="60">
        <v>0</v>
      </c>
      <c r="AI333" s="60">
        <v>0</v>
      </c>
      <c r="AJ333" s="60">
        <v>0</v>
      </c>
      <c r="AK333" s="63" t="s">
        <v>25</v>
      </c>
      <c r="AL333" s="93">
        <f t="shared" si="12"/>
        <v>0</v>
      </c>
    </row>
    <row r="334" spans="1:38" ht="17.25" thickBot="1">
      <c r="A334" s="72">
        <v>332</v>
      </c>
      <c r="B334" s="57" t="s">
        <v>2826</v>
      </c>
      <c r="C334" s="58" t="s">
        <v>1841</v>
      </c>
      <c r="D334" s="69" t="s">
        <v>103</v>
      </c>
      <c r="E334" s="58" t="s">
        <v>75</v>
      </c>
      <c r="F334" s="69" t="s">
        <v>4001</v>
      </c>
      <c r="G334" s="69">
        <v>1995</v>
      </c>
      <c r="H334" s="70">
        <v>10</v>
      </c>
      <c r="I334" s="71">
        <v>9</v>
      </c>
      <c r="J334" s="71">
        <v>825</v>
      </c>
      <c r="K334" s="71">
        <v>9.1999999999999993</v>
      </c>
      <c r="L334" s="70">
        <v>2</v>
      </c>
      <c r="M334" s="60">
        <v>0</v>
      </c>
      <c r="N334" s="71">
        <v>2</v>
      </c>
      <c r="O334" s="71">
        <v>2</v>
      </c>
      <c r="P334" s="60">
        <v>0</v>
      </c>
      <c r="Q334" s="60">
        <v>0</v>
      </c>
      <c r="R334" s="71">
        <v>5</v>
      </c>
      <c r="S334" s="60">
        <v>0</v>
      </c>
      <c r="T334" s="70">
        <v>0.7</v>
      </c>
      <c r="U334" s="71">
        <v>0.7</v>
      </c>
      <c r="V334" s="60">
        <v>0</v>
      </c>
      <c r="W334" s="71">
        <v>0.8</v>
      </c>
      <c r="X334" s="70">
        <v>3</v>
      </c>
      <c r="Y334" s="71">
        <v>28</v>
      </c>
      <c r="Z334" s="71">
        <v>4</v>
      </c>
      <c r="AA334" s="70">
        <v>0.22</v>
      </c>
      <c r="AB334" s="60">
        <v>0</v>
      </c>
      <c r="AC334" s="71">
        <v>0.22</v>
      </c>
      <c r="AD334" s="71">
        <v>0.22</v>
      </c>
      <c r="AE334" s="71">
        <v>0.22</v>
      </c>
      <c r="AF334" s="70">
        <v>0.08</v>
      </c>
      <c r="AG334" s="71">
        <v>0.01</v>
      </c>
      <c r="AH334" s="71">
        <v>0.08</v>
      </c>
      <c r="AI334" s="71">
        <v>0.08</v>
      </c>
      <c r="AJ334" s="71">
        <v>0.08</v>
      </c>
      <c r="AK334" s="63" t="s">
        <v>25</v>
      </c>
      <c r="AL334" s="93">
        <f t="shared" si="12"/>
        <v>0.14000000000000001</v>
      </c>
    </row>
    <row r="335" spans="1:38" ht="17.25" thickBot="1">
      <c r="A335" s="72">
        <v>333</v>
      </c>
      <c r="B335" s="57" t="s">
        <v>285</v>
      </c>
      <c r="C335" s="58" t="s">
        <v>1812</v>
      </c>
      <c r="D335" s="69" t="s">
        <v>103</v>
      </c>
      <c r="E335" s="58" t="s">
        <v>65</v>
      </c>
      <c r="F335" s="69" t="s">
        <v>4002</v>
      </c>
      <c r="G335" s="69">
        <v>2002</v>
      </c>
      <c r="H335" s="70">
        <v>1</v>
      </c>
      <c r="I335" s="60">
        <v>0</v>
      </c>
      <c r="J335" s="71">
        <v>11</v>
      </c>
      <c r="K335" s="71">
        <v>0.1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59">
        <v>0</v>
      </c>
      <c r="U335" s="60">
        <v>0</v>
      </c>
      <c r="V335" s="60">
        <v>0</v>
      </c>
      <c r="W335" s="60">
        <v>0</v>
      </c>
      <c r="X335" s="59">
        <v>0</v>
      </c>
      <c r="Y335" s="60">
        <v>0</v>
      </c>
      <c r="Z335" s="60">
        <v>0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59">
        <v>0</v>
      </c>
      <c r="AG335" s="60">
        <v>0</v>
      </c>
      <c r="AH335" s="60">
        <v>0</v>
      </c>
      <c r="AI335" s="60">
        <v>0</v>
      </c>
      <c r="AJ335" s="60">
        <v>0</v>
      </c>
      <c r="AK335" s="63" t="s">
        <v>25</v>
      </c>
      <c r="AL335" s="93">
        <f t="shared" si="12"/>
        <v>0</v>
      </c>
    </row>
    <row r="336" spans="1:38" ht="17.25" thickBot="1">
      <c r="A336" s="72">
        <v>334</v>
      </c>
      <c r="B336" s="57" t="s">
        <v>285</v>
      </c>
      <c r="C336" s="58" t="s">
        <v>1812</v>
      </c>
      <c r="D336" s="69" t="s">
        <v>1819</v>
      </c>
      <c r="E336" s="58" t="s">
        <v>81</v>
      </c>
      <c r="F336" s="69" t="s">
        <v>4002</v>
      </c>
      <c r="G336" s="69">
        <v>2002</v>
      </c>
      <c r="H336" s="70">
        <v>9</v>
      </c>
      <c r="I336" s="71">
        <v>6</v>
      </c>
      <c r="J336" s="71">
        <v>595</v>
      </c>
      <c r="K336" s="71">
        <v>6.6</v>
      </c>
      <c r="L336" s="70">
        <v>4</v>
      </c>
      <c r="M336" s="71">
        <v>2</v>
      </c>
      <c r="N336" s="71">
        <v>6</v>
      </c>
      <c r="O336" s="60">
        <v>0</v>
      </c>
      <c r="P336" s="71">
        <v>4</v>
      </c>
      <c r="Q336" s="71">
        <v>4</v>
      </c>
      <c r="R336" s="71">
        <v>3</v>
      </c>
      <c r="S336" s="60">
        <v>0</v>
      </c>
      <c r="T336" s="70">
        <v>4.9000000000000004</v>
      </c>
      <c r="U336" s="71">
        <v>1.7</v>
      </c>
      <c r="V336" s="71">
        <v>3</v>
      </c>
      <c r="W336" s="71">
        <v>4.7</v>
      </c>
      <c r="X336" s="70">
        <v>28</v>
      </c>
      <c r="Y336" s="71">
        <v>49</v>
      </c>
      <c r="Z336" s="71">
        <v>34</v>
      </c>
      <c r="AA336" s="70">
        <v>0.61</v>
      </c>
      <c r="AB336" s="71">
        <v>0.3</v>
      </c>
      <c r="AC336" s="71">
        <v>0.91</v>
      </c>
      <c r="AD336" s="60">
        <v>0</v>
      </c>
      <c r="AE336" s="71">
        <v>0.3</v>
      </c>
      <c r="AF336" s="70">
        <v>0.74</v>
      </c>
      <c r="AG336" s="71">
        <v>0.45</v>
      </c>
      <c r="AH336" s="71">
        <v>1.19</v>
      </c>
      <c r="AI336" s="71">
        <v>0.26</v>
      </c>
      <c r="AJ336" s="71">
        <v>0.72</v>
      </c>
      <c r="AK336" s="63" t="s">
        <v>25</v>
      </c>
      <c r="AL336" s="93">
        <f t="shared" si="12"/>
        <v>-0.27999999999999992</v>
      </c>
    </row>
    <row r="337" spans="1:38" ht="17.25" thickBot="1">
      <c r="A337" s="72">
        <v>335</v>
      </c>
      <c r="B337" s="57" t="s">
        <v>286</v>
      </c>
      <c r="C337" s="58" t="s">
        <v>1852</v>
      </c>
      <c r="D337" s="69" t="s">
        <v>104</v>
      </c>
      <c r="E337" s="58" t="s">
        <v>91</v>
      </c>
      <c r="F337" s="69" t="s">
        <v>3559</v>
      </c>
      <c r="G337" s="69">
        <v>1994</v>
      </c>
      <c r="H337" s="70">
        <v>11</v>
      </c>
      <c r="I337" s="71">
        <v>11</v>
      </c>
      <c r="J337" s="71">
        <v>990</v>
      </c>
      <c r="K337" s="71">
        <v>11</v>
      </c>
      <c r="L337" s="59">
        <v>0</v>
      </c>
      <c r="M337" s="71">
        <v>1</v>
      </c>
      <c r="N337" s="71">
        <v>1</v>
      </c>
      <c r="O337" s="60">
        <v>0</v>
      </c>
      <c r="P337" s="60">
        <v>0</v>
      </c>
      <c r="Q337" s="60">
        <v>0</v>
      </c>
      <c r="R337" s="71">
        <v>6</v>
      </c>
      <c r="S337" s="60">
        <v>0</v>
      </c>
      <c r="T337" s="70">
        <v>0.3</v>
      </c>
      <c r="U337" s="71">
        <v>0.3</v>
      </c>
      <c r="V337" s="71">
        <v>1.7</v>
      </c>
      <c r="W337" s="71">
        <v>2</v>
      </c>
      <c r="X337" s="70">
        <v>18</v>
      </c>
      <c r="Y337" s="71">
        <v>36</v>
      </c>
      <c r="Z337" s="71">
        <v>37</v>
      </c>
      <c r="AA337" s="59">
        <v>0</v>
      </c>
      <c r="AB337" s="71">
        <v>0.09</v>
      </c>
      <c r="AC337" s="71">
        <v>0.09</v>
      </c>
      <c r="AD337" s="60">
        <v>0</v>
      </c>
      <c r="AE337" s="71">
        <v>0.09</v>
      </c>
      <c r="AF337" s="70">
        <v>0.03</v>
      </c>
      <c r="AG337" s="71">
        <v>0.15</v>
      </c>
      <c r="AH337" s="71">
        <v>0.18</v>
      </c>
      <c r="AI337" s="71">
        <v>0.03</v>
      </c>
      <c r="AJ337" s="71">
        <v>0.18</v>
      </c>
      <c r="AK337" s="63" t="s">
        <v>25</v>
      </c>
      <c r="AL337" s="93">
        <f t="shared" si="12"/>
        <v>-0.09</v>
      </c>
    </row>
    <row r="338" spans="1:38" ht="17.25" thickBot="1">
      <c r="A338" s="72">
        <v>336</v>
      </c>
      <c r="B338" s="57" t="s">
        <v>287</v>
      </c>
      <c r="C338" s="58" t="s">
        <v>1822</v>
      </c>
      <c r="D338" s="69" t="s">
        <v>1819</v>
      </c>
      <c r="E338" s="58" t="s">
        <v>91</v>
      </c>
      <c r="F338" s="69" t="s">
        <v>4003</v>
      </c>
      <c r="G338" s="69">
        <v>1997</v>
      </c>
      <c r="H338" s="70">
        <v>11</v>
      </c>
      <c r="I338" s="71">
        <v>11</v>
      </c>
      <c r="J338" s="71">
        <v>971</v>
      </c>
      <c r="K338" s="71">
        <v>10.8</v>
      </c>
      <c r="L338" s="70">
        <v>2</v>
      </c>
      <c r="M338" s="71">
        <v>1</v>
      </c>
      <c r="N338" s="71">
        <v>3</v>
      </c>
      <c r="O338" s="71">
        <v>1</v>
      </c>
      <c r="P338" s="71">
        <v>1</v>
      </c>
      <c r="Q338" s="71">
        <v>1</v>
      </c>
      <c r="R338" s="71">
        <v>5</v>
      </c>
      <c r="S338" s="60">
        <v>0</v>
      </c>
      <c r="T338" s="70">
        <v>2.4</v>
      </c>
      <c r="U338" s="71">
        <v>1.6</v>
      </c>
      <c r="V338" s="71">
        <v>1.7</v>
      </c>
      <c r="W338" s="71">
        <v>3.4</v>
      </c>
      <c r="X338" s="70">
        <v>15</v>
      </c>
      <c r="Y338" s="71">
        <v>72</v>
      </c>
      <c r="Z338" s="71">
        <v>40</v>
      </c>
      <c r="AA338" s="70">
        <v>0.19</v>
      </c>
      <c r="AB338" s="71">
        <v>0.09</v>
      </c>
      <c r="AC338" s="71">
        <v>0.28000000000000003</v>
      </c>
      <c r="AD338" s="71">
        <v>0.09</v>
      </c>
      <c r="AE338" s="71">
        <v>0.19</v>
      </c>
      <c r="AF338" s="70">
        <v>0.22</v>
      </c>
      <c r="AG338" s="71">
        <v>0.16</v>
      </c>
      <c r="AH338" s="71">
        <v>0.38</v>
      </c>
      <c r="AI338" s="71">
        <v>0.15</v>
      </c>
      <c r="AJ338" s="71">
        <v>0.31</v>
      </c>
      <c r="AK338" s="63" t="s">
        <v>25</v>
      </c>
      <c r="AL338" s="93">
        <f t="shared" si="12"/>
        <v>-9.9999999999999978E-2</v>
      </c>
    </row>
    <row r="339" spans="1:38" ht="17.25" thickBot="1">
      <c r="A339" s="72">
        <v>337</v>
      </c>
      <c r="B339" s="57" t="s">
        <v>4004</v>
      </c>
      <c r="C339" s="58" t="s">
        <v>1812</v>
      </c>
      <c r="D339" s="69" t="s">
        <v>102</v>
      </c>
      <c r="E339" s="58" t="s">
        <v>67</v>
      </c>
      <c r="F339" s="69" t="s">
        <v>4005</v>
      </c>
      <c r="G339" s="69">
        <v>2005</v>
      </c>
      <c r="H339" s="70">
        <v>1</v>
      </c>
      <c r="I339" s="60">
        <v>0</v>
      </c>
      <c r="J339" s="71">
        <v>25</v>
      </c>
      <c r="K339" s="71">
        <v>0.3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0">
        <v>0</v>
      </c>
      <c r="S339" s="60">
        <v>0</v>
      </c>
      <c r="T339" s="59">
        <v>0</v>
      </c>
      <c r="U339" s="60">
        <v>0</v>
      </c>
      <c r="V339" s="60">
        <v>0</v>
      </c>
      <c r="W339" s="60">
        <v>0</v>
      </c>
      <c r="X339" s="59">
        <v>0</v>
      </c>
      <c r="Y339" s="60">
        <v>0</v>
      </c>
      <c r="Z339" s="60">
        <v>0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59">
        <v>0</v>
      </c>
      <c r="AG339" s="60">
        <v>0</v>
      </c>
      <c r="AH339" s="60">
        <v>0</v>
      </c>
      <c r="AI339" s="60">
        <v>0</v>
      </c>
      <c r="AJ339" s="60">
        <v>0</v>
      </c>
      <c r="AK339" s="63" t="s">
        <v>25</v>
      </c>
      <c r="AL339" s="93">
        <f t="shared" si="12"/>
        <v>0</v>
      </c>
    </row>
    <row r="340" spans="1:38" ht="17.25" thickBot="1">
      <c r="A340" s="72">
        <v>338</v>
      </c>
      <c r="B340" s="57" t="s">
        <v>288</v>
      </c>
      <c r="C340" s="58" t="s">
        <v>1824</v>
      </c>
      <c r="D340" s="69" t="s">
        <v>1833</v>
      </c>
      <c r="E340" s="58" t="s">
        <v>63</v>
      </c>
      <c r="F340" s="69" t="s">
        <v>3840</v>
      </c>
      <c r="G340" s="69">
        <v>1993</v>
      </c>
      <c r="H340" s="70">
        <v>4</v>
      </c>
      <c r="I340" s="71">
        <v>3</v>
      </c>
      <c r="J340" s="71">
        <v>251</v>
      </c>
      <c r="K340" s="71">
        <v>2.8</v>
      </c>
      <c r="L340" s="59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60">
        <v>0</v>
      </c>
      <c r="S340" s="60">
        <v>0</v>
      </c>
      <c r="T340" s="70">
        <v>0.1</v>
      </c>
      <c r="U340" s="71">
        <v>0.1</v>
      </c>
      <c r="V340" s="71">
        <v>0.1</v>
      </c>
      <c r="W340" s="71">
        <v>0.2</v>
      </c>
      <c r="X340" s="70">
        <v>10</v>
      </c>
      <c r="Y340" s="71">
        <v>33</v>
      </c>
      <c r="Z340" s="71">
        <v>4</v>
      </c>
      <c r="AA340" s="59">
        <v>0</v>
      </c>
      <c r="AB340" s="60">
        <v>0</v>
      </c>
      <c r="AC340" s="60">
        <v>0</v>
      </c>
      <c r="AD340" s="60">
        <v>0</v>
      </c>
      <c r="AE340" s="60">
        <v>0</v>
      </c>
      <c r="AF340" s="70">
        <v>0.03</v>
      </c>
      <c r="AG340" s="71">
        <v>0.04</v>
      </c>
      <c r="AH340" s="71">
        <v>0.06</v>
      </c>
      <c r="AI340" s="71">
        <v>0.03</v>
      </c>
      <c r="AJ340" s="71">
        <v>0.06</v>
      </c>
      <c r="AK340" s="63" t="s">
        <v>25</v>
      </c>
      <c r="AL340" s="93">
        <f t="shared" si="12"/>
        <v>-0.06</v>
      </c>
    </row>
    <row r="341" spans="1:38" ht="17.25" thickBot="1">
      <c r="A341" s="72">
        <v>339</v>
      </c>
      <c r="B341" s="57" t="s">
        <v>289</v>
      </c>
      <c r="C341" s="58" t="s">
        <v>1811</v>
      </c>
      <c r="D341" s="69" t="s">
        <v>104</v>
      </c>
      <c r="E341" s="58" t="s">
        <v>96</v>
      </c>
      <c r="F341" s="69" t="s">
        <v>4006</v>
      </c>
      <c r="G341" s="69">
        <v>2001</v>
      </c>
      <c r="H341" s="70">
        <v>11</v>
      </c>
      <c r="I341" s="71">
        <v>5</v>
      </c>
      <c r="J341" s="71">
        <v>527</v>
      </c>
      <c r="K341" s="71">
        <v>5.9</v>
      </c>
      <c r="L341" s="59">
        <v>0</v>
      </c>
      <c r="M341" s="71">
        <v>1</v>
      </c>
      <c r="N341" s="71">
        <v>1</v>
      </c>
      <c r="O341" s="60">
        <v>0</v>
      </c>
      <c r="P341" s="60">
        <v>0</v>
      </c>
      <c r="Q341" s="60">
        <v>0</v>
      </c>
      <c r="R341" s="71">
        <v>1</v>
      </c>
      <c r="S341" s="60">
        <v>0</v>
      </c>
      <c r="T341" s="70">
        <v>0.3</v>
      </c>
      <c r="U341" s="71">
        <v>0.3</v>
      </c>
      <c r="V341" s="71">
        <v>1.1000000000000001</v>
      </c>
      <c r="W341" s="71">
        <v>1.4</v>
      </c>
      <c r="X341" s="70">
        <v>12</v>
      </c>
      <c r="Y341" s="71">
        <v>20</v>
      </c>
      <c r="Z341" s="71">
        <v>21</v>
      </c>
      <c r="AA341" s="59">
        <v>0</v>
      </c>
      <c r="AB341" s="71">
        <v>0.17</v>
      </c>
      <c r="AC341" s="71">
        <v>0.17</v>
      </c>
      <c r="AD341" s="60">
        <v>0</v>
      </c>
      <c r="AE341" s="71">
        <v>0.17</v>
      </c>
      <c r="AF341" s="70">
        <v>0.06</v>
      </c>
      <c r="AG341" s="71">
        <v>0.18</v>
      </c>
      <c r="AH341" s="71">
        <v>0.24</v>
      </c>
      <c r="AI341" s="71">
        <v>0.06</v>
      </c>
      <c r="AJ341" s="71">
        <v>0.24</v>
      </c>
      <c r="AK341" s="63" t="s">
        <v>25</v>
      </c>
      <c r="AL341" s="93">
        <f t="shared" si="12"/>
        <v>-6.9999999999999979E-2</v>
      </c>
    </row>
    <row r="342" spans="1:38" ht="17.25" thickBot="1">
      <c r="A342" s="72">
        <v>340</v>
      </c>
      <c r="B342" s="57" t="s">
        <v>376</v>
      </c>
      <c r="C342" s="58" t="s">
        <v>1837</v>
      </c>
      <c r="D342" s="69" t="s">
        <v>1819</v>
      </c>
      <c r="E342" s="58" t="s">
        <v>69</v>
      </c>
      <c r="F342" s="69" t="s">
        <v>4007</v>
      </c>
      <c r="G342" s="69">
        <v>2001</v>
      </c>
      <c r="H342" s="70">
        <v>5</v>
      </c>
      <c r="I342" s="71">
        <v>1</v>
      </c>
      <c r="J342" s="71">
        <v>114</v>
      </c>
      <c r="K342" s="71">
        <v>1.3</v>
      </c>
      <c r="L342" s="59">
        <v>0</v>
      </c>
      <c r="M342" s="71">
        <v>1</v>
      </c>
      <c r="N342" s="71">
        <v>1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70">
        <v>0.5</v>
      </c>
      <c r="U342" s="71">
        <v>0.5</v>
      </c>
      <c r="V342" s="71">
        <v>0.1</v>
      </c>
      <c r="W342" s="71">
        <v>0.6</v>
      </c>
      <c r="X342" s="70">
        <v>4</v>
      </c>
      <c r="Y342" s="71">
        <v>3</v>
      </c>
      <c r="Z342" s="71">
        <v>21</v>
      </c>
      <c r="AA342" s="59">
        <v>0</v>
      </c>
      <c r="AB342" s="71">
        <v>0.79</v>
      </c>
      <c r="AC342" s="71">
        <v>0.79</v>
      </c>
      <c r="AD342" s="60">
        <v>0</v>
      </c>
      <c r="AE342" s="71">
        <v>0.79</v>
      </c>
      <c r="AF342" s="70">
        <v>0.38</v>
      </c>
      <c r="AG342" s="71">
        <v>7.0000000000000007E-2</v>
      </c>
      <c r="AH342" s="71">
        <v>0.46</v>
      </c>
      <c r="AI342" s="71">
        <v>0.38</v>
      </c>
      <c r="AJ342" s="71">
        <v>0.46</v>
      </c>
      <c r="AK342" s="63" t="s">
        <v>25</v>
      </c>
      <c r="AL342" s="93">
        <f t="shared" si="12"/>
        <v>0.33</v>
      </c>
    </row>
    <row r="343" spans="1:38" ht="17.25" thickBot="1">
      <c r="A343" s="72">
        <v>341</v>
      </c>
      <c r="B343" s="57" t="s">
        <v>290</v>
      </c>
      <c r="C343" s="58" t="s">
        <v>1822</v>
      </c>
      <c r="D343" s="69" t="s">
        <v>103</v>
      </c>
      <c r="E343" s="58" t="s">
        <v>75</v>
      </c>
      <c r="F343" s="69" t="s">
        <v>3794</v>
      </c>
      <c r="G343" s="69">
        <v>1996</v>
      </c>
      <c r="H343" s="70">
        <v>12</v>
      </c>
      <c r="I343" s="71">
        <v>10</v>
      </c>
      <c r="J343" s="71">
        <v>781</v>
      </c>
      <c r="K343" s="71">
        <v>8.6999999999999993</v>
      </c>
      <c r="L343" s="70">
        <v>1</v>
      </c>
      <c r="M343" s="71">
        <v>1</v>
      </c>
      <c r="N343" s="71">
        <v>2</v>
      </c>
      <c r="O343" s="71">
        <v>1</v>
      </c>
      <c r="P343" s="60">
        <v>0</v>
      </c>
      <c r="Q343" s="60">
        <v>0</v>
      </c>
      <c r="R343" s="71">
        <v>2</v>
      </c>
      <c r="S343" s="60">
        <v>0</v>
      </c>
      <c r="T343" s="70">
        <v>0.9</v>
      </c>
      <c r="U343" s="71">
        <v>0.9</v>
      </c>
      <c r="V343" s="71">
        <v>1.7</v>
      </c>
      <c r="W343" s="71">
        <v>2.6</v>
      </c>
      <c r="X343" s="70">
        <v>12</v>
      </c>
      <c r="Y343" s="71">
        <v>24</v>
      </c>
      <c r="Z343" s="71">
        <v>32</v>
      </c>
      <c r="AA343" s="70">
        <v>0.12</v>
      </c>
      <c r="AB343" s="71">
        <v>0.12</v>
      </c>
      <c r="AC343" s="71">
        <v>0.23</v>
      </c>
      <c r="AD343" s="71">
        <v>0.12</v>
      </c>
      <c r="AE343" s="71">
        <v>0.23</v>
      </c>
      <c r="AF343" s="70">
        <v>0.1</v>
      </c>
      <c r="AG343" s="71">
        <v>0.19</v>
      </c>
      <c r="AH343" s="71">
        <v>0.3</v>
      </c>
      <c r="AI343" s="71">
        <v>0.1</v>
      </c>
      <c r="AJ343" s="71">
        <v>0.3</v>
      </c>
      <c r="AK343" s="63" t="s">
        <v>25</v>
      </c>
      <c r="AL343" s="93">
        <f t="shared" si="12"/>
        <v>-6.9999999999999979E-2</v>
      </c>
    </row>
    <row r="344" spans="1:38" ht="17.25" thickBot="1">
      <c r="A344" s="72">
        <v>342</v>
      </c>
      <c r="B344" s="57" t="s">
        <v>291</v>
      </c>
      <c r="C344" s="58" t="s">
        <v>1843</v>
      </c>
      <c r="D344" s="69" t="s">
        <v>102</v>
      </c>
      <c r="E344" s="58" t="s">
        <v>71</v>
      </c>
      <c r="F344" s="69" t="s">
        <v>4008</v>
      </c>
      <c r="G344" s="69">
        <v>1989</v>
      </c>
      <c r="H344" s="70">
        <v>5</v>
      </c>
      <c r="I344" s="60">
        <v>0</v>
      </c>
      <c r="J344" s="71">
        <v>103</v>
      </c>
      <c r="K344" s="71">
        <v>1.1000000000000001</v>
      </c>
      <c r="L344" s="59">
        <v>0</v>
      </c>
      <c r="M344" s="71">
        <v>1</v>
      </c>
      <c r="N344" s="71">
        <v>1</v>
      </c>
      <c r="O344" s="60">
        <v>0</v>
      </c>
      <c r="P344" s="60">
        <v>0</v>
      </c>
      <c r="Q344" s="60">
        <v>0</v>
      </c>
      <c r="R344" s="71">
        <v>2</v>
      </c>
      <c r="S344" s="60">
        <v>0</v>
      </c>
      <c r="T344" s="70">
        <v>0.1</v>
      </c>
      <c r="U344" s="71">
        <v>0.1</v>
      </c>
      <c r="V344" s="71">
        <v>0.9</v>
      </c>
      <c r="W344" s="71">
        <v>1</v>
      </c>
      <c r="X344" s="70">
        <v>15</v>
      </c>
      <c r="Y344" s="71">
        <v>9</v>
      </c>
      <c r="Z344" s="71">
        <v>17</v>
      </c>
      <c r="AA344" s="59">
        <v>0</v>
      </c>
      <c r="AB344" s="71">
        <v>0.87</v>
      </c>
      <c r="AC344" s="71">
        <v>0.87</v>
      </c>
      <c r="AD344" s="60">
        <v>0</v>
      </c>
      <c r="AE344" s="71">
        <v>0.87</v>
      </c>
      <c r="AF344" s="70">
        <v>0.1</v>
      </c>
      <c r="AG344" s="71">
        <v>0.75</v>
      </c>
      <c r="AH344" s="71">
        <v>0.85</v>
      </c>
      <c r="AI344" s="71">
        <v>0.1</v>
      </c>
      <c r="AJ344" s="71">
        <v>0.85</v>
      </c>
      <c r="AK344" s="63" t="s">
        <v>25</v>
      </c>
      <c r="AL344" s="93">
        <f t="shared" si="12"/>
        <v>2.0000000000000018E-2</v>
      </c>
    </row>
    <row r="345" spans="1:38" ht="17.25" thickBot="1">
      <c r="A345" s="72">
        <v>343</v>
      </c>
      <c r="B345" s="57" t="s">
        <v>292</v>
      </c>
      <c r="C345" s="58" t="s">
        <v>1812</v>
      </c>
      <c r="D345" s="69" t="s">
        <v>103</v>
      </c>
      <c r="E345" s="58" t="s">
        <v>65</v>
      </c>
      <c r="F345" s="69" t="s">
        <v>4009</v>
      </c>
      <c r="G345" s="69">
        <v>1995</v>
      </c>
      <c r="H345" s="70">
        <v>4</v>
      </c>
      <c r="I345" s="60">
        <v>0</v>
      </c>
      <c r="J345" s="71">
        <v>93</v>
      </c>
      <c r="K345" s="71">
        <v>1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60">
        <v>0</v>
      </c>
      <c r="S345" s="60">
        <v>0</v>
      </c>
      <c r="T345" s="70">
        <v>0.1</v>
      </c>
      <c r="U345" s="71">
        <v>0.1</v>
      </c>
      <c r="V345" s="60">
        <v>0</v>
      </c>
      <c r="W345" s="71">
        <v>0.1</v>
      </c>
      <c r="X345" s="70">
        <v>7</v>
      </c>
      <c r="Y345" s="71">
        <v>7</v>
      </c>
      <c r="Z345" s="71">
        <v>3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70">
        <v>7.0000000000000007E-2</v>
      </c>
      <c r="AG345" s="60">
        <v>0</v>
      </c>
      <c r="AH345" s="71">
        <v>7.0000000000000007E-2</v>
      </c>
      <c r="AI345" s="71">
        <v>7.0000000000000007E-2</v>
      </c>
      <c r="AJ345" s="71">
        <v>7.0000000000000007E-2</v>
      </c>
      <c r="AK345" s="63" t="s">
        <v>25</v>
      </c>
      <c r="AL345" s="93">
        <f t="shared" si="12"/>
        <v>-7.0000000000000007E-2</v>
      </c>
    </row>
    <row r="346" spans="1:38" ht="17.25" thickBot="1">
      <c r="A346" s="72">
        <v>344</v>
      </c>
      <c r="B346" s="57" t="s">
        <v>2696</v>
      </c>
      <c r="C346" s="58" t="s">
        <v>1812</v>
      </c>
      <c r="D346" s="69" t="s">
        <v>102</v>
      </c>
      <c r="E346" s="58" t="s">
        <v>83</v>
      </c>
      <c r="F346" s="69" t="s">
        <v>4010</v>
      </c>
      <c r="G346" s="69">
        <v>2002</v>
      </c>
      <c r="H346" s="70">
        <v>1</v>
      </c>
      <c r="I346" s="60">
        <v>0</v>
      </c>
      <c r="J346" s="71">
        <v>4</v>
      </c>
      <c r="K346" s="60">
        <v>0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0</v>
      </c>
      <c r="T346" s="59">
        <v>0</v>
      </c>
      <c r="U346" s="60">
        <v>0</v>
      </c>
      <c r="V346" s="60">
        <v>0</v>
      </c>
      <c r="W346" s="60">
        <v>0</v>
      </c>
      <c r="X346" s="70">
        <v>2</v>
      </c>
      <c r="Y346" s="60">
        <v>0</v>
      </c>
      <c r="Z346" s="71">
        <v>1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59">
        <v>0</v>
      </c>
      <c r="AG346" s="60">
        <v>0</v>
      </c>
      <c r="AH346" s="60">
        <v>0</v>
      </c>
      <c r="AI346" s="60">
        <v>0</v>
      </c>
      <c r="AJ346" s="60">
        <v>0</v>
      </c>
      <c r="AK346" s="63" t="s">
        <v>25</v>
      </c>
      <c r="AL346" s="93">
        <f t="shared" si="12"/>
        <v>0</v>
      </c>
    </row>
    <row r="347" spans="1:38" ht="17.25" thickBot="1">
      <c r="A347" s="72">
        <v>345</v>
      </c>
      <c r="B347" s="57" t="s">
        <v>97</v>
      </c>
      <c r="C347" s="58" t="s">
        <v>1812</v>
      </c>
      <c r="D347" s="69" t="s">
        <v>111</v>
      </c>
      <c r="E347" s="58" t="s">
        <v>96</v>
      </c>
      <c r="F347" s="69" t="s">
        <v>4011</v>
      </c>
      <c r="G347" s="69">
        <v>1994</v>
      </c>
      <c r="H347" s="70">
        <v>12</v>
      </c>
      <c r="I347" s="71">
        <v>12</v>
      </c>
      <c r="J347" s="144">
        <v>1080</v>
      </c>
      <c r="K347" s="71">
        <v>12</v>
      </c>
      <c r="L347" s="59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71">
        <v>2</v>
      </c>
      <c r="S347" s="60">
        <v>0</v>
      </c>
      <c r="T347" s="59">
        <v>0</v>
      </c>
      <c r="U347" s="60">
        <v>0</v>
      </c>
      <c r="V347" s="71">
        <v>0.1</v>
      </c>
      <c r="W347" s="71">
        <v>0.1</v>
      </c>
      <c r="X347" s="59">
        <v>0</v>
      </c>
      <c r="Y347" s="60">
        <v>0</v>
      </c>
      <c r="Z347" s="60">
        <v>0</v>
      </c>
      <c r="AA347" s="59">
        <v>0</v>
      </c>
      <c r="AB347" s="60">
        <v>0</v>
      </c>
      <c r="AC347" s="60">
        <v>0</v>
      </c>
      <c r="AD347" s="60">
        <v>0</v>
      </c>
      <c r="AE347" s="60">
        <v>0</v>
      </c>
      <c r="AF347" s="59">
        <v>0</v>
      </c>
      <c r="AG347" s="71">
        <v>0.01</v>
      </c>
      <c r="AH347" s="71">
        <v>0.01</v>
      </c>
      <c r="AI347" s="60">
        <v>0</v>
      </c>
      <c r="AJ347" s="71">
        <v>0.01</v>
      </c>
      <c r="AK347" s="63" t="s">
        <v>25</v>
      </c>
      <c r="AL347" s="93">
        <f t="shared" si="12"/>
        <v>-0.01</v>
      </c>
    </row>
    <row r="348" spans="1:38" ht="17.25" thickBot="1">
      <c r="A348" s="72">
        <v>346</v>
      </c>
      <c r="B348" s="57" t="s">
        <v>293</v>
      </c>
      <c r="C348" s="58" t="s">
        <v>1826</v>
      </c>
      <c r="D348" s="69" t="s">
        <v>104</v>
      </c>
      <c r="E348" s="58" t="s">
        <v>77</v>
      </c>
      <c r="F348" s="69" t="s">
        <v>4012</v>
      </c>
      <c r="G348" s="69">
        <v>1993</v>
      </c>
      <c r="H348" s="70">
        <v>12</v>
      </c>
      <c r="I348" s="71">
        <v>12</v>
      </c>
      <c r="J348" s="144">
        <v>1080</v>
      </c>
      <c r="K348" s="71">
        <v>12</v>
      </c>
      <c r="L348" s="70">
        <v>1</v>
      </c>
      <c r="M348" s="60">
        <v>0</v>
      </c>
      <c r="N348" s="71">
        <v>1</v>
      </c>
      <c r="O348" s="71">
        <v>1</v>
      </c>
      <c r="P348" s="60">
        <v>0</v>
      </c>
      <c r="Q348" s="60">
        <v>0</v>
      </c>
      <c r="R348" s="60">
        <v>0</v>
      </c>
      <c r="S348" s="60">
        <v>0</v>
      </c>
      <c r="T348" s="70">
        <v>1.3</v>
      </c>
      <c r="U348" s="71">
        <v>1.3</v>
      </c>
      <c r="V348" s="71">
        <v>0.9</v>
      </c>
      <c r="W348" s="71">
        <v>2.2000000000000002</v>
      </c>
      <c r="X348" s="70">
        <v>6</v>
      </c>
      <c r="Y348" s="71">
        <v>36</v>
      </c>
      <c r="Z348" s="71">
        <v>7</v>
      </c>
      <c r="AA348" s="70">
        <v>0.08</v>
      </c>
      <c r="AB348" s="60">
        <v>0</v>
      </c>
      <c r="AC348" s="71">
        <v>0.08</v>
      </c>
      <c r="AD348" s="71">
        <v>0.08</v>
      </c>
      <c r="AE348" s="71">
        <v>0.08</v>
      </c>
      <c r="AF348" s="70">
        <v>0.11</v>
      </c>
      <c r="AG348" s="71">
        <v>0.08</v>
      </c>
      <c r="AH348" s="71">
        <v>0.19</v>
      </c>
      <c r="AI348" s="71">
        <v>0.11</v>
      </c>
      <c r="AJ348" s="71">
        <v>0.19</v>
      </c>
      <c r="AK348" s="63" t="s">
        <v>25</v>
      </c>
      <c r="AL348" s="93">
        <f t="shared" si="12"/>
        <v>-0.11</v>
      </c>
    </row>
    <row r="349" spans="1:38" ht="17.25" thickBot="1">
      <c r="A349" s="72">
        <v>347</v>
      </c>
      <c r="B349" s="57" t="s">
        <v>68</v>
      </c>
      <c r="C349" s="58" t="s">
        <v>1812</v>
      </c>
      <c r="D349" s="69" t="s">
        <v>111</v>
      </c>
      <c r="E349" s="58" t="s">
        <v>67</v>
      </c>
      <c r="F349" s="69" t="s">
        <v>4013</v>
      </c>
      <c r="G349" s="69">
        <v>1992</v>
      </c>
      <c r="H349" s="70">
        <v>12</v>
      </c>
      <c r="I349" s="71">
        <v>12</v>
      </c>
      <c r="J349" s="144">
        <v>1080</v>
      </c>
      <c r="K349" s="71">
        <v>12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60">
        <v>0</v>
      </c>
      <c r="S349" s="60">
        <v>0</v>
      </c>
      <c r="T349" s="59">
        <v>0</v>
      </c>
      <c r="U349" s="60">
        <v>0</v>
      </c>
      <c r="V349" s="60">
        <v>0</v>
      </c>
      <c r="W349" s="60">
        <v>0</v>
      </c>
      <c r="X349" s="59">
        <v>0</v>
      </c>
      <c r="Y349" s="60">
        <v>0</v>
      </c>
      <c r="Z349" s="60">
        <v>0</v>
      </c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59">
        <v>0</v>
      </c>
      <c r="AG349" s="60">
        <v>0</v>
      </c>
      <c r="AH349" s="60">
        <v>0</v>
      </c>
      <c r="AI349" s="60">
        <v>0</v>
      </c>
      <c r="AJ349" s="60">
        <v>0</v>
      </c>
      <c r="AK349" s="63" t="s">
        <v>25</v>
      </c>
      <c r="AL349" s="93">
        <f t="shared" si="12"/>
        <v>0</v>
      </c>
    </row>
    <row r="350" spans="1:38" ht="17.25" thickBot="1">
      <c r="A350" s="72">
        <v>348</v>
      </c>
      <c r="B350" s="57" t="s">
        <v>1767</v>
      </c>
      <c r="C350" s="58" t="s">
        <v>1820</v>
      </c>
      <c r="D350" s="69" t="s">
        <v>104</v>
      </c>
      <c r="E350" s="58" t="s">
        <v>71</v>
      </c>
      <c r="F350" s="69" t="s">
        <v>4014</v>
      </c>
      <c r="G350" s="69">
        <v>1999</v>
      </c>
      <c r="H350" s="70">
        <v>11</v>
      </c>
      <c r="I350" s="71">
        <v>11</v>
      </c>
      <c r="J350" s="71">
        <v>986</v>
      </c>
      <c r="K350" s="71">
        <v>11</v>
      </c>
      <c r="L350" s="59">
        <v>0</v>
      </c>
      <c r="M350" s="71">
        <v>2</v>
      </c>
      <c r="N350" s="71">
        <v>2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70">
        <v>0.9</v>
      </c>
      <c r="U350" s="71">
        <v>0.9</v>
      </c>
      <c r="V350" s="71">
        <v>2.2999999999999998</v>
      </c>
      <c r="W350" s="71">
        <v>3.2</v>
      </c>
      <c r="X350" s="70">
        <v>12</v>
      </c>
      <c r="Y350" s="71">
        <v>57</v>
      </c>
      <c r="Z350" s="71">
        <v>44</v>
      </c>
      <c r="AA350" s="59">
        <v>0</v>
      </c>
      <c r="AB350" s="71">
        <v>0.18</v>
      </c>
      <c r="AC350" s="71">
        <v>0.18</v>
      </c>
      <c r="AD350" s="60">
        <v>0</v>
      </c>
      <c r="AE350" s="71">
        <v>0.18</v>
      </c>
      <c r="AF350" s="70">
        <v>0.08</v>
      </c>
      <c r="AG350" s="71">
        <v>0.21</v>
      </c>
      <c r="AH350" s="71">
        <v>0.28999999999999998</v>
      </c>
      <c r="AI350" s="71">
        <v>0.08</v>
      </c>
      <c r="AJ350" s="71">
        <v>0.28999999999999998</v>
      </c>
      <c r="AK350" s="63" t="s">
        <v>25</v>
      </c>
      <c r="AL350" s="93">
        <f t="shared" si="12"/>
        <v>-0.10999999999999999</v>
      </c>
    </row>
    <row r="351" spans="1:38" ht="17.25" thickBot="1">
      <c r="A351" s="72">
        <v>349</v>
      </c>
      <c r="B351" s="57" t="s">
        <v>2939</v>
      </c>
      <c r="C351" s="58" t="s">
        <v>1812</v>
      </c>
      <c r="D351" s="69" t="s">
        <v>104</v>
      </c>
      <c r="E351" s="58" t="s">
        <v>79</v>
      </c>
      <c r="F351" s="69" t="s">
        <v>4015</v>
      </c>
      <c r="G351" s="69">
        <v>2003</v>
      </c>
      <c r="H351" s="70">
        <v>4</v>
      </c>
      <c r="I351" s="71">
        <v>1</v>
      </c>
      <c r="J351" s="71">
        <v>117</v>
      </c>
      <c r="K351" s="71">
        <v>1.3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59">
        <v>0</v>
      </c>
      <c r="U351" s="60">
        <v>0</v>
      </c>
      <c r="V351" s="60">
        <v>0</v>
      </c>
      <c r="W351" s="60">
        <v>0</v>
      </c>
      <c r="X351" s="70">
        <v>2</v>
      </c>
      <c r="Y351" s="71">
        <v>6</v>
      </c>
      <c r="Z351" s="60">
        <v>0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59">
        <v>0</v>
      </c>
      <c r="AG351" s="60">
        <v>0</v>
      </c>
      <c r="AH351" s="60">
        <v>0</v>
      </c>
      <c r="AI351" s="60">
        <v>0</v>
      </c>
      <c r="AJ351" s="60">
        <v>0</v>
      </c>
      <c r="AK351" s="63" t="s">
        <v>25</v>
      </c>
      <c r="AL351" s="93">
        <f t="shared" si="12"/>
        <v>0</v>
      </c>
    </row>
    <row r="352" spans="1:38" ht="17.25" thickBot="1">
      <c r="A352" s="72">
        <v>350</v>
      </c>
      <c r="B352" s="57" t="s">
        <v>2734</v>
      </c>
      <c r="C352" s="58" t="s">
        <v>2735</v>
      </c>
      <c r="D352" s="69" t="s">
        <v>111</v>
      </c>
      <c r="E352" s="58" t="s">
        <v>95</v>
      </c>
      <c r="F352" s="69" t="s">
        <v>3561</v>
      </c>
      <c r="G352" s="69">
        <v>1997</v>
      </c>
      <c r="H352" s="70">
        <v>2</v>
      </c>
      <c r="I352" s="71">
        <v>2</v>
      </c>
      <c r="J352" s="71">
        <v>180</v>
      </c>
      <c r="K352" s="71">
        <v>2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59">
        <v>0</v>
      </c>
      <c r="U352" s="60">
        <v>0</v>
      </c>
      <c r="V352" s="60">
        <v>0</v>
      </c>
      <c r="W352" s="60">
        <v>0</v>
      </c>
      <c r="X352" s="59">
        <v>0</v>
      </c>
      <c r="Y352" s="60">
        <v>0</v>
      </c>
      <c r="Z352" s="60">
        <v>0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59">
        <v>0</v>
      </c>
      <c r="AG352" s="60">
        <v>0</v>
      </c>
      <c r="AH352" s="60">
        <v>0</v>
      </c>
      <c r="AI352" s="60">
        <v>0</v>
      </c>
      <c r="AJ352" s="60">
        <v>0</v>
      </c>
      <c r="AK352" s="63" t="s">
        <v>25</v>
      </c>
      <c r="AL352" s="93"/>
    </row>
    <row r="353" spans="1:38" ht="17.25" thickBot="1">
      <c r="A353" s="72">
        <v>351</v>
      </c>
      <c r="B353" s="57" t="s">
        <v>2736</v>
      </c>
      <c r="C353" s="58" t="s">
        <v>1812</v>
      </c>
      <c r="D353" s="69" t="s">
        <v>1810</v>
      </c>
      <c r="E353" s="58" t="s">
        <v>85</v>
      </c>
      <c r="F353" s="69" t="s">
        <v>3539</v>
      </c>
      <c r="G353" s="69">
        <v>2002</v>
      </c>
      <c r="H353" s="70">
        <v>6</v>
      </c>
      <c r="I353" s="60">
        <v>0</v>
      </c>
      <c r="J353" s="71">
        <v>136</v>
      </c>
      <c r="K353" s="71">
        <v>1.5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0">
        <v>0</v>
      </c>
      <c r="S353" s="60">
        <v>0</v>
      </c>
      <c r="T353" s="70">
        <v>0.4</v>
      </c>
      <c r="U353" s="71">
        <v>0.4</v>
      </c>
      <c r="V353" s="71">
        <v>0.2</v>
      </c>
      <c r="W353" s="71">
        <v>0.6</v>
      </c>
      <c r="X353" s="70">
        <v>7</v>
      </c>
      <c r="Y353" s="71">
        <v>2</v>
      </c>
      <c r="Z353" s="71">
        <v>18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70">
        <v>0.28000000000000003</v>
      </c>
      <c r="AG353" s="71">
        <v>0.1</v>
      </c>
      <c r="AH353" s="71">
        <v>0.38</v>
      </c>
      <c r="AI353" s="71">
        <v>0.28000000000000003</v>
      </c>
      <c r="AJ353" s="71">
        <v>0.38</v>
      </c>
      <c r="AK353" s="63" t="s">
        <v>25</v>
      </c>
      <c r="AL353" s="93">
        <f t="shared" ref="AL353:AL390" si="13">AC353-AH353</f>
        <v>-0.38</v>
      </c>
    </row>
    <row r="354" spans="1:38" ht="17.25" thickBot="1">
      <c r="A354" s="72">
        <v>352</v>
      </c>
      <c r="B354" s="57" t="s">
        <v>64</v>
      </c>
      <c r="C354" s="58" t="s">
        <v>1812</v>
      </c>
      <c r="D354" s="69" t="s">
        <v>111</v>
      </c>
      <c r="E354" s="58" t="s">
        <v>63</v>
      </c>
      <c r="F354" s="69" t="s">
        <v>3568</v>
      </c>
      <c r="G354" s="69">
        <v>1998</v>
      </c>
      <c r="H354" s="70">
        <v>4</v>
      </c>
      <c r="I354" s="71">
        <v>4</v>
      </c>
      <c r="J354" s="71">
        <v>360</v>
      </c>
      <c r="K354" s="71">
        <v>4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0">
        <v>0</v>
      </c>
      <c r="S354" s="60">
        <v>0</v>
      </c>
      <c r="T354" s="59">
        <v>0</v>
      </c>
      <c r="U354" s="60">
        <v>0</v>
      </c>
      <c r="V354" s="60">
        <v>0</v>
      </c>
      <c r="W354" s="60">
        <v>0</v>
      </c>
      <c r="X354" s="59">
        <v>0</v>
      </c>
      <c r="Y354" s="71">
        <v>2</v>
      </c>
      <c r="Z354" s="60">
        <v>0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59">
        <v>0</v>
      </c>
      <c r="AG354" s="60">
        <v>0</v>
      </c>
      <c r="AH354" s="60">
        <v>0</v>
      </c>
      <c r="AI354" s="60">
        <v>0</v>
      </c>
      <c r="AJ354" s="60">
        <v>0</v>
      </c>
      <c r="AK354" s="63" t="s">
        <v>25</v>
      </c>
      <c r="AL354" s="93">
        <f t="shared" si="13"/>
        <v>0</v>
      </c>
    </row>
    <row r="355" spans="1:38" ht="17.25" thickBot="1">
      <c r="A355" s="72">
        <v>353</v>
      </c>
      <c r="B355" s="57" t="s">
        <v>2940</v>
      </c>
      <c r="C355" s="58" t="s">
        <v>1812</v>
      </c>
      <c r="D355" s="69" t="s">
        <v>1819</v>
      </c>
      <c r="E355" s="58" t="s">
        <v>2348</v>
      </c>
      <c r="F355" s="69" t="s">
        <v>3957</v>
      </c>
      <c r="G355" s="69">
        <v>2003</v>
      </c>
      <c r="H355" s="70">
        <v>6</v>
      </c>
      <c r="I355" s="71">
        <v>2</v>
      </c>
      <c r="J355" s="71">
        <v>218</v>
      </c>
      <c r="K355" s="71">
        <v>2.4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70">
        <v>0.1</v>
      </c>
      <c r="U355" s="71">
        <v>0.1</v>
      </c>
      <c r="V355" s="71">
        <v>0.4</v>
      </c>
      <c r="W355" s="71">
        <v>0.5</v>
      </c>
      <c r="X355" s="70">
        <v>6</v>
      </c>
      <c r="Y355" s="71">
        <v>4</v>
      </c>
      <c r="Z355" s="71">
        <v>6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70">
        <v>0.02</v>
      </c>
      <c r="AG355" s="71">
        <v>0.16</v>
      </c>
      <c r="AH355" s="71">
        <v>0.19</v>
      </c>
      <c r="AI355" s="71">
        <v>0.02</v>
      </c>
      <c r="AJ355" s="71">
        <v>0.19</v>
      </c>
      <c r="AK355" s="63" t="s">
        <v>25</v>
      </c>
      <c r="AL355" s="93">
        <f t="shared" si="13"/>
        <v>-0.19</v>
      </c>
    </row>
    <row r="356" spans="1:38" ht="17.25" thickBot="1">
      <c r="A356" s="72">
        <v>354</v>
      </c>
      <c r="B356" s="57" t="s">
        <v>3278</v>
      </c>
      <c r="C356" s="58" t="s">
        <v>1812</v>
      </c>
      <c r="D356" s="69" t="s">
        <v>1819</v>
      </c>
      <c r="E356" s="58" t="s">
        <v>83</v>
      </c>
      <c r="F356" s="69" t="s">
        <v>4016</v>
      </c>
      <c r="G356" s="69">
        <v>2001</v>
      </c>
      <c r="H356" s="70">
        <v>2</v>
      </c>
      <c r="I356" s="60">
        <v>0</v>
      </c>
      <c r="J356" s="71">
        <v>50</v>
      </c>
      <c r="K356" s="71">
        <v>0.6</v>
      </c>
      <c r="L356" s="70">
        <v>1</v>
      </c>
      <c r="M356" s="60">
        <v>0</v>
      </c>
      <c r="N356" s="71">
        <v>1</v>
      </c>
      <c r="O356" s="71">
        <v>1</v>
      </c>
      <c r="P356" s="60">
        <v>0</v>
      </c>
      <c r="Q356" s="60">
        <v>0</v>
      </c>
      <c r="R356" s="60">
        <v>0</v>
      </c>
      <c r="S356" s="60">
        <v>0</v>
      </c>
      <c r="T356" s="70">
        <v>0.2</v>
      </c>
      <c r="U356" s="71">
        <v>0.2</v>
      </c>
      <c r="V356" s="60">
        <v>0</v>
      </c>
      <c r="W356" s="71">
        <v>0.2</v>
      </c>
      <c r="X356" s="70">
        <v>4</v>
      </c>
      <c r="Y356" s="71">
        <v>2</v>
      </c>
      <c r="Z356" s="60">
        <v>0</v>
      </c>
      <c r="AA356" s="70">
        <v>1.8</v>
      </c>
      <c r="AB356" s="60">
        <v>0</v>
      </c>
      <c r="AC356" s="71">
        <v>1.8</v>
      </c>
      <c r="AD356" s="71">
        <v>1.8</v>
      </c>
      <c r="AE356" s="71">
        <v>1.8</v>
      </c>
      <c r="AF356" s="70">
        <v>0.34</v>
      </c>
      <c r="AG356" s="60">
        <v>0</v>
      </c>
      <c r="AH356" s="71">
        <v>0.34</v>
      </c>
      <c r="AI356" s="71">
        <v>0.34</v>
      </c>
      <c r="AJ356" s="71">
        <v>0.34</v>
      </c>
      <c r="AK356" s="63" t="s">
        <v>25</v>
      </c>
      <c r="AL356" s="93">
        <f t="shared" si="13"/>
        <v>1.46</v>
      </c>
    </row>
    <row r="357" spans="1:38" ht="17.25" thickBot="1">
      <c r="A357" s="72">
        <v>355</v>
      </c>
      <c r="B357" s="57" t="s">
        <v>294</v>
      </c>
      <c r="C357" s="58" t="s">
        <v>1812</v>
      </c>
      <c r="D357" s="69" t="s">
        <v>102</v>
      </c>
      <c r="E357" s="58" t="s">
        <v>69</v>
      </c>
      <c r="F357" s="69" t="s">
        <v>4017</v>
      </c>
      <c r="G357" s="69">
        <v>1997</v>
      </c>
      <c r="H357" s="70">
        <v>11</v>
      </c>
      <c r="I357" s="71">
        <v>11</v>
      </c>
      <c r="J357" s="71">
        <v>931</v>
      </c>
      <c r="K357" s="71">
        <v>10.3</v>
      </c>
      <c r="L357" s="70">
        <v>1</v>
      </c>
      <c r="M357" s="71">
        <v>1</v>
      </c>
      <c r="N357" s="71">
        <v>2</v>
      </c>
      <c r="O357" s="71">
        <v>1</v>
      </c>
      <c r="P357" s="60">
        <v>0</v>
      </c>
      <c r="Q357" s="60">
        <v>0</v>
      </c>
      <c r="R357" s="71">
        <v>1</v>
      </c>
      <c r="S357" s="60">
        <v>0</v>
      </c>
      <c r="T357" s="70">
        <v>3.9</v>
      </c>
      <c r="U357" s="71">
        <v>3.9</v>
      </c>
      <c r="V357" s="71">
        <v>1.3</v>
      </c>
      <c r="W357" s="71">
        <v>5.2</v>
      </c>
      <c r="X357" s="70">
        <v>44</v>
      </c>
      <c r="Y357" s="71">
        <v>31</v>
      </c>
      <c r="Z357" s="71">
        <v>99</v>
      </c>
      <c r="AA357" s="70">
        <v>0.1</v>
      </c>
      <c r="AB357" s="71">
        <v>0.1</v>
      </c>
      <c r="AC357" s="71">
        <v>0.19</v>
      </c>
      <c r="AD357" s="71">
        <v>0.1</v>
      </c>
      <c r="AE357" s="71">
        <v>0.19</v>
      </c>
      <c r="AF357" s="70">
        <v>0.38</v>
      </c>
      <c r="AG357" s="71">
        <v>0.12</v>
      </c>
      <c r="AH357" s="71">
        <v>0.5</v>
      </c>
      <c r="AI357" s="71">
        <v>0.38</v>
      </c>
      <c r="AJ357" s="71">
        <v>0.5</v>
      </c>
      <c r="AK357" s="63" t="s">
        <v>25</v>
      </c>
      <c r="AL357" s="93">
        <f t="shared" si="13"/>
        <v>-0.31</v>
      </c>
    </row>
    <row r="358" spans="1:38" ht="17.25" thickBot="1">
      <c r="A358" s="72">
        <v>356</v>
      </c>
      <c r="B358" s="57" t="s">
        <v>78</v>
      </c>
      <c r="C358" s="58" t="s">
        <v>1820</v>
      </c>
      <c r="D358" s="69" t="s">
        <v>111</v>
      </c>
      <c r="E358" s="58" t="s">
        <v>63</v>
      </c>
      <c r="F358" s="69" t="s">
        <v>4018</v>
      </c>
      <c r="G358" s="69">
        <v>1995</v>
      </c>
      <c r="H358" s="70">
        <v>8</v>
      </c>
      <c r="I358" s="71">
        <v>8</v>
      </c>
      <c r="J358" s="71">
        <v>720</v>
      </c>
      <c r="K358" s="71">
        <v>8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59">
        <v>0</v>
      </c>
      <c r="U358" s="60">
        <v>0</v>
      </c>
      <c r="V358" s="60">
        <v>0</v>
      </c>
      <c r="W358" s="60">
        <v>0</v>
      </c>
      <c r="X358" s="59">
        <v>0</v>
      </c>
      <c r="Y358" s="60">
        <v>0</v>
      </c>
      <c r="Z358" s="60">
        <v>0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59">
        <v>0</v>
      </c>
      <c r="AG358" s="60">
        <v>0</v>
      </c>
      <c r="AH358" s="60">
        <v>0</v>
      </c>
      <c r="AI358" s="60">
        <v>0</v>
      </c>
      <c r="AJ358" s="60">
        <v>0</v>
      </c>
      <c r="AK358" s="63" t="s">
        <v>25</v>
      </c>
      <c r="AL358" s="93">
        <f t="shared" si="13"/>
        <v>0</v>
      </c>
    </row>
    <row r="359" spans="1:38" ht="17.25" thickBot="1">
      <c r="A359" s="72">
        <v>357</v>
      </c>
      <c r="B359" s="57" t="s">
        <v>295</v>
      </c>
      <c r="C359" s="58" t="s">
        <v>1809</v>
      </c>
      <c r="D359" s="69" t="s">
        <v>104</v>
      </c>
      <c r="E359" s="58" t="s">
        <v>75</v>
      </c>
      <c r="F359" s="69" t="s">
        <v>4019</v>
      </c>
      <c r="G359" s="69">
        <v>1987</v>
      </c>
      <c r="H359" s="70">
        <v>11</v>
      </c>
      <c r="I359" s="71">
        <v>11</v>
      </c>
      <c r="J359" s="71">
        <v>963</v>
      </c>
      <c r="K359" s="71">
        <v>10.7</v>
      </c>
      <c r="L359" s="70">
        <v>1</v>
      </c>
      <c r="M359" s="60">
        <v>0</v>
      </c>
      <c r="N359" s="71">
        <v>1</v>
      </c>
      <c r="O359" s="71">
        <v>1</v>
      </c>
      <c r="P359" s="60">
        <v>0</v>
      </c>
      <c r="Q359" s="60">
        <v>0</v>
      </c>
      <c r="R359" s="71">
        <v>3</v>
      </c>
      <c r="S359" s="71">
        <v>1</v>
      </c>
      <c r="T359" s="70">
        <v>1</v>
      </c>
      <c r="U359" s="71">
        <v>1</v>
      </c>
      <c r="V359" s="60">
        <v>0</v>
      </c>
      <c r="W359" s="71">
        <v>1</v>
      </c>
      <c r="X359" s="70">
        <v>10</v>
      </c>
      <c r="Y359" s="71">
        <v>50</v>
      </c>
      <c r="Z359" s="71">
        <v>2</v>
      </c>
      <c r="AA359" s="70">
        <v>0.09</v>
      </c>
      <c r="AB359" s="60">
        <v>0</v>
      </c>
      <c r="AC359" s="71">
        <v>0.09</v>
      </c>
      <c r="AD359" s="71">
        <v>0.09</v>
      </c>
      <c r="AE359" s="71">
        <v>0.09</v>
      </c>
      <c r="AF359" s="70">
        <v>0.09</v>
      </c>
      <c r="AG359" s="60">
        <v>0</v>
      </c>
      <c r="AH359" s="71">
        <v>0.09</v>
      </c>
      <c r="AI359" s="71">
        <v>0.09</v>
      </c>
      <c r="AJ359" s="71">
        <v>0.09</v>
      </c>
      <c r="AK359" s="63" t="s">
        <v>25</v>
      </c>
      <c r="AL359" s="93">
        <f t="shared" si="13"/>
        <v>0</v>
      </c>
    </row>
    <row r="360" spans="1:38" ht="17.25" thickBot="1">
      <c r="A360" s="72">
        <v>358</v>
      </c>
      <c r="B360" s="57" t="s">
        <v>296</v>
      </c>
      <c r="C360" s="58" t="s">
        <v>1812</v>
      </c>
      <c r="D360" s="69" t="s">
        <v>1810</v>
      </c>
      <c r="E360" s="58" t="s">
        <v>2348</v>
      </c>
      <c r="F360" s="69" t="s">
        <v>4020</v>
      </c>
      <c r="G360" s="69">
        <v>1994</v>
      </c>
      <c r="H360" s="70">
        <v>6</v>
      </c>
      <c r="I360" s="60">
        <v>0</v>
      </c>
      <c r="J360" s="71">
        <v>93</v>
      </c>
      <c r="K360" s="71">
        <v>1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60">
        <v>0</v>
      </c>
      <c r="S360" s="60">
        <v>0</v>
      </c>
      <c r="T360" s="59">
        <v>0</v>
      </c>
      <c r="U360" s="60">
        <v>0</v>
      </c>
      <c r="V360" s="71">
        <v>0.2</v>
      </c>
      <c r="W360" s="71">
        <v>0.2</v>
      </c>
      <c r="X360" s="70">
        <v>3</v>
      </c>
      <c r="Y360" s="71">
        <v>1</v>
      </c>
      <c r="Z360" s="71">
        <v>14</v>
      </c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59">
        <v>0</v>
      </c>
      <c r="AG360" s="71">
        <v>0.23</v>
      </c>
      <c r="AH360" s="71">
        <v>0.23</v>
      </c>
      <c r="AI360" s="60">
        <v>0</v>
      </c>
      <c r="AJ360" s="71">
        <v>0.23</v>
      </c>
      <c r="AK360" s="63" t="s">
        <v>25</v>
      </c>
      <c r="AL360" s="93">
        <f t="shared" si="13"/>
        <v>-0.23</v>
      </c>
    </row>
    <row r="361" spans="1:38" ht="17.25" thickBot="1">
      <c r="A361" s="72">
        <v>359</v>
      </c>
      <c r="B361" s="57" t="s">
        <v>297</v>
      </c>
      <c r="C361" s="58" t="s">
        <v>1812</v>
      </c>
      <c r="D361" s="69" t="s">
        <v>103</v>
      </c>
      <c r="E361" s="58" t="s">
        <v>75</v>
      </c>
      <c r="F361" s="69" t="s">
        <v>4021</v>
      </c>
      <c r="G361" s="69">
        <v>1995</v>
      </c>
      <c r="H361" s="70">
        <v>11</v>
      </c>
      <c r="I361" s="71">
        <v>7</v>
      </c>
      <c r="J361" s="71">
        <v>579</v>
      </c>
      <c r="K361" s="71">
        <v>6.4</v>
      </c>
      <c r="L361" s="59">
        <v>0</v>
      </c>
      <c r="M361" s="71">
        <v>1</v>
      </c>
      <c r="N361" s="71">
        <v>1</v>
      </c>
      <c r="O361" s="60">
        <v>0</v>
      </c>
      <c r="P361" s="60">
        <v>0</v>
      </c>
      <c r="Q361" s="60">
        <v>0</v>
      </c>
      <c r="R361" s="71">
        <v>2</v>
      </c>
      <c r="S361" s="60">
        <v>0</v>
      </c>
      <c r="T361" s="59">
        <v>0</v>
      </c>
      <c r="U361" s="60">
        <v>0</v>
      </c>
      <c r="V361" s="71">
        <v>0.7</v>
      </c>
      <c r="W361" s="71">
        <v>0.7</v>
      </c>
      <c r="X361" s="70">
        <v>3</v>
      </c>
      <c r="Y361" s="71">
        <v>17</v>
      </c>
      <c r="Z361" s="71">
        <v>24</v>
      </c>
      <c r="AA361" s="59">
        <v>0</v>
      </c>
      <c r="AB361" s="71">
        <v>0.16</v>
      </c>
      <c r="AC361" s="71">
        <v>0.16</v>
      </c>
      <c r="AD361" s="60">
        <v>0</v>
      </c>
      <c r="AE361" s="71">
        <v>0.16</v>
      </c>
      <c r="AF361" s="59">
        <v>0</v>
      </c>
      <c r="AG361" s="71">
        <v>0.1</v>
      </c>
      <c r="AH361" s="71">
        <v>0.11</v>
      </c>
      <c r="AI361" s="60">
        <v>0</v>
      </c>
      <c r="AJ361" s="71">
        <v>0.11</v>
      </c>
      <c r="AK361" s="63" t="s">
        <v>25</v>
      </c>
      <c r="AL361" s="93">
        <f t="shared" si="13"/>
        <v>0.05</v>
      </c>
    </row>
    <row r="362" spans="1:38" ht="17.25" thickBot="1">
      <c r="A362" s="72">
        <v>360</v>
      </c>
      <c r="B362" s="57" t="s">
        <v>3127</v>
      </c>
      <c r="C362" s="58" t="s">
        <v>1820</v>
      </c>
      <c r="D362" s="69" t="s">
        <v>104</v>
      </c>
      <c r="E362" s="58" t="s">
        <v>69</v>
      </c>
      <c r="F362" s="69" t="s">
        <v>4022</v>
      </c>
      <c r="G362" s="69">
        <v>1996</v>
      </c>
      <c r="H362" s="70">
        <v>4</v>
      </c>
      <c r="I362" s="71">
        <v>3</v>
      </c>
      <c r="J362" s="71">
        <v>258</v>
      </c>
      <c r="K362" s="71">
        <v>2.9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71">
        <v>1</v>
      </c>
      <c r="S362" s="60">
        <v>0</v>
      </c>
      <c r="T362" s="59">
        <v>0</v>
      </c>
      <c r="U362" s="60">
        <v>0</v>
      </c>
      <c r="V362" s="71">
        <v>0.3</v>
      </c>
      <c r="W362" s="71">
        <v>0.4</v>
      </c>
      <c r="X362" s="70">
        <v>4</v>
      </c>
      <c r="Y362" s="71">
        <v>13</v>
      </c>
      <c r="Z362" s="71">
        <v>20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70">
        <v>0.01</v>
      </c>
      <c r="AG362" s="71">
        <v>0.12</v>
      </c>
      <c r="AH362" s="71">
        <v>0.12</v>
      </c>
      <c r="AI362" s="71">
        <v>0.01</v>
      </c>
      <c r="AJ362" s="71">
        <v>0.12</v>
      </c>
      <c r="AK362" s="63" t="s">
        <v>25</v>
      </c>
      <c r="AL362" s="93">
        <f t="shared" si="13"/>
        <v>-0.12</v>
      </c>
    </row>
    <row r="363" spans="1:38" ht="17.25" thickBot="1">
      <c r="A363" s="72">
        <v>361</v>
      </c>
      <c r="B363" s="57" t="s">
        <v>298</v>
      </c>
      <c r="C363" s="58" t="s">
        <v>1826</v>
      </c>
      <c r="D363" s="69" t="s">
        <v>102</v>
      </c>
      <c r="E363" s="58" t="s">
        <v>75</v>
      </c>
      <c r="F363" s="69" t="s">
        <v>4023</v>
      </c>
      <c r="G363" s="69">
        <v>1993</v>
      </c>
      <c r="H363" s="70">
        <v>11</v>
      </c>
      <c r="I363" s="71">
        <v>8</v>
      </c>
      <c r="J363" s="71">
        <v>609</v>
      </c>
      <c r="K363" s="71">
        <v>6.8</v>
      </c>
      <c r="L363" s="70">
        <v>2</v>
      </c>
      <c r="M363" s="60">
        <v>0</v>
      </c>
      <c r="N363" s="71">
        <v>2</v>
      </c>
      <c r="O363" s="71">
        <v>2</v>
      </c>
      <c r="P363" s="60">
        <v>0</v>
      </c>
      <c r="Q363" s="60">
        <v>0</v>
      </c>
      <c r="R363" s="71">
        <v>1</v>
      </c>
      <c r="S363" s="60">
        <v>0</v>
      </c>
      <c r="T363" s="70">
        <v>2.6</v>
      </c>
      <c r="U363" s="71">
        <v>2.6</v>
      </c>
      <c r="V363" s="71">
        <v>0.1</v>
      </c>
      <c r="W363" s="71">
        <v>2.7</v>
      </c>
      <c r="X363" s="70">
        <v>16</v>
      </c>
      <c r="Y363" s="71">
        <v>16</v>
      </c>
      <c r="Z363" s="71">
        <v>32</v>
      </c>
      <c r="AA363" s="70">
        <v>0.3</v>
      </c>
      <c r="AB363" s="60">
        <v>0</v>
      </c>
      <c r="AC363" s="71">
        <v>0.3</v>
      </c>
      <c r="AD363" s="71">
        <v>0.3</v>
      </c>
      <c r="AE363" s="71">
        <v>0.3</v>
      </c>
      <c r="AF363" s="70">
        <v>0.38</v>
      </c>
      <c r="AG363" s="71">
        <v>0.02</v>
      </c>
      <c r="AH363" s="71">
        <v>0.4</v>
      </c>
      <c r="AI363" s="71">
        <v>0.38</v>
      </c>
      <c r="AJ363" s="71">
        <v>0.4</v>
      </c>
      <c r="AK363" s="63" t="s">
        <v>25</v>
      </c>
      <c r="AL363" s="93">
        <f t="shared" si="13"/>
        <v>-0.10000000000000003</v>
      </c>
    </row>
    <row r="364" spans="1:38" ht="17.25" thickBot="1">
      <c r="A364" s="72">
        <v>362</v>
      </c>
      <c r="B364" s="57" t="s">
        <v>299</v>
      </c>
      <c r="C364" s="58" t="s">
        <v>1812</v>
      </c>
      <c r="D364" s="69" t="s">
        <v>103</v>
      </c>
      <c r="E364" s="58" t="s">
        <v>63</v>
      </c>
      <c r="F364" s="69" t="s">
        <v>3829</v>
      </c>
      <c r="G364" s="69">
        <v>1999</v>
      </c>
      <c r="H364" s="70">
        <v>12</v>
      </c>
      <c r="I364" s="71">
        <v>12</v>
      </c>
      <c r="J364" s="144">
        <v>1022</v>
      </c>
      <c r="K364" s="71">
        <v>11.4</v>
      </c>
      <c r="L364" s="70">
        <v>2</v>
      </c>
      <c r="M364" s="71">
        <v>1</v>
      </c>
      <c r="N364" s="71">
        <v>3</v>
      </c>
      <c r="O364" s="71">
        <v>2</v>
      </c>
      <c r="P364" s="60">
        <v>0</v>
      </c>
      <c r="Q364" s="60">
        <v>0</v>
      </c>
      <c r="R364" s="60">
        <v>0</v>
      </c>
      <c r="S364" s="60">
        <v>0</v>
      </c>
      <c r="T364" s="70">
        <v>0.9</v>
      </c>
      <c r="U364" s="71">
        <v>0.9</v>
      </c>
      <c r="V364" s="71">
        <v>1.8</v>
      </c>
      <c r="W364" s="71">
        <v>2.7</v>
      </c>
      <c r="X364" s="70">
        <v>16</v>
      </c>
      <c r="Y364" s="71">
        <v>79</v>
      </c>
      <c r="Z364" s="71">
        <v>23</v>
      </c>
      <c r="AA364" s="70">
        <v>0.18</v>
      </c>
      <c r="AB364" s="71">
        <v>0.09</v>
      </c>
      <c r="AC364" s="71">
        <v>0.26</v>
      </c>
      <c r="AD364" s="71">
        <v>0.18</v>
      </c>
      <c r="AE364" s="71">
        <v>0.26</v>
      </c>
      <c r="AF364" s="70">
        <v>0.08</v>
      </c>
      <c r="AG364" s="71">
        <v>0.16</v>
      </c>
      <c r="AH364" s="71">
        <v>0.24</v>
      </c>
      <c r="AI364" s="71">
        <v>0.08</v>
      </c>
      <c r="AJ364" s="71">
        <v>0.24</v>
      </c>
      <c r="AK364" s="63" t="s">
        <v>25</v>
      </c>
      <c r="AL364" s="93">
        <f t="shared" si="13"/>
        <v>2.0000000000000018E-2</v>
      </c>
    </row>
    <row r="365" spans="1:38" ht="17.25" thickBot="1">
      <c r="A365" s="72">
        <v>363</v>
      </c>
      <c r="B365" s="57" t="s">
        <v>300</v>
      </c>
      <c r="C365" s="58" t="s">
        <v>1809</v>
      </c>
      <c r="D365" s="69" t="s">
        <v>1833</v>
      </c>
      <c r="E365" s="58" t="s">
        <v>85</v>
      </c>
      <c r="F365" s="69" t="s">
        <v>4024</v>
      </c>
      <c r="G365" s="69">
        <v>2000</v>
      </c>
      <c r="H365" s="70">
        <v>4</v>
      </c>
      <c r="I365" s="71">
        <v>1</v>
      </c>
      <c r="J365" s="71">
        <v>114</v>
      </c>
      <c r="K365" s="71">
        <v>1.3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60">
        <v>0</v>
      </c>
      <c r="S365" s="60">
        <v>0</v>
      </c>
      <c r="T365" s="59">
        <v>0</v>
      </c>
      <c r="U365" s="60">
        <v>0</v>
      </c>
      <c r="V365" s="60">
        <v>0</v>
      </c>
      <c r="W365" s="60">
        <v>0</v>
      </c>
      <c r="X365" s="59">
        <v>0</v>
      </c>
      <c r="Y365" s="60">
        <v>0</v>
      </c>
      <c r="Z365" s="60">
        <v>0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59">
        <v>0</v>
      </c>
      <c r="AG365" s="60">
        <v>0</v>
      </c>
      <c r="AH365" s="60">
        <v>0</v>
      </c>
      <c r="AI365" s="60">
        <v>0</v>
      </c>
      <c r="AJ365" s="60">
        <v>0</v>
      </c>
      <c r="AK365" s="63" t="s">
        <v>25</v>
      </c>
      <c r="AL365" s="93">
        <f t="shared" si="13"/>
        <v>0</v>
      </c>
    </row>
    <row r="366" spans="1:38" ht="17.25" thickBot="1">
      <c r="A366" s="72">
        <v>364</v>
      </c>
      <c r="B366" s="57" t="s">
        <v>301</v>
      </c>
      <c r="C366" s="58" t="s">
        <v>1822</v>
      </c>
      <c r="D366" s="69" t="s">
        <v>102</v>
      </c>
      <c r="E366" s="58" t="s">
        <v>71</v>
      </c>
      <c r="F366" s="69" t="s">
        <v>4025</v>
      </c>
      <c r="G366" s="69">
        <v>1997</v>
      </c>
      <c r="H366" s="70">
        <v>10</v>
      </c>
      <c r="I366" s="71">
        <v>7</v>
      </c>
      <c r="J366" s="71">
        <v>538</v>
      </c>
      <c r="K366" s="71">
        <v>6</v>
      </c>
      <c r="L366" s="70">
        <v>1</v>
      </c>
      <c r="M366" s="71">
        <v>3</v>
      </c>
      <c r="N366" s="71">
        <v>4</v>
      </c>
      <c r="O366" s="71">
        <v>1</v>
      </c>
      <c r="P366" s="60">
        <v>0</v>
      </c>
      <c r="Q366" s="60">
        <v>0</v>
      </c>
      <c r="R366" s="71">
        <v>2</v>
      </c>
      <c r="S366" s="60">
        <v>0</v>
      </c>
      <c r="T366" s="70">
        <v>2.7</v>
      </c>
      <c r="U366" s="71">
        <v>2.7</v>
      </c>
      <c r="V366" s="71">
        <v>1.1000000000000001</v>
      </c>
      <c r="W366" s="71">
        <v>3.8</v>
      </c>
      <c r="X366" s="70">
        <v>10</v>
      </c>
      <c r="Y366" s="71">
        <v>18</v>
      </c>
      <c r="Z366" s="71">
        <v>56</v>
      </c>
      <c r="AA366" s="70">
        <v>0.17</v>
      </c>
      <c r="AB366" s="71">
        <v>0.5</v>
      </c>
      <c r="AC366" s="71">
        <v>0.67</v>
      </c>
      <c r="AD366" s="71">
        <v>0.17</v>
      </c>
      <c r="AE366" s="71">
        <v>0.67</v>
      </c>
      <c r="AF366" s="70">
        <v>0.46</v>
      </c>
      <c r="AG366" s="71">
        <v>0.18</v>
      </c>
      <c r="AH366" s="71">
        <v>0.64</v>
      </c>
      <c r="AI366" s="71">
        <v>0.46</v>
      </c>
      <c r="AJ366" s="71">
        <v>0.64</v>
      </c>
      <c r="AK366" s="63" t="s">
        <v>25</v>
      </c>
      <c r="AL366" s="93">
        <f t="shared" si="13"/>
        <v>3.0000000000000027E-2</v>
      </c>
    </row>
    <row r="367" spans="1:38" ht="17.25" thickBot="1">
      <c r="A367" s="72">
        <v>365</v>
      </c>
      <c r="B367" s="57" t="s">
        <v>302</v>
      </c>
      <c r="C367" s="58" t="s">
        <v>1818</v>
      </c>
      <c r="D367" s="69" t="s">
        <v>1810</v>
      </c>
      <c r="E367" s="58" t="s">
        <v>85</v>
      </c>
      <c r="F367" s="69" t="s">
        <v>4026</v>
      </c>
      <c r="G367" s="69">
        <v>1996</v>
      </c>
      <c r="H367" s="70">
        <v>2</v>
      </c>
      <c r="I367" s="71">
        <v>1</v>
      </c>
      <c r="J367" s="71">
        <v>87</v>
      </c>
      <c r="K367" s="71">
        <v>1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60">
        <v>0</v>
      </c>
      <c r="S367" s="60">
        <v>0</v>
      </c>
      <c r="T367" s="59">
        <v>0</v>
      </c>
      <c r="U367" s="60">
        <v>0</v>
      </c>
      <c r="V367" s="60">
        <v>0</v>
      </c>
      <c r="W367" s="60">
        <v>0</v>
      </c>
      <c r="X367" s="70">
        <v>1</v>
      </c>
      <c r="Y367" s="71">
        <v>3</v>
      </c>
      <c r="Z367" s="60">
        <v>0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59">
        <v>0</v>
      </c>
      <c r="AG367" s="60">
        <v>0</v>
      </c>
      <c r="AH367" s="60">
        <v>0</v>
      </c>
      <c r="AI367" s="60">
        <v>0</v>
      </c>
      <c r="AJ367" s="60">
        <v>0</v>
      </c>
      <c r="AK367" s="63" t="s">
        <v>25</v>
      </c>
      <c r="AL367" s="93">
        <f t="shared" si="13"/>
        <v>0</v>
      </c>
    </row>
    <row r="368" spans="1:38" ht="17.25" thickBot="1">
      <c r="A368" s="72">
        <v>366</v>
      </c>
      <c r="B368" s="57" t="s">
        <v>2841</v>
      </c>
      <c r="C368" s="58" t="s">
        <v>1811</v>
      </c>
      <c r="D368" s="69" t="s">
        <v>102</v>
      </c>
      <c r="E368" s="58" t="s">
        <v>67</v>
      </c>
      <c r="F368" s="69" t="s">
        <v>4027</v>
      </c>
      <c r="G368" s="69">
        <v>1989</v>
      </c>
      <c r="H368" s="70">
        <v>2</v>
      </c>
      <c r="I368" s="60">
        <v>0</v>
      </c>
      <c r="J368" s="71">
        <v>72</v>
      </c>
      <c r="K368" s="71">
        <v>0.8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70">
        <v>0.1</v>
      </c>
      <c r="U368" s="71">
        <v>0.1</v>
      </c>
      <c r="V368" s="60">
        <v>0</v>
      </c>
      <c r="W368" s="71">
        <v>0.1</v>
      </c>
      <c r="X368" s="59">
        <v>0</v>
      </c>
      <c r="Y368" s="71">
        <v>3</v>
      </c>
      <c r="Z368" s="71">
        <v>3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0.09</v>
      </c>
      <c r="AG368" s="60">
        <v>0</v>
      </c>
      <c r="AH368" s="71">
        <v>0.09</v>
      </c>
      <c r="AI368" s="71">
        <v>0.09</v>
      </c>
      <c r="AJ368" s="71">
        <v>0.09</v>
      </c>
      <c r="AK368" s="63" t="s">
        <v>25</v>
      </c>
      <c r="AL368" s="93">
        <f t="shared" si="13"/>
        <v>-0.09</v>
      </c>
    </row>
    <row r="369" spans="1:38" ht="17.25" thickBot="1">
      <c r="A369" s="72">
        <v>367</v>
      </c>
      <c r="B369" s="57" t="s">
        <v>2697</v>
      </c>
      <c r="C369" s="58" t="s">
        <v>1838</v>
      </c>
      <c r="D369" s="69" t="s">
        <v>104</v>
      </c>
      <c r="E369" s="58" t="s">
        <v>2348</v>
      </c>
      <c r="F369" s="69" t="s">
        <v>3571</v>
      </c>
      <c r="G369" s="69">
        <v>1995</v>
      </c>
      <c r="H369" s="70">
        <v>9</v>
      </c>
      <c r="I369" s="71">
        <v>8</v>
      </c>
      <c r="J369" s="71">
        <v>734</v>
      </c>
      <c r="K369" s="71">
        <v>8.1999999999999993</v>
      </c>
      <c r="L369" s="59">
        <v>0</v>
      </c>
      <c r="M369" s="71">
        <v>1</v>
      </c>
      <c r="N369" s="71">
        <v>1</v>
      </c>
      <c r="O369" s="60">
        <v>0</v>
      </c>
      <c r="P369" s="60">
        <v>0</v>
      </c>
      <c r="Q369" s="60">
        <v>0</v>
      </c>
      <c r="R369" s="71">
        <v>4</v>
      </c>
      <c r="S369" s="71">
        <v>1</v>
      </c>
      <c r="T369" s="59">
        <v>0</v>
      </c>
      <c r="U369" s="60">
        <v>0</v>
      </c>
      <c r="V369" s="71">
        <v>0.2</v>
      </c>
      <c r="W369" s="71">
        <v>0.2</v>
      </c>
      <c r="X369" s="70">
        <v>6</v>
      </c>
      <c r="Y369" s="71">
        <v>37</v>
      </c>
      <c r="Z369" s="71">
        <v>10</v>
      </c>
      <c r="AA369" s="59">
        <v>0</v>
      </c>
      <c r="AB369" s="71">
        <v>0.12</v>
      </c>
      <c r="AC369" s="71">
        <v>0.12</v>
      </c>
      <c r="AD369" s="60">
        <v>0</v>
      </c>
      <c r="AE369" s="71">
        <v>0.12</v>
      </c>
      <c r="AF369" s="59">
        <v>0</v>
      </c>
      <c r="AG369" s="71">
        <v>0.02</v>
      </c>
      <c r="AH369" s="71">
        <v>0.02</v>
      </c>
      <c r="AI369" s="60">
        <v>0</v>
      </c>
      <c r="AJ369" s="71">
        <v>0.02</v>
      </c>
      <c r="AK369" s="63" t="s">
        <v>25</v>
      </c>
      <c r="AL369" s="93">
        <f t="shared" si="13"/>
        <v>9.9999999999999992E-2</v>
      </c>
    </row>
    <row r="370" spans="1:38" ht="17.25" thickBot="1">
      <c r="A370" s="72">
        <v>368</v>
      </c>
      <c r="B370" s="57" t="s">
        <v>303</v>
      </c>
      <c r="C370" s="58" t="s">
        <v>1811</v>
      </c>
      <c r="D370" s="69" t="s">
        <v>104</v>
      </c>
      <c r="E370" s="58" t="s">
        <v>79</v>
      </c>
      <c r="F370" s="69" t="s">
        <v>4028</v>
      </c>
      <c r="G370" s="69">
        <v>1994</v>
      </c>
      <c r="H370" s="70">
        <v>8</v>
      </c>
      <c r="I370" s="71">
        <v>8</v>
      </c>
      <c r="J370" s="71">
        <v>720</v>
      </c>
      <c r="K370" s="71">
        <v>8</v>
      </c>
      <c r="L370" s="70">
        <v>1</v>
      </c>
      <c r="M370" s="60">
        <v>0</v>
      </c>
      <c r="N370" s="71">
        <v>1</v>
      </c>
      <c r="O370" s="71">
        <v>1</v>
      </c>
      <c r="P370" s="60">
        <v>0</v>
      </c>
      <c r="Q370" s="60">
        <v>0</v>
      </c>
      <c r="R370" s="71">
        <v>1</v>
      </c>
      <c r="S370" s="60">
        <v>0</v>
      </c>
      <c r="T370" s="70">
        <v>0.5</v>
      </c>
      <c r="U370" s="71">
        <v>0.5</v>
      </c>
      <c r="V370" s="71">
        <v>1</v>
      </c>
      <c r="W370" s="71">
        <v>1.5</v>
      </c>
      <c r="X370" s="70">
        <v>19</v>
      </c>
      <c r="Y370" s="71">
        <v>49</v>
      </c>
      <c r="Z370" s="71">
        <v>30</v>
      </c>
      <c r="AA370" s="70">
        <v>0.12</v>
      </c>
      <c r="AB370" s="60">
        <v>0</v>
      </c>
      <c r="AC370" s="71">
        <v>0.12</v>
      </c>
      <c r="AD370" s="71">
        <v>0.12</v>
      </c>
      <c r="AE370" s="71">
        <v>0.12</v>
      </c>
      <c r="AF370" s="70">
        <v>0.06</v>
      </c>
      <c r="AG370" s="71">
        <v>0.13</v>
      </c>
      <c r="AH370" s="71">
        <v>0.19</v>
      </c>
      <c r="AI370" s="71">
        <v>0.06</v>
      </c>
      <c r="AJ370" s="71">
        <v>0.19</v>
      </c>
      <c r="AK370" s="63" t="s">
        <v>25</v>
      </c>
      <c r="AL370" s="93">
        <f t="shared" si="13"/>
        <v>-7.0000000000000007E-2</v>
      </c>
    </row>
    <row r="371" spans="1:38" ht="17.25" thickBot="1">
      <c r="A371" s="72">
        <v>369</v>
      </c>
      <c r="B371" s="57" t="s">
        <v>304</v>
      </c>
      <c r="C371" s="58" t="s">
        <v>1809</v>
      </c>
      <c r="D371" s="69" t="s">
        <v>104</v>
      </c>
      <c r="E371" s="58" t="s">
        <v>75</v>
      </c>
      <c r="F371" s="69" t="s">
        <v>4029</v>
      </c>
      <c r="G371" s="69">
        <v>1997</v>
      </c>
      <c r="H371" s="70">
        <v>11</v>
      </c>
      <c r="I371" s="71">
        <v>11</v>
      </c>
      <c r="J371" s="71">
        <v>990</v>
      </c>
      <c r="K371" s="71">
        <v>11</v>
      </c>
      <c r="L371" s="59">
        <v>0</v>
      </c>
      <c r="M371" s="71">
        <v>1</v>
      </c>
      <c r="N371" s="71">
        <v>1</v>
      </c>
      <c r="O371" s="60">
        <v>0</v>
      </c>
      <c r="P371" s="60">
        <v>0</v>
      </c>
      <c r="Q371" s="60">
        <v>0</v>
      </c>
      <c r="R371" s="71">
        <v>4</v>
      </c>
      <c r="S371" s="60">
        <v>0</v>
      </c>
      <c r="T371" s="70">
        <v>0.1</v>
      </c>
      <c r="U371" s="71">
        <v>0.1</v>
      </c>
      <c r="V371" s="71">
        <v>1.3</v>
      </c>
      <c r="W371" s="71">
        <v>1.4</v>
      </c>
      <c r="X371" s="70">
        <v>33</v>
      </c>
      <c r="Y371" s="71">
        <v>40</v>
      </c>
      <c r="Z371" s="71">
        <v>41</v>
      </c>
      <c r="AA371" s="59">
        <v>0</v>
      </c>
      <c r="AB371" s="71">
        <v>0.09</v>
      </c>
      <c r="AC371" s="71">
        <v>0.09</v>
      </c>
      <c r="AD371" s="60">
        <v>0</v>
      </c>
      <c r="AE371" s="71">
        <v>0.09</v>
      </c>
      <c r="AF371" s="59">
        <v>0</v>
      </c>
      <c r="AG371" s="71">
        <v>0.12</v>
      </c>
      <c r="AH371" s="71">
        <v>0.13</v>
      </c>
      <c r="AI371" s="60">
        <v>0</v>
      </c>
      <c r="AJ371" s="71">
        <v>0.13</v>
      </c>
      <c r="AK371" s="63" t="s">
        <v>25</v>
      </c>
      <c r="AL371" s="93">
        <f t="shared" si="13"/>
        <v>-4.0000000000000008E-2</v>
      </c>
    </row>
    <row r="372" spans="1:38" ht="17.25" thickBot="1">
      <c r="A372" s="72">
        <v>370</v>
      </c>
      <c r="B372" s="57" t="s">
        <v>2698</v>
      </c>
      <c r="C372" s="58" t="s">
        <v>1812</v>
      </c>
      <c r="D372" s="69" t="s">
        <v>104</v>
      </c>
      <c r="E372" s="58" t="s">
        <v>2349</v>
      </c>
      <c r="F372" s="69" t="s">
        <v>3921</v>
      </c>
      <c r="G372" s="69">
        <v>1993</v>
      </c>
      <c r="H372" s="70">
        <v>12</v>
      </c>
      <c r="I372" s="71">
        <v>11</v>
      </c>
      <c r="J372" s="144">
        <v>1035</v>
      </c>
      <c r="K372" s="71">
        <v>11.5</v>
      </c>
      <c r="L372" s="59">
        <v>0</v>
      </c>
      <c r="M372" s="71">
        <v>1</v>
      </c>
      <c r="N372" s="71">
        <v>1</v>
      </c>
      <c r="O372" s="60">
        <v>0</v>
      </c>
      <c r="P372" s="60">
        <v>0</v>
      </c>
      <c r="Q372" s="60">
        <v>0</v>
      </c>
      <c r="R372" s="71">
        <v>3</v>
      </c>
      <c r="S372" s="60">
        <v>0</v>
      </c>
      <c r="T372" s="70">
        <v>0.5</v>
      </c>
      <c r="U372" s="71">
        <v>0.5</v>
      </c>
      <c r="V372" s="71">
        <v>0.3</v>
      </c>
      <c r="W372" s="71">
        <v>0.8</v>
      </c>
      <c r="X372" s="70">
        <v>1</v>
      </c>
      <c r="Y372" s="71">
        <v>21</v>
      </c>
      <c r="Z372" s="71">
        <v>6</v>
      </c>
      <c r="AA372" s="59">
        <v>0</v>
      </c>
      <c r="AB372" s="71">
        <v>0.09</v>
      </c>
      <c r="AC372" s="71">
        <v>0.09</v>
      </c>
      <c r="AD372" s="60">
        <v>0</v>
      </c>
      <c r="AE372" s="71">
        <v>0.09</v>
      </c>
      <c r="AF372" s="70">
        <v>0.04</v>
      </c>
      <c r="AG372" s="71">
        <v>0.03</v>
      </c>
      <c r="AH372" s="71">
        <v>7.0000000000000007E-2</v>
      </c>
      <c r="AI372" s="71">
        <v>0.04</v>
      </c>
      <c r="AJ372" s="71">
        <v>7.0000000000000007E-2</v>
      </c>
      <c r="AK372" s="63" t="s">
        <v>25</v>
      </c>
      <c r="AL372" s="93">
        <f t="shared" si="13"/>
        <v>1.999999999999999E-2</v>
      </c>
    </row>
    <row r="373" spans="1:38" ht="17.25" thickBot="1">
      <c r="A373" s="72">
        <v>371</v>
      </c>
      <c r="B373" s="57" t="s">
        <v>306</v>
      </c>
      <c r="C373" s="58" t="s">
        <v>1820</v>
      </c>
      <c r="D373" s="69" t="s">
        <v>103</v>
      </c>
      <c r="E373" s="58" t="s">
        <v>65</v>
      </c>
      <c r="F373" s="69" t="s">
        <v>4030</v>
      </c>
      <c r="G373" s="69">
        <v>1996</v>
      </c>
      <c r="H373" s="70">
        <v>10</v>
      </c>
      <c r="I373" s="71">
        <v>10</v>
      </c>
      <c r="J373" s="71">
        <v>820</v>
      </c>
      <c r="K373" s="71">
        <v>9.1</v>
      </c>
      <c r="L373" s="70">
        <v>3</v>
      </c>
      <c r="M373" s="71">
        <v>2</v>
      </c>
      <c r="N373" s="71">
        <v>5</v>
      </c>
      <c r="O373" s="71">
        <v>3</v>
      </c>
      <c r="P373" s="60">
        <v>0</v>
      </c>
      <c r="Q373" s="60">
        <v>0</v>
      </c>
      <c r="R373" s="71">
        <v>4</v>
      </c>
      <c r="S373" s="71">
        <v>1</v>
      </c>
      <c r="T373" s="70">
        <v>1.2</v>
      </c>
      <c r="U373" s="71">
        <v>1.2</v>
      </c>
      <c r="V373" s="71">
        <v>1.2</v>
      </c>
      <c r="W373" s="71">
        <v>2.4</v>
      </c>
      <c r="X373" s="70">
        <v>21</v>
      </c>
      <c r="Y373" s="71">
        <v>96</v>
      </c>
      <c r="Z373" s="71">
        <v>17</v>
      </c>
      <c r="AA373" s="70">
        <v>0.33</v>
      </c>
      <c r="AB373" s="71">
        <v>0.22</v>
      </c>
      <c r="AC373" s="71">
        <v>0.55000000000000004</v>
      </c>
      <c r="AD373" s="71">
        <v>0.33</v>
      </c>
      <c r="AE373" s="71">
        <v>0.55000000000000004</v>
      </c>
      <c r="AF373" s="70">
        <v>0.13</v>
      </c>
      <c r="AG373" s="71">
        <v>0.14000000000000001</v>
      </c>
      <c r="AH373" s="71">
        <v>0.26</v>
      </c>
      <c r="AI373" s="71">
        <v>0.13</v>
      </c>
      <c r="AJ373" s="71">
        <v>0.26</v>
      </c>
      <c r="AK373" s="63" t="s">
        <v>25</v>
      </c>
      <c r="AL373" s="93">
        <f t="shared" si="13"/>
        <v>0.29000000000000004</v>
      </c>
    </row>
    <row r="374" spans="1:38" ht="17.25" thickBot="1">
      <c r="A374" s="72">
        <v>372</v>
      </c>
      <c r="B374" s="57" t="s">
        <v>2941</v>
      </c>
      <c r="C374" s="58" t="s">
        <v>1812</v>
      </c>
      <c r="D374" s="69" t="s">
        <v>102</v>
      </c>
      <c r="E374" s="58" t="s">
        <v>2348</v>
      </c>
      <c r="F374" s="69" t="s">
        <v>4031</v>
      </c>
      <c r="G374" s="69">
        <v>1989</v>
      </c>
      <c r="H374" s="70">
        <v>7</v>
      </c>
      <c r="I374" s="71">
        <v>2</v>
      </c>
      <c r="J374" s="71">
        <v>297</v>
      </c>
      <c r="K374" s="71">
        <v>3.3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70">
        <v>1</v>
      </c>
      <c r="U374" s="71">
        <v>1</v>
      </c>
      <c r="V374" s="60">
        <v>0</v>
      </c>
      <c r="W374" s="71">
        <v>1.1000000000000001</v>
      </c>
      <c r="X374" s="59">
        <v>0</v>
      </c>
      <c r="Y374" s="71">
        <v>3</v>
      </c>
      <c r="Z374" s="71">
        <v>10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0.31</v>
      </c>
      <c r="AG374" s="71">
        <v>0.01</v>
      </c>
      <c r="AH374" s="71">
        <v>0.32</v>
      </c>
      <c r="AI374" s="71">
        <v>0.31</v>
      </c>
      <c r="AJ374" s="71">
        <v>0.32</v>
      </c>
      <c r="AK374" s="63" t="s">
        <v>25</v>
      </c>
      <c r="AL374" s="93">
        <f t="shared" si="13"/>
        <v>-0.32</v>
      </c>
    </row>
    <row r="375" spans="1:38" ht="17.25" thickBot="1">
      <c r="A375" s="72">
        <v>373</v>
      </c>
      <c r="B375" s="57" t="s">
        <v>308</v>
      </c>
      <c r="C375" s="58" t="s">
        <v>1825</v>
      </c>
      <c r="D375" s="69" t="s">
        <v>104</v>
      </c>
      <c r="E375" s="58" t="s">
        <v>77</v>
      </c>
      <c r="F375" s="69" t="s">
        <v>3979</v>
      </c>
      <c r="G375" s="69">
        <v>1999</v>
      </c>
      <c r="H375" s="70">
        <v>10</v>
      </c>
      <c r="I375" s="71">
        <v>4</v>
      </c>
      <c r="J375" s="71">
        <v>421</v>
      </c>
      <c r="K375" s="71">
        <v>4.7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0">
        <v>0</v>
      </c>
      <c r="S375" s="60">
        <v>0</v>
      </c>
      <c r="T375" s="70">
        <v>0.1</v>
      </c>
      <c r="U375" s="71">
        <v>0.1</v>
      </c>
      <c r="V375" s="71">
        <v>0.2</v>
      </c>
      <c r="W375" s="71">
        <v>0.3</v>
      </c>
      <c r="X375" s="70">
        <v>9</v>
      </c>
      <c r="Y375" s="71">
        <v>14</v>
      </c>
      <c r="Z375" s="71">
        <v>24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0.01</v>
      </c>
      <c r="AG375" s="71">
        <v>0.05</v>
      </c>
      <c r="AH375" s="71">
        <v>0.06</v>
      </c>
      <c r="AI375" s="71">
        <v>0.01</v>
      </c>
      <c r="AJ375" s="71">
        <v>0.06</v>
      </c>
      <c r="AK375" s="63" t="s">
        <v>25</v>
      </c>
      <c r="AL375" s="93">
        <f t="shared" si="13"/>
        <v>-0.06</v>
      </c>
    </row>
    <row r="376" spans="1:38" ht="17.25" thickBot="1">
      <c r="A376" s="72">
        <v>374</v>
      </c>
      <c r="B376" s="57" t="s">
        <v>309</v>
      </c>
      <c r="C376" s="58" t="s">
        <v>1821</v>
      </c>
      <c r="D376" s="69" t="s">
        <v>104</v>
      </c>
      <c r="E376" s="58" t="s">
        <v>71</v>
      </c>
      <c r="F376" s="69" t="s">
        <v>3537</v>
      </c>
      <c r="G376" s="69">
        <v>1998</v>
      </c>
      <c r="H376" s="70">
        <v>11</v>
      </c>
      <c r="I376" s="71">
        <v>11</v>
      </c>
      <c r="J376" s="71">
        <v>855</v>
      </c>
      <c r="K376" s="71">
        <v>9.5</v>
      </c>
      <c r="L376" s="70">
        <v>2</v>
      </c>
      <c r="M376" s="60">
        <v>0</v>
      </c>
      <c r="N376" s="71">
        <v>2</v>
      </c>
      <c r="O376" s="71">
        <v>2</v>
      </c>
      <c r="P376" s="60">
        <v>0</v>
      </c>
      <c r="Q376" s="60">
        <v>0</v>
      </c>
      <c r="R376" s="71">
        <v>2</v>
      </c>
      <c r="S376" s="71">
        <v>1</v>
      </c>
      <c r="T376" s="70">
        <v>0.9</v>
      </c>
      <c r="U376" s="71">
        <v>0.9</v>
      </c>
      <c r="V376" s="71">
        <v>0.2</v>
      </c>
      <c r="W376" s="71">
        <v>1.1000000000000001</v>
      </c>
      <c r="X376" s="70">
        <v>11</v>
      </c>
      <c r="Y376" s="71">
        <v>60</v>
      </c>
      <c r="Z376" s="71">
        <v>3</v>
      </c>
      <c r="AA376" s="70">
        <v>0.21</v>
      </c>
      <c r="AB376" s="60">
        <v>0</v>
      </c>
      <c r="AC376" s="71">
        <v>0.21</v>
      </c>
      <c r="AD376" s="71">
        <v>0.21</v>
      </c>
      <c r="AE376" s="71">
        <v>0.21</v>
      </c>
      <c r="AF376" s="70">
        <v>0.09</v>
      </c>
      <c r="AG376" s="71">
        <v>0.02</v>
      </c>
      <c r="AH376" s="71">
        <v>0.12</v>
      </c>
      <c r="AI376" s="71">
        <v>0.09</v>
      </c>
      <c r="AJ376" s="71">
        <v>0.12</v>
      </c>
      <c r="AK376" s="63" t="s">
        <v>25</v>
      </c>
      <c r="AL376" s="93">
        <f t="shared" si="13"/>
        <v>0.09</v>
      </c>
    </row>
    <row r="377" spans="1:38" ht="17.25" thickBot="1">
      <c r="A377" s="72">
        <v>375</v>
      </c>
      <c r="B377" s="57" t="s">
        <v>310</v>
      </c>
      <c r="C377" s="58" t="s">
        <v>1812</v>
      </c>
      <c r="D377" s="69" t="s">
        <v>103</v>
      </c>
      <c r="E377" s="58" t="s">
        <v>95</v>
      </c>
      <c r="F377" s="69" t="s">
        <v>4032</v>
      </c>
      <c r="G377" s="69">
        <v>1995</v>
      </c>
      <c r="H377" s="70">
        <v>9</v>
      </c>
      <c r="I377" s="71">
        <v>3</v>
      </c>
      <c r="J377" s="71">
        <v>362</v>
      </c>
      <c r="K377" s="71">
        <v>4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60">
        <v>0</v>
      </c>
      <c r="T377" s="70">
        <v>0.1</v>
      </c>
      <c r="U377" s="71">
        <v>0.1</v>
      </c>
      <c r="V377" s="71">
        <v>0.2</v>
      </c>
      <c r="W377" s="71">
        <v>0.3</v>
      </c>
      <c r="X377" s="70">
        <v>6</v>
      </c>
      <c r="Y377" s="71">
        <v>19</v>
      </c>
      <c r="Z377" s="71">
        <v>3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0.02</v>
      </c>
      <c r="AG377" s="71">
        <v>0.06</v>
      </c>
      <c r="AH377" s="71">
        <v>0.08</v>
      </c>
      <c r="AI377" s="71">
        <v>0.02</v>
      </c>
      <c r="AJ377" s="71">
        <v>0.08</v>
      </c>
      <c r="AK377" s="63" t="s">
        <v>25</v>
      </c>
      <c r="AL377" s="93">
        <f t="shared" si="13"/>
        <v>-0.08</v>
      </c>
    </row>
    <row r="378" spans="1:38" ht="17.25" thickBot="1">
      <c r="A378" s="72">
        <v>376</v>
      </c>
      <c r="B378" s="57" t="s">
        <v>2699</v>
      </c>
      <c r="C378" s="58" t="s">
        <v>1857</v>
      </c>
      <c r="D378" s="69" t="s">
        <v>103</v>
      </c>
      <c r="E378" s="58" t="s">
        <v>2641</v>
      </c>
      <c r="F378" s="69" t="s">
        <v>4033</v>
      </c>
      <c r="G378" s="69">
        <v>1993</v>
      </c>
      <c r="H378" s="70">
        <v>11</v>
      </c>
      <c r="I378" s="71">
        <v>5</v>
      </c>
      <c r="J378" s="71">
        <v>510</v>
      </c>
      <c r="K378" s="71">
        <v>5.7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60">
        <v>0</v>
      </c>
      <c r="S378" s="60">
        <v>0</v>
      </c>
      <c r="T378" s="70">
        <v>0.5</v>
      </c>
      <c r="U378" s="71">
        <v>0.5</v>
      </c>
      <c r="V378" s="71">
        <v>0.4</v>
      </c>
      <c r="W378" s="71">
        <v>0.8</v>
      </c>
      <c r="X378" s="70">
        <v>6</v>
      </c>
      <c r="Y378" s="71">
        <v>23</v>
      </c>
      <c r="Z378" s="71">
        <v>8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0.08</v>
      </c>
      <c r="AG378" s="71">
        <v>7.0000000000000007E-2</v>
      </c>
      <c r="AH378" s="71">
        <v>0.15</v>
      </c>
      <c r="AI378" s="71">
        <v>0.08</v>
      </c>
      <c r="AJ378" s="71">
        <v>0.15</v>
      </c>
      <c r="AK378" s="63" t="s">
        <v>25</v>
      </c>
      <c r="AL378" s="93">
        <f t="shared" si="13"/>
        <v>-0.15</v>
      </c>
    </row>
    <row r="379" spans="1:38" ht="17.25" thickBot="1">
      <c r="A379" s="72">
        <v>377</v>
      </c>
      <c r="B379" s="57" t="s">
        <v>94</v>
      </c>
      <c r="C379" s="58" t="s">
        <v>1841</v>
      </c>
      <c r="D379" s="69" t="s">
        <v>111</v>
      </c>
      <c r="E379" s="58" t="s">
        <v>93</v>
      </c>
      <c r="F379" s="69" t="s">
        <v>4034</v>
      </c>
      <c r="G379" s="69">
        <v>1993</v>
      </c>
      <c r="H379" s="70">
        <v>12</v>
      </c>
      <c r="I379" s="71">
        <v>12</v>
      </c>
      <c r="J379" s="144">
        <v>1080</v>
      </c>
      <c r="K379" s="71">
        <v>12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71">
        <v>1</v>
      </c>
      <c r="S379" s="60">
        <v>0</v>
      </c>
      <c r="T379" s="59">
        <v>0</v>
      </c>
      <c r="U379" s="60">
        <v>0</v>
      </c>
      <c r="V379" s="60">
        <v>0</v>
      </c>
      <c r="W379" s="60">
        <v>0</v>
      </c>
      <c r="X379" s="59">
        <v>0</v>
      </c>
      <c r="Y379" s="60">
        <v>0</v>
      </c>
      <c r="Z379" s="60">
        <v>0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59">
        <v>0</v>
      </c>
      <c r="AG379" s="60">
        <v>0</v>
      </c>
      <c r="AH379" s="60">
        <v>0</v>
      </c>
      <c r="AI379" s="60">
        <v>0</v>
      </c>
      <c r="AJ379" s="60">
        <v>0</v>
      </c>
      <c r="AK379" s="63" t="s">
        <v>25</v>
      </c>
      <c r="AL379" s="93">
        <f t="shared" si="13"/>
        <v>0</v>
      </c>
    </row>
    <row r="380" spans="1:38" ht="17.25" thickBot="1">
      <c r="A380" s="72">
        <v>378</v>
      </c>
      <c r="B380" s="57" t="s">
        <v>311</v>
      </c>
      <c r="C380" s="58" t="s">
        <v>1812</v>
      </c>
      <c r="D380" s="69" t="s">
        <v>102</v>
      </c>
      <c r="E380" s="58" t="s">
        <v>63</v>
      </c>
      <c r="F380" s="69" t="s">
        <v>4035</v>
      </c>
      <c r="G380" s="69">
        <v>2001</v>
      </c>
      <c r="H380" s="70">
        <v>11</v>
      </c>
      <c r="I380" s="71">
        <v>11</v>
      </c>
      <c r="J380" s="71">
        <v>944</v>
      </c>
      <c r="K380" s="71">
        <v>10.5</v>
      </c>
      <c r="L380" s="70">
        <v>4</v>
      </c>
      <c r="M380" s="71">
        <v>4</v>
      </c>
      <c r="N380" s="71">
        <v>8</v>
      </c>
      <c r="O380" s="71">
        <v>2</v>
      </c>
      <c r="P380" s="71">
        <v>2</v>
      </c>
      <c r="Q380" s="71">
        <v>2</v>
      </c>
      <c r="R380" s="71">
        <v>1</v>
      </c>
      <c r="S380" s="60">
        <v>0</v>
      </c>
      <c r="T380" s="70">
        <v>4.2</v>
      </c>
      <c r="U380" s="71">
        <v>2.6</v>
      </c>
      <c r="V380" s="71">
        <v>2.7</v>
      </c>
      <c r="W380" s="71">
        <v>5.4</v>
      </c>
      <c r="X380" s="70">
        <v>49</v>
      </c>
      <c r="Y380" s="71">
        <v>34</v>
      </c>
      <c r="Z380" s="71">
        <v>137</v>
      </c>
      <c r="AA380" s="70">
        <v>0.38</v>
      </c>
      <c r="AB380" s="71">
        <v>0.38</v>
      </c>
      <c r="AC380" s="71">
        <v>0.76</v>
      </c>
      <c r="AD380" s="71">
        <v>0.19</v>
      </c>
      <c r="AE380" s="71">
        <v>0.56999999999999995</v>
      </c>
      <c r="AF380" s="70">
        <v>0.4</v>
      </c>
      <c r="AG380" s="71">
        <v>0.26</v>
      </c>
      <c r="AH380" s="71">
        <v>0.66</v>
      </c>
      <c r="AI380" s="71">
        <v>0.25</v>
      </c>
      <c r="AJ380" s="71">
        <v>0.51</v>
      </c>
      <c r="AK380" s="63" t="s">
        <v>25</v>
      </c>
      <c r="AL380" s="93">
        <f t="shared" si="13"/>
        <v>9.9999999999999978E-2</v>
      </c>
    </row>
    <row r="381" spans="1:38" ht="17.25" thickBot="1">
      <c r="A381" s="72">
        <v>379</v>
      </c>
      <c r="B381" s="57" t="s">
        <v>312</v>
      </c>
      <c r="C381" s="58" t="s">
        <v>1849</v>
      </c>
      <c r="D381" s="69" t="s">
        <v>102</v>
      </c>
      <c r="E381" s="58" t="s">
        <v>79</v>
      </c>
      <c r="F381" s="69" t="s">
        <v>4036</v>
      </c>
      <c r="G381" s="69">
        <v>1992</v>
      </c>
      <c r="H381" s="70">
        <v>12</v>
      </c>
      <c r="I381" s="71">
        <v>12</v>
      </c>
      <c r="J381" s="144">
        <v>1043</v>
      </c>
      <c r="K381" s="71">
        <v>11.6</v>
      </c>
      <c r="L381" s="70">
        <v>10</v>
      </c>
      <c r="M381" s="71">
        <v>4</v>
      </c>
      <c r="N381" s="71">
        <v>14</v>
      </c>
      <c r="O381" s="71">
        <v>7</v>
      </c>
      <c r="P381" s="71">
        <v>3</v>
      </c>
      <c r="Q381" s="71">
        <v>4</v>
      </c>
      <c r="R381" s="71">
        <v>1</v>
      </c>
      <c r="S381" s="60">
        <v>0</v>
      </c>
      <c r="T381" s="70">
        <v>9.1</v>
      </c>
      <c r="U381" s="71">
        <v>5.8</v>
      </c>
      <c r="V381" s="71">
        <v>5.3</v>
      </c>
      <c r="W381" s="71">
        <v>11</v>
      </c>
      <c r="X381" s="70">
        <v>38</v>
      </c>
      <c r="Y381" s="71">
        <v>55</v>
      </c>
      <c r="Z381" s="71">
        <v>123</v>
      </c>
      <c r="AA381" s="70">
        <v>0.86</v>
      </c>
      <c r="AB381" s="71">
        <v>0.35</v>
      </c>
      <c r="AC381" s="71">
        <v>1.21</v>
      </c>
      <c r="AD381" s="71">
        <v>0.6</v>
      </c>
      <c r="AE381" s="71">
        <v>0.95</v>
      </c>
      <c r="AF381" s="70">
        <v>0.78</v>
      </c>
      <c r="AG381" s="71">
        <v>0.46</v>
      </c>
      <c r="AH381" s="71">
        <v>1.24</v>
      </c>
      <c r="AI381" s="71">
        <v>0.5</v>
      </c>
      <c r="AJ381" s="71">
        <v>0.95</v>
      </c>
      <c r="AK381" s="63" t="s">
        <v>25</v>
      </c>
      <c r="AL381" s="93">
        <f t="shared" si="13"/>
        <v>-3.0000000000000027E-2</v>
      </c>
    </row>
    <row r="382" spans="1:38" ht="17.25" thickBot="1">
      <c r="A382" s="72">
        <v>380</v>
      </c>
      <c r="B382" s="57" t="s">
        <v>313</v>
      </c>
      <c r="C382" s="58" t="s">
        <v>1814</v>
      </c>
      <c r="D382" s="69" t="s">
        <v>104</v>
      </c>
      <c r="E382" s="58" t="s">
        <v>63</v>
      </c>
      <c r="F382" s="69" t="s">
        <v>4037</v>
      </c>
      <c r="G382" s="69">
        <v>2001</v>
      </c>
      <c r="H382" s="70">
        <v>12</v>
      </c>
      <c r="I382" s="71">
        <v>12</v>
      </c>
      <c r="J382" s="144">
        <v>1080</v>
      </c>
      <c r="K382" s="71">
        <v>12</v>
      </c>
      <c r="L382" s="70">
        <v>1</v>
      </c>
      <c r="M382" s="71">
        <v>1</v>
      </c>
      <c r="N382" s="71">
        <v>2</v>
      </c>
      <c r="O382" s="71">
        <v>1</v>
      </c>
      <c r="P382" s="60">
        <v>0</v>
      </c>
      <c r="Q382" s="60">
        <v>0</v>
      </c>
      <c r="R382" s="60">
        <v>0</v>
      </c>
      <c r="S382" s="60">
        <v>0</v>
      </c>
      <c r="T382" s="70">
        <v>0.7</v>
      </c>
      <c r="U382" s="71">
        <v>0.7</v>
      </c>
      <c r="V382" s="71">
        <v>0.1</v>
      </c>
      <c r="W382" s="71">
        <v>0.8</v>
      </c>
      <c r="X382" s="70">
        <v>4</v>
      </c>
      <c r="Y382" s="71">
        <v>56</v>
      </c>
      <c r="Z382" s="71">
        <v>2</v>
      </c>
      <c r="AA382" s="70">
        <v>0.08</v>
      </c>
      <c r="AB382" s="71">
        <v>0.08</v>
      </c>
      <c r="AC382" s="71">
        <v>0.17</v>
      </c>
      <c r="AD382" s="71">
        <v>0.08</v>
      </c>
      <c r="AE382" s="71">
        <v>0.17</v>
      </c>
      <c r="AF382" s="70">
        <v>0.06</v>
      </c>
      <c r="AG382" s="71">
        <v>0.01</v>
      </c>
      <c r="AH382" s="71">
        <v>7.0000000000000007E-2</v>
      </c>
      <c r="AI382" s="71">
        <v>0.06</v>
      </c>
      <c r="AJ382" s="71">
        <v>7.0000000000000007E-2</v>
      </c>
      <c r="AK382" s="63" t="s">
        <v>25</v>
      </c>
      <c r="AL382" s="93">
        <f t="shared" si="13"/>
        <v>0.1</v>
      </c>
    </row>
    <row r="383" spans="1:38" ht="17.25" thickBot="1">
      <c r="A383" s="72">
        <v>381</v>
      </c>
      <c r="B383" s="57" t="s">
        <v>3232</v>
      </c>
      <c r="C383" s="58" t="s">
        <v>1844</v>
      </c>
      <c r="D383" s="69" t="s">
        <v>103</v>
      </c>
      <c r="E383" s="58" t="s">
        <v>2641</v>
      </c>
      <c r="F383" s="69" t="s">
        <v>4038</v>
      </c>
      <c r="G383" s="69">
        <v>1999</v>
      </c>
      <c r="H383" s="70">
        <v>2</v>
      </c>
      <c r="I383" s="71">
        <v>2</v>
      </c>
      <c r="J383" s="71">
        <v>129</v>
      </c>
      <c r="K383" s="71">
        <v>1.4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70">
        <v>0.1</v>
      </c>
      <c r="U383" s="71">
        <v>0.1</v>
      </c>
      <c r="V383" s="71">
        <v>0.1</v>
      </c>
      <c r="W383" s="71">
        <v>0.1</v>
      </c>
      <c r="X383" s="59">
        <v>0</v>
      </c>
      <c r="Y383" s="71">
        <v>4</v>
      </c>
      <c r="Z383" s="71">
        <v>2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0.04</v>
      </c>
      <c r="AG383" s="71">
        <v>0.04</v>
      </c>
      <c r="AH383" s="71">
        <v>0.08</v>
      </c>
      <c r="AI383" s="71">
        <v>0.04</v>
      </c>
      <c r="AJ383" s="71">
        <v>0.08</v>
      </c>
      <c r="AK383" s="63" t="s">
        <v>25</v>
      </c>
      <c r="AL383" s="93">
        <f t="shared" si="13"/>
        <v>-0.08</v>
      </c>
    </row>
    <row r="384" spans="1:38" ht="17.25" thickBot="1">
      <c r="A384" s="72">
        <v>382</v>
      </c>
      <c r="B384" s="57" t="s">
        <v>314</v>
      </c>
      <c r="C384" s="58" t="s">
        <v>1846</v>
      </c>
      <c r="D384" s="69" t="s">
        <v>104</v>
      </c>
      <c r="E384" s="58" t="s">
        <v>71</v>
      </c>
      <c r="F384" s="69" t="s">
        <v>4039</v>
      </c>
      <c r="G384" s="69">
        <v>1996</v>
      </c>
      <c r="H384" s="70">
        <v>1</v>
      </c>
      <c r="I384" s="60">
        <v>0</v>
      </c>
      <c r="J384" s="71">
        <v>77</v>
      </c>
      <c r="K384" s="71">
        <v>0.9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71">
        <v>1</v>
      </c>
      <c r="S384" s="60">
        <v>0</v>
      </c>
      <c r="T384" s="70">
        <v>0.1</v>
      </c>
      <c r="U384" s="71">
        <v>0.1</v>
      </c>
      <c r="V384" s="60">
        <v>0</v>
      </c>
      <c r="W384" s="71">
        <v>0.1</v>
      </c>
      <c r="X384" s="59">
        <v>0</v>
      </c>
      <c r="Y384" s="71">
        <v>2</v>
      </c>
      <c r="Z384" s="60">
        <v>0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0.14000000000000001</v>
      </c>
      <c r="AG384" s="60">
        <v>0</v>
      </c>
      <c r="AH384" s="71">
        <v>0.14000000000000001</v>
      </c>
      <c r="AI384" s="71">
        <v>0.14000000000000001</v>
      </c>
      <c r="AJ384" s="71">
        <v>0.14000000000000001</v>
      </c>
      <c r="AK384" s="63" t="s">
        <v>25</v>
      </c>
      <c r="AL384" s="93">
        <f t="shared" si="13"/>
        <v>-0.14000000000000001</v>
      </c>
    </row>
    <row r="385" spans="1:38" ht="17.25" thickBot="1">
      <c r="A385" s="72">
        <v>383</v>
      </c>
      <c r="B385" s="57" t="s">
        <v>74</v>
      </c>
      <c r="C385" s="58" t="s">
        <v>1820</v>
      </c>
      <c r="D385" s="69" t="s">
        <v>111</v>
      </c>
      <c r="E385" s="58" t="s">
        <v>81</v>
      </c>
      <c r="F385" s="69" t="s">
        <v>4040</v>
      </c>
      <c r="G385" s="69">
        <v>1997</v>
      </c>
      <c r="H385" s="70">
        <v>12</v>
      </c>
      <c r="I385" s="71">
        <v>12</v>
      </c>
      <c r="J385" s="144">
        <v>1080</v>
      </c>
      <c r="K385" s="71">
        <v>12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71">
        <v>1</v>
      </c>
      <c r="S385" s="60">
        <v>0</v>
      </c>
      <c r="T385" s="59">
        <v>0</v>
      </c>
      <c r="U385" s="60">
        <v>0</v>
      </c>
      <c r="V385" s="60">
        <v>0</v>
      </c>
      <c r="W385" s="60">
        <v>0</v>
      </c>
      <c r="X385" s="59">
        <v>0</v>
      </c>
      <c r="Y385" s="71">
        <v>1</v>
      </c>
      <c r="Z385" s="60">
        <v>0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59">
        <v>0</v>
      </c>
      <c r="AG385" s="60">
        <v>0</v>
      </c>
      <c r="AH385" s="60">
        <v>0</v>
      </c>
      <c r="AI385" s="60">
        <v>0</v>
      </c>
      <c r="AJ385" s="60">
        <v>0</v>
      </c>
      <c r="AK385" s="63" t="s">
        <v>25</v>
      </c>
      <c r="AL385" s="93">
        <f t="shared" si="13"/>
        <v>0</v>
      </c>
    </row>
    <row r="386" spans="1:38" ht="17.25" thickBot="1">
      <c r="A386" s="72">
        <v>384</v>
      </c>
      <c r="B386" s="57" t="s">
        <v>315</v>
      </c>
      <c r="C386" s="58" t="s">
        <v>1812</v>
      </c>
      <c r="D386" s="69" t="s">
        <v>1819</v>
      </c>
      <c r="E386" s="58" t="s">
        <v>69</v>
      </c>
      <c r="F386" s="69" t="s">
        <v>4041</v>
      </c>
      <c r="G386" s="69">
        <v>2000</v>
      </c>
      <c r="H386" s="70">
        <v>3</v>
      </c>
      <c r="I386" s="60">
        <v>0</v>
      </c>
      <c r="J386" s="71">
        <v>79</v>
      </c>
      <c r="K386" s="71">
        <v>0.9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59">
        <v>0</v>
      </c>
      <c r="U386" s="60">
        <v>0</v>
      </c>
      <c r="V386" s="71">
        <v>0.1</v>
      </c>
      <c r="W386" s="71">
        <v>0.1</v>
      </c>
      <c r="X386" s="70">
        <v>10</v>
      </c>
      <c r="Y386" s="71">
        <v>4</v>
      </c>
      <c r="Z386" s="71">
        <v>5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59">
        <v>0</v>
      </c>
      <c r="AG386" s="71">
        <v>0.06</v>
      </c>
      <c r="AH386" s="71">
        <v>0.06</v>
      </c>
      <c r="AI386" s="60">
        <v>0</v>
      </c>
      <c r="AJ386" s="71">
        <v>0.06</v>
      </c>
      <c r="AK386" s="63" t="s">
        <v>25</v>
      </c>
      <c r="AL386" s="93">
        <f t="shared" si="13"/>
        <v>-0.06</v>
      </c>
    </row>
    <row r="387" spans="1:38" ht="17.25" thickBot="1">
      <c r="A387" s="72">
        <v>385</v>
      </c>
      <c r="B387" s="57" t="s">
        <v>3233</v>
      </c>
      <c r="C387" s="58" t="s">
        <v>1830</v>
      </c>
      <c r="D387" s="69" t="s">
        <v>103</v>
      </c>
      <c r="E387" s="58" t="s">
        <v>87</v>
      </c>
      <c r="F387" s="69" t="s">
        <v>4042</v>
      </c>
      <c r="G387" s="69">
        <v>1997</v>
      </c>
      <c r="H387" s="70">
        <v>8</v>
      </c>
      <c r="I387" s="71">
        <v>8</v>
      </c>
      <c r="J387" s="71">
        <v>642</v>
      </c>
      <c r="K387" s="71">
        <v>7.1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71">
        <v>4</v>
      </c>
      <c r="S387" s="60">
        <v>0</v>
      </c>
      <c r="T387" s="70">
        <v>0.6</v>
      </c>
      <c r="U387" s="71">
        <v>0.6</v>
      </c>
      <c r="V387" s="71">
        <v>0.2</v>
      </c>
      <c r="W387" s="71">
        <v>0.8</v>
      </c>
      <c r="X387" s="70">
        <v>4</v>
      </c>
      <c r="Y387" s="71">
        <v>26</v>
      </c>
      <c r="Z387" s="71">
        <v>5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0.08</v>
      </c>
      <c r="AG387" s="71">
        <v>0.03</v>
      </c>
      <c r="AH387" s="71">
        <v>0.11</v>
      </c>
      <c r="AI387" s="71">
        <v>0.08</v>
      </c>
      <c r="AJ387" s="71">
        <v>0.11</v>
      </c>
      <c r="AK387" s="63" t="s">
        <v>25</v>
      </c>
      <c r="AL387" s="93">
        <f t="shared" si="13"/>
        <v>-0.11</v>
      </c>
    </row>
    <row r="388" spans="1:38" ht="17.25" thickBot="1">
      <c r="A388" s="72">
        <v>386</v>
      </c>
      <c r="B388" s="57" t="s">
        <v>2737</v>
      </c>
      <c r="C388" s="58" t="s">
        <v>1822</v>
      </c>
      <c r="D388" s="69" t="s">
        <v>103</v>
      </c>
      <c r="E388" s="58" t="s">
        <v>87</v>
      </c>
      <c r="F388" s="69" t="s">
        <v>4043</v>
      </c>
      <c r="G388" s="69">
        <v>2004</v>
      </c>
      <c r="H388" s="70">
        <v>1</v>
      </c>
      <c r="I388" s="60">
        <v>0</v>
      </c>
      <c r="J388" s="71">
        <v>8</v>
      </c>
      <c r="K388" s="71">
        <v>0.1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0">
        <v>0</v>
      </c>
      <c r="S388" s="60">
        <v>0</v>
      </c>
      <c r="T388" s="70">
        <v>0.1</v>
      </c>
      <c r="U388" s="71">
        <v>0.1</v>
      </c>
      <c r="V388" s="60">
        <v>0</v>
      </c>
      <c r="W388" s="71">
        <v>0.1</v>
      </c>
      <c r="X388" s="59">
        <v>0</v>
      </c>
      <c r="Y388" s="60">
        <v>0</v>
      </c>
      <c r="Z388" s="60">
        <v>0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70">
        <v>0.64</v>
      </c>
      <c r="AG388" s="60">
        <v>0</v>
      </c>
      <c r="AH388" s="71">
        <v>0.64</v>
      </c>
      <c r="AI388" s="71">
        <v>0.64</v>
      </c>
      <c r="AJ388" s="71">
        <v>0.64</v>
      </c>
      <c r="AK388" s="63" t="s">
        <v>25</v>
      </c>
      <c r="AL388" s="93">
        <f t="shared" si="13"/>
        <v>-0.64</v>
      </c>
    </row>
    <row r="389" spans="1:38" ht="17.25" thickBot="1">
      <c r="A389" s="72">
        <v>387</v>
      </c>
      <c r="B389" s="57" t="s">
        <v>316</v>
      </c>
      <c r="C389" s="58" t="s">
        <v>1820</v>
      </c>
      <c r="D389" s="69" t="s">
        <v>1819</v>
      </c>
      <c r="E389" s="58" t="s">
        <v>93</v>
      </c>
      <c r="F389" s="69" t="s">
        <v>4044</v>
      </c>
      <c r="G389" s="69">
        <v>1992</v>
      </c>
      <c r="H389" s="70">
        <v>6</v>
      </c>
      <c r="I389" s="71">
        <v>2</v>
      </c>
      <c r="J389" s="71">
        <v>193</v>
      </c>
      <c r="K389" s="71">
        <v>2.1</v>
      </c>
      <c r="L389" s="70">
        <v>1</v>
      </c>
      <c r="M389" s="71">
        <v>2</v>
      </c>
      <c r="N389" s="71">
        <v>3</v>
      </c>
      <c r="O389" s="71">
        <v>1</v>
      </c>
      <c r="P389" s="60">
        <v>0</v>
      </c>
      <c r="Q389" s="60">
        <v>0</v>
      </c>
      <c r="R389" s="71">
        <v>1</v>
      </c>
      <c r="S389" s="60">
        <v>0</v>
      </c>
      <c r="T389" s="70">
        <v>0.7</v>
      </c>
      <c r="U389" s="71">
        <v>0.7</v>
      </c>
      <c r="V389" s="71">
        <v>2.1</v>
      </c>
      <c r="W389" s="71">
        <v>2.8</v>
      </c>
      <c r="X389" s="70">
        <v>4</v>
      </c>
      <c r="Y389" s="71">
        <v>10</v>
      </c>
      <c r="Z389" s="71">
        <v>20</v>
      </c>
      <c r="AA389" s="70">
        <v>0.47</v>
      </c>
      <c r="AB389" s="71">
        <v>0.93</v>
      </c>
      <c r="AC389" s="71">
        <v>1.4</v>
      </c>
      <c r="AD389" s="71">
        <v>0.47</v>
      </c>
      <c r="AE389" s="71">
        <v>1.4</v>
      </c>
      <c r="AF389" s="70">
        <v>0.32</v>
      </c>
      <c r="AG389" s="71">
        <v>1</v>
      </c>
      <c r="AH389" s="71">
        <v>1.32</v>
      </c>
      <c r="AI389" s="71">
        <v>0.32</v>
      </c>
      <c r="AJ389" s="71">
        <v>1.32</v>
      </c>
      <c r="AK389" s="63" t="s">
        <v>25</v>
      </c>
      <c r="AL389" s="93">
        <f t="shared" si="13"/>
        <v>7.9999999999999849E-2</v>
      </c>
    </row>
    <row r="390" spans="1:38" ht="17.25" thickBot="1">
      <c r="A390" s="72">
        <v>388</v>
      </c>
      <c r="B390" s="57" t="s">
        <v>317</v>
      </c>
      <c r="C390" s="58" t="s">
        <v>1836</v>
      </c>
      <c r="D390" s="69" t="s">
        <v>1819</v>
      </c>
      <c r="E390" s="58" t="s">
        <v>77</v>
      </c>
      <c r="F390" s="69" t="s">
        <v>4045</v>
      </c>
      <c r="G390" s="69">
        <v>2001</v>
      </c>
      <c r="H390" s="70">
        <v>5</v>
      </c>
      <c r="I390" s="71">
        <v>3</v>
      </c>
      <c r="J390" s="71">
        <v>257</v>
      </c>
      <c r="K390" s="71">
        <v>2.9</v>
      </c>
      <c r="L390" s="70">
        <v>1</v>
      </c>
      <c r="M390" s="60">
        <v>0</v>
      </c>
      <c r="N390" s="71">
        <v>1</v>
      </c>
      <c r="O390" s="71">
        <v>1</v>
      </c>
      <c r="P390" s="60">
        <v>0</v>
      </c>
      <c r="Q390" s="60">
        <v>0</v>
      </c>
      <c r="R390" s="60">
        <v>0</v>
      </c>
      <c r="S390" s="60">
        <v>0</v>
      </c>
      <c r="T390" s="70">
        <v>0.7</v>
      </c>
      <c r="U390" s="71">
        <v>0.7</v>
      </c>
      <c r="V390" s="71">
        <v>0.4</v>
      </c>
      <c r="W390" s="71">
        <v>1.1000000000000001</v>
      </c>
      <c r="X390" s="70">
        <v>3</v>
      </c>
      <c r="Y390" s="71">
        <v>9</v>
      </c>
      <c r="Z390" s="71">
        <v>18</v>
      </c>
      <c r="AA390" s="70">
        <v>0.35</v>
      </c>
      <c r="AB390" s="60">
        <v>0</v>
      </c>
      <c r="AC390" s="71">
        <v>0.35</v>
      </c>
      <c r="AD390" s="71">
        <v>0.35</v>
      </c>
      <c r="AE390" s="71">
        <v>0.35</v>
      </c>
      <c r="AF390" s="70">
        <v>0.25</v>
      </c>
      <c r="AG390" s="71">
        <v>0.15</v>
      </c>
      <c r="AH390" s="71">
        <v>0.4</v>
      </c>
      <c r="AI390" s="71">
        <v>0.25</v>
      </c>
      <c r="AJ390" s="71">
        <v>0.4</v>
      </c>
      <c r="AK390" s="63" t="s">
        <v>25</v>
      </c>
      <c r="AL390" s="93">
        <f t="shared" si="13"/>
        <v>-5.0000000000000044E-2</v>
      </c>
    </row>
    <row r="391" spans="1:38" ht="17.25" thickBot="1">
      <c r="A391" s="72">
        <v>389</v>
      </c>
      <c r="B391" s="57" t="s">
        <v>318</v>
      </c>
      <c r="C391" s="58" t="s">
        <v>1817</v>
      </c>
      <c r="D391" s="69" t="s">
        <v>104</v>
      </c>
      <c r="E391" s="58" t="s">
        <v>67</v>
      </c>
      <c r="F391" s="69" t="s">
        <v>3895</v>
      </c>
      <c r="G391" s="69">
        <v>1991</v>
      </c>
      <c r="H391" s="70">
        <v>12</v>
      </c>
      <c r="I391" s="71">
        <v>12</v>
      </c>
      <c r="J391" s="144">
        <v>1080</v>
      </c>
      <c r="K391" s="71">
        <v>12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71">
        <v>2</v>
      </c>
      <c r="S391" s="60">
        <v>0</v>
      </c>
      <c r="T391" s="70">
        <v>0.6</v>
      </c>
      <c r="U391" s="71">
        <v>0.6</v>
      </c>
      <c r="V391" s="60">
        <v>0</v>
      </c>
      <c r="W391" s="71">
        <v>0.7</v>
      </c>
      <c r="X391" s="70">
        <v>5</v>
      </c>
      <c r="Y391" s="71">
        <v>37</v>
      </c>
      <c r="Z391" s="71">
        <v>5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70">
        <v>0.05</v>
      </c>
      <c r="AG391" s="60">
        <v>0</v>
      </c>
      <c r="AH391" s="71">
        <v>0.06</v>
      </c>
      <c r="AI391" s="71">
        <v>0.05</v>
      </c>
      <c r="AJ391" s="71">
        <v>0.06</v>
      </c>
      <c r="AK391" s="63" t="s">
        <v>25</v>
      </c>
      <c r="AL391" s="93"/>
    </row>
    <row r="392" spans="1:38" ht="17.25" thickBot="1">
      <c r="A392" s="72">
        <v>390</v>
      </c>
      <c r="B392" s="57" t="s">
        <v>319</v>
      </c>
      <c r="C392" s="58" t="s">
        <v>1824</v>
      </c>
      <c r="D392" s="69" t="s">
        <v>1819</v>
      </c>
      <c r="E392" s="58" t="s">
        <v>85</v>
      </c>
      <c r="F392" s="69" t="s">
        <v>4046</v>
      </c>
      <c r="G392" s="69">
        <v>1992</v>
      </c>
      <c r="H392" s="70">
        <v>11</v>
      </c>
      <c r="I392" s="71">
        <v>11</v>
      </c>
      <c r="J392" s="71">
        <v>758</v>
      </c>
      <c r="K392" s="71">
        <v>8.4</v>
      </c>
      <c r="L392" s="70">
        <v>1</v>
      </c>
      <c r="M392" s="60">
        <v>0</v>
      </c>
      <c r="N392" s="71">
        <v>1</v>
      </c>
      <c r="O392" s="71">
        <v>1</v>
      </c>
      <c r="P392" s="60">
        <v>0</v>
      </c>
      <c r="Q392" s="60">
        <v>0</v>
      </c>
      <c r="R392" s="60">
        <v>0</v>
      </c>
      <c r="S392" s="60">
        <v>0</v>
      </c>
      <c r="T392" s="70">
        <v>1.3</v>
      </c>
      <c r="U392" s="71">
        <v>1.3</v>
      </c>
      <c r="V392" s="71">
        <v>0.7</v>
      </c>
      <c r="W392" s="71">
        <v>2</v>
      </c>
      <c r="X392" s="70">
        <v>9</v>
      </c>
      <c r="Y392" s="71">
        <v>16</v>
      </c>
      <c r="Z392" s="71">
        <v>25</v>
      </c>
      <c r="AA392" s="70">
        <v>0.12</v>
      </c>
      <c r="AB392" s="60">
        <v>0</v>
      </c>
      <c r="AC392" s="71">
        <v>0.12</v>
      </c>
      <c r="AD392" s="71">
        <v>0.12</v>
      </c>
      <c r="AE392" s="71">
        <v>0.12</v>
      </c>
      <c r="AF392" s="70">
        <v>0.15</v>
      </c>
      <c r="AG392" s="71">
        <v>0.09</v>
      </c>
      <c r="AH392" s="71">
        <v>0.24</v>
      </c>
      <c r="AI392" s="71">
        <v>0.15</v>
      </c>
      <c r="AJ392" s="71">
        <v>0.24</v>
      </c>
      <c r="AK392" s="63" t="s">
        <v>25</v>
      </c>
      <c r="AL392" s="93">
        <f t="shared" ref="AL392:AL423" si="14">AC392-AH392</f>
        <v>-0.12</v>
      </c>
    </row>
    <row r="393" spans="1:38" ht="17.25" thickBot="1">
      <c r="A393" s="72">
        <v>391</v>
      </c>
      <c r="B393" s="57" t="s">
        <v>3432</v>
      </c>
      <c r="C393" s="58" t="s">
        <v>1812</v>
      </c>
      <c r="D393" s="69" t="s">
        <v>103</v>
      </c>
      <c r="E393" s="58" t="s">
        <v>95</v>
      </c>
      <c r="F393" s="69" t="s">
        <v>3540</v>
      </c>
      <c r="G393" s="69">
        <v>2003</v>
      </c>
      <c r="H393" s="70">
        <v>3</v>
      </c>
      <c r="I393" s="71">
        <v>3</v>
      </c>
      <c r="J393" s="71">
        <v>189</v>
      </c>
      <c r="K393" s="71">
        <v>2.1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71">
        <v>1</v>
      </c>
      <c r="S393" s="60">
        <v>0</v>
      </c>
      <c r="T393" s="70">
        <v>0.1</v>
      </c>
      <c r="U393" s="71">
        <v>0.1</v>
      </c>
      <c r="V393" s="71">
        <v>0.1</v>
      </c>
      <c r="W393" s="71">
        <v>0.2</v>
      </c>
      <c r="X393" s="70">
        <v>5</v>
      </c>
      <c r="Y393" s="71">
        <v>7</v>
      </c>
      <c r="Z393" s="71">
        <v>2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70">
        <v>0.03</v>
      </c>
      <c r="AG393" s="71">
        <v>0.04</v>
      </c>
      <c r="AH393" s="71">
        <v>7.0000000000000007E-2</v>
      </c>
      <c r="AI393" s="71">
        <v>0.03</v>
      </c>
      <c r="AJ393" s="71">
        <v>7.0000000000000007E-2</v>
      </c>
      <c r="AK393" s="63" t="s">
        <v>25</v>
      </c>
      <c r="AL393" s="93">
        <f t="shared" si="14"/>
        <v>-7.0000000000000007E-2</v>
      </c>
    </row>
    <row r="394" spans="1:38" ht="17.25" thickBot="1">
      <c r="A394" s="72">
        <v>392</v>
      </c>
      <c r="B394" s="57" t="s">
        <v>320</v>
      </c>
      <c r="C394" s="58" t="s">
        <v>1841</v>
      </c>
      <c r="D394" s="69" t="s">
        <v>1833</v>
      </c>
      <c r="E394" s="58" t="s">
        <v>93</v>
      </c>
      <c r="F394" s="69" t="s">
        <v>4047</v>
      </c>
      <c r="G394" s="69">
        <v>1993</v>
      </c>
      <c r="H394" s="70">
        <v>11</v>
      </c>
      <c r="I394" s="71">
        <v>11</v>
      </c>
      <c r="J394" s="71">
        <v>959</v>
      </c>
      <c r="K394" s="71">
        <v>10.7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71">
        <v>4</v>
      </c>
      <c r="S394" s="60">
        <v>0</v>
      </c>
      <c r="T394" s="70">
        <v>0.7</v>
      </c>
      <c r="U394" s="71">
        <v>0.7</v>
      </c>
      <c r="V394" s="71">
        <v>0.2</v>
      </c>
      <c r="W394" s="71">
        <v>0.8</v>
      </c>
      <c r="X394" s="70">
        <v>28</v>
      </c>
      <c r="Y394" s="71">
        <v>39</v>
      </c>
      <c r="Z394" s="71">
        <v>49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70">
        <v>0.06</v>
      </c>
      <c r="AG394" s="71">
        <v>0.02</v>
      </c>
      <c r="AH394" s="71">
        <v>0.08</v>
      </c>
      <c r="AI394" s="71">
        <v>0.06</v>
      </c>
      <c r="AJ394" s="71">
        <v>0.08</v>
      </c>
      <c r="AK394" s="63" t="s">
        <v>25</v>
      </c>
      <c r="AL394" s="93">
        <f t="shared" si="14"/>
        <v>-0.08</v>
      </c>
    </row>
    <row r="395" spans="1:38" ht="17.25" thickBot="1">
      <c r="A395" s="72">
        <v>393</v>
      </c>
      <c r="B395" s="57" t="s">
        <v>1782</v>
      </c>
      <c r="C395" s="58" t="s">
        <v>1824</v>
      </c>
      <c r="D395" s="69" t="s">
        <v>1819</v>
      </c>
      <c r="E395" s="58" t="s">
        <v>95</v>
      </c>
      <c r="F395" s="69" t="s">
        <v>3546</v>
      </c>
      <c r="G395" s="69">
        <v>2000</v>
      </c>
      <c r="H395" s="70">
        <v>9</v>
      </c>
      <c r="I395" s="71">
        <v>5</v>
      </c>
      <c r="J395" s="71">
        <v>425</v>
      </c>
      <c r="K395" s="71">
        <v>4.7</v>
      </c>
      <c r="L395" s="70">
        <v>2</v>
      </c>
      <c r="M395" s="60">
        <v>0</v>
      </c>
      <c r="N395" s="71">
        <v>2</v>
      </c>
      <c r="O395" s="71">
        <v>2</v>
      </c>
      <c r="P395" s="60">
        <v>0</v>
      </c>
      <c r="Q395" s="60">
        <v>0</v>
      </c>
      <c r="R395" s="71">
        <v>1</v>
      </c>
      <c r="S395" s="60">
        <v>0</v>
      </c>
      <c r="T395" s="70">
        <v>1.1000000000000001</v>
      </c>
      <c r="U395" s="71">
        <v>1.1000000000000001</v>
      </c>
      <c r="V395" s="71">
        <v>0.7</v>
      </c>
      <c r="W395" s="71">
        <v>1.8</v>
      </c>
      <c r="X395" s="70">
        <v>16</v>
      </c>
      <c r="Y395" s="71">
        <v>10</v>
      </c>
      <c r="Z395" s="71">
        <v>29</v>
      </c>
      <c r="AA395" s="70">
        <v>0.42</v>
      </c>
      <c r="AB395" s="60">
        <v>0</v>
      </c>
      <c r="AC395" s="71">
        <v>0.42</v>
      </c>
      <c r="AD395" s="71">
        <v>0.42</v>
      </c>
      <c r="AE395" s="71">
        <v>0.42</v>
      </c>
      <c r="AF395" s="70">
        <v>0.22</v>
      </c>
      <c r="AG395" s="71">
        <v>0.15</v>
      </c>
      <c r="AH395" s="71">
        <v>0.38</v>
      </c>
      <c r="AI395" s="71">
        <v>0.22</v>
      </c>
      <c r="AJ395" s="71">
        <v>0.38</v>
      </c>
      <c r="AK395" s="63" t="s">
        <v>25</v>
      </c>
      <c r="AL395" s="93">
        <f t="shared" si="14"/>
        <v>3.999999999999998E-2</v>
      </c>
    </row>
    <row r="396" spans="1:38" ht="17.25" thickBot="1">
      <c r="A396" s="72">
        <v>394</v>
      </c>
      <c r="B396" s="57" t="s">
        <v>321</v>
      </c>
      <c r="C396" s="58" t="s">
        <v>1821</v>
      </c>
      <c r="D396" s="69" t="s">
        <v>104</v>
      </c>
      <c r="E396" s="58" t="s">
        <v>95</v>
      </c>
      <c r="F396" s="69" t="s">
        <v>4025</v>
      </c>
      <c r="G396" s="69">
        <v>1997</v>
      </c>
      <c r="H396" s="70">
        <v>10</v>
      </c>
      <c r="I396" s="71">
        <v>6</v>
      </c>
      <c r="J396" s="71">
        <v>578</v>
      </c>
      <c r="K396" s="71">
        <v>6.4</v>
      </c>
      <c r="L396" s="59">
        <v>0</v>
      </c>
      <c r="M396" s="71">
        <v>1</v>
      </c>
      <c r="N396" s="71">
        <v>1</v>
      </c>
      <c r="O396" s="60">
        <v>0</v>
      </c>
      <c r="P396" s="60">
        <v>0</v>
      </c>
      <c r="Q396" s="60">
        <v>0</v>
      </c>
      <c r="R396" s="71">
        <v>2</v>
      </c>
      <c r="S396" s="60">
        <v>0</v>
      </c>
      <c r="T396" s="59">
        <v>0</v>
      </c>
      <c r="U396" s="60">
        <v>0</v>
      </c>
      <c r="V396" s="71">
        <v>0.2</v>
      </c>
      <c r="W396" s="71">
        <v>0.2</v>
      </c>
      <c r="X396" s="70">
        <v>12</v>
      </c>
      <c r="Y396" s="71">
        <v>28</v>
      </c>
      <c r="Z396" s="60">
        <v>0</v>
      </c>
      <c r="AA396" s="59">
        <v>0</v>
      </c>
      <c r="AB396" s="71">
        <v>0.16</v>
      </c>
      <c r="AC396" s="71">
        <v>0.16</v>
      </c>
      <c r="AD396" s="60">
        <v>0</v>
      </c>
      <c r="AE396" s="71">
        <v>0.16</v>
      </c>
      <c r="AF396" s="59">
        <v>0</v>
      </c>
      <c r="AG396" s="71">
        <v>0.03</v>
      </c>
      <c r="AH396" s="71">
        <v>0.03</v>
      </c>
      <c r="AI396" s="60">
        <v>0</v>
      </c>
      <c r="AJ396" s="71">
        <v>0.03</v>
      </c>
      <c r="AK396" s="63" t="s">
        <v>25</v>
      </c>
      <c r="AL396" s="93">
        <f t="shared" si="14"/>
        <v>0.13</v>
      </c>
    </row>
    <row r="397" spans="1:38" ht="17.25" thickBot="1">
      <c r="A397" s="72">
        <v>395</v>
      </c>
      <c r="B397" s="57" t="s">
        <v>322</v>
      </c>
      <c r="C397" s="58" t="s">
        <v>1812</v>
      </c>
      <c r="D397" s="69" t="s">
        <v>104</v>
      </c>
      <c r="E397" s="58" t="s">
        <v>69</v>
      </c>
      <c r="F397" s="69" t="s">
        <v>4048</v>
      </c>
      <c r="G397" s="69">
        <v>1995</v>
      </c>
      <c r="H397" s="70">
        <v>2</v>
      </c>
      <c r="I397" s="71">
        <v>2</v>
      </c>
      <c r="J397" s="71">
        <v>180</v>
      </c>
      <c r="K397" s="71">
        <v>2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71">
        <v>1</v>
      </c>
      <c r="S397" s="60">
        <v>0</v>
      </c>
      <c r="T397" s="59">
        <v>0</v>
      </c>
      <c r="U397" s="60">
        <v>0</v>
      </c>
      <c r="V397" s="71">
        <v>0.7</v>
      </c>
      <c r="W397" s="71">
        <v>0.7</v>
      </c>
      <c r="X397" s="70">
        <v>1</v>
      </c>
      <c r="Y397" s="71">
        <v>11</v>
      </c>
      <c r="Z397" s="71">
        <v>8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59">
        <v>0</v>
      </c>
      <c r="AG397" s="71">
        <v>0.36</v>
      </c>
      <c r="AH397" s="71">
        <v>0.36</v>
      </c>
      <c r="AI397" s="60">
        <v>0</v>
      </c>
      <c r="AJ397" s="71">
        <v>0.36</v>
      </c>
      <c r="AK397" s="63" t="s">
        <v>25</v>
      </c>
      <c r="AL397" s="93">
        <f t="shared" si="14"/>
        <v>-0.36</v>
      </c>
    </row>
    <row r="398" spans="1:38" ht="17.25" thickBot="1">
      <c r="A398" s="72">
        <v>396</v>
      </c>
      <c r="B398" s="57" t="s">
        <v>323</v>
      </c>
      <c r="C398" s="58" t="s">
        <v>1841</v>
      </c>
      <c r="D398" s="69" t="s">
        <v>1810</v>
      </c>
      <c r="E398" s="58" t="s">
        <v>65</v>
      </c>
      <c r="F398" s="69" t="s">
        <v>4049</v>
      </c>
      <c r="G398" s="69">
        <v>1994</v>
      </c>
      <c r="H398" s="70">
        <v>9</v>
      </c>
      <c r="I398" s="71">
        <v>8</v>
      </c>
      <c r="J398" s="71">
        <v>728</v>
      </c>
      <c r="K398" s="71">
        <v>8.1</v>
      </c>
      <c r="L398" s="70">
        <v>3</v>
      </c>
      <c r="M398" s="71">
        <v>3</v>
      </c>
      <c r="N398" s="71">
        <v>6</v>
      </c>
      <c r="O398" s="71">
        <v>3</v>
      </c>
      <c r="P398" s="60">
        <v>0</v>
      </c>
      <c r="Q398" s="60">
        <v>0</v>
      </c>
      <c r="R398" s="71">
        <v>2</v>
      </c>
      <c r="S398" s="60">
        <v>0</v>
      </c>
      <c r="T398" s="70">
        <v>0.9</v>
      </c>
      <c r="U398" s="71">
        <v>0.9</v>
      </c>
      <c r="V398" s="71">
        <v>2.7</v>
      </c>
      <c r="W398" s="71">
        <v>3.6</v>
      </c>
      <c r="X398" s="70">
        <v>43</v>
      </c>
      <c r="Y398" s="71">
        <v>50</v>
      </c>
      <c r="Z398" s="71">
        <v>66</v>
      </c>
      <c r="AA398" s="70">
        <v>0.37</v>
      </c>
      <c r="AB398" s="71">
        <v>0.37</v>
      </c>
      <c r="AC398" s="71">
        <v>0.74</v>
      </c>
      <c r="AD398" s="71">
        <v>0.37</v>
      </c>
      <c r="AE398" s="71">
        <v>0.74</v>
      </c>
      <c r="AF398" s="70">
        <v>0.11</v>
      </c>
      <c r="AG398" s="71">
        <v>0.34</v>
      </c>
      <c r="AH398" s="71">
        <v>0.45</v>
      </c>
      <c r="AI398" s="71">
        <v>0.11</v>
      </c>
      <c r="AJ398" s="71">
        <v>0.45</v>
      </c>
      <c r="AK398" s="63" t="s">
        <v>25</v>
      </c>
      <c r="AL398" s="93">
        <f t="shared" si="14"/>
        <v>0.28999999999999998</v>
      </c>
    </row>
    <row r="399" spans="1:38" ht="17.25" thickBot="1">
      <c r="A399" s="72">
        <v>397</v>
      </c>
      <c r="B399" s="57" t="s">
        <v>2331</v>
      </c>
      <c r="C399" s="58" t="s">
        <v>1841</v>
      </c>
      <c r="D399" s="69" t="s">
        <v>102</v>
      </c>
      <c r="E399" s="58" t="s">
        <v>93</v>
      </c>
      <c r="F399" s="69" t="s">
        <v>4050</v>
      </c>
      <c r="G399" s="69">
        <v>2002</v>
      </c>
      <c r="H399" s="70">
        <v>8</v>
      </c>
      <c r="I399" s="71">
        <v>3</v>
      </c>
      <c r="J399" s="71">
        <v>264</v>
      </c>
      <c r="K399" s="71">
        <v>2.9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71">
        <v>2</v>
      </c>
      <c r="S399" s="60">
        <v>0</v>
      </c>
      <c r="T399" s="70">
        <v>1</v>
      </c>
      <c r="U399" s="71">
        <v>1</v>
      </c>
      <c r="V399" s="71">
        <v>0.2</v>
      </c>
      <c r="W399" s="71">
        <v>1.2</v>
      </c>
      <c r="X399" s="70">
        <v>5</v>
      </c>
      <c r="Y399" s="71">
        <v>10</v>
      </c>
      <c r="Z399" s="71">
        <v>13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70">
        <v>0.35</v>
      </c>
      <c r="AG399" s="71">
        <v>7.0000000000000007E-2</v>
      </c>
      <c r="AH399" s="71">
        <v>0.42</v>
      </c>
      <c r="AI399" s="71">
        <v>0.35</v>
      </c>
      <c r="AJ399" s="71">
        <v>0.42</v>
      </c>
      <c r="AK399" s="63" t="s">
        <v>25</v>
      </c>
      <c r="AL399" s="93">
        <f t="shared" si="14"/>
        <v>-0.42</v>
      </c>
    </row>
    <row r="400" spans="1:38" ht="17.25" thickBot="1">
      <c r="A400" s="72">
        <v>398</v>
      </c>
      <c r="B400" s="57" t="s">
        <v>324</v>
      </c>
      <c r="C400" s="58" t="s">
        <v>1822</v>
      </c>
      <c r="D400" s="69" t="s">
        <v>104</v>
      </c>
      <c r="E400" s="58" t="s">
        <v>81</v>
      </c>
      <c r="F400" s="69" t="s">
        <v>4051</v>
      </c>
      <c r="G400" s="69">
        <v>1984</v>
      </c>
      <c r="H400" s="70">
        <v>12</v>
      </c>
      <c r="I400" s="71">
        <v>12</v>
      </c>
      <c r="J400" s="144">
        <v>1080</v>
      </c>
      <c r="K400" s="71">
        <v>12</v>
      </c>
      <c r="L400" s="70">
        <v>1</v>
      </c>
      <c r="M400" s="60">
        <v>0</v>
      </c>
      <c r="N400" s="71">
        <v>1</v>
      </c>
      <c r="O400" s="71">
        <v>1</v>
      </c>
      <c r="P400" s="60">
        <v>0</v>
      </c>
      <c r="Q400" s="60">
        <v>0</v>
      </c>
      <c r="R400" s="71">
        <v>2</v>
      </c>
      <c r="S400" s="60">
        <v>0</v>
      </c>
      <c r="T400" s="70">
        <v>0.3</v>
      </c>
      <c r="U400" s="71">
        <v>0.3</v>
      </c>
      <c r="V400" s="71">
        <v>0.3</v>
      </c>
      <c r="W400" s="71">
        <v>0.5</v>
      </c>
      <c r="X400" s="70">
        <v>1</v>
      </c>
      <c r="Y400" s="71">
        <v>42</v>
      </c>
      <c r="Z400" s="71">
        <v>2</v>
      </c>
      <c r="AA400" s="70">
        <v>0.08</v>
      </c>
      <c r="AB400" s="60">
        <v>0</v>
      </c>
      <c r="AC400" s="71">
        <v>0.08</v>
      </c>
      <c r="AD400" s="71">
        <v>0.08</v>
      </c>
      <c r="AE400" s="71">
        <v>0.08</v>
      </c>
      <c r="AF400" s="70">
        <v>0.02</v>
      </c>
      <c r="AG400" s="71">
        <v>0.02</v>
      </c>
      <c r="AH400" s="71">
        <v>0.05</v>
      </c>
      <c r="AI400" s="71">
        <v>0.02</v>
      </c>
      <c r="AJ400" s="71">
        <v>0.05</v>
      </c>
      <c r="AK400" s="63" t="s">
        <v>25</v>
      </c>
      <c r="AL400" s="93">
        <f t="shared" si="14"/>
        <v>0.03</v>
      </c>
    </row>
    <row r="401" spans="1:38" ht="17.25" thickBot="1">
      <c r="A401" s="72">
        <v>399</v>
      </c>
      <c r="B401" s="57" t="s">
        <v>3234</v>
      </c>
      <c r="C401" s="58" t="s">
        <v>1846</v>
      </c>
      <c r="D401" s="69" t="s">
        <v>1810</v>
      </c>
      <c r="E401" s="58" t="s">
        <v>95</v>
      </c>
      <c r="F401" s="69" t="s">
        <v>4052</v>
      </c>
      <c r="G401" s="69">
        <v>1999</v>
      </c>
      <c r="H401" s="70">
        <v>5</v>
      </c>
      <c r="I401" s="60">
        <v>0</v>
      </c>
      <c r="J401" s="71">
        <v>126</v>
      </c>
      <c r="K401" s="71">
        <v>1.4</v>
      </c>
      <c r="L401" s="70">
        <v>1</v>
      </c>
      <c r="M401" s="60">
        <v>0</v>
      </c>
      <c r="N401" s="71">
        <v>1</v>
      </c>
      <c r="O401" s="71">
        <v>1</v>
      </c>
      <c r="P401" s="60">
        <v>0</v>
      </c>
      <c r="Q401" s="60">
        <v>0</v>
      </c>
      <c r="R401" s="60">
        <v>0</v>
      </c>
      <c r="S401" s="60">
        <v>0</v>
      </c>
      <c r="T401" s="70">
        <v>0.9</v>
      </c>
      <c r="U401" s="71">
        <v>0.9</v>
      </c>
      <c r="V401" s="71">
        <v>0.3</v>
      </c>
      <c r="W401" s="71">
        <v>1.2</v>
      </c>
      <c r="X401" s="70">
        <v>6</v>
      </c>
      <c r="Y401" s="71">
        <v>6</v>
      </c>
      <c r="Z401" s="71">
        <v>10</v>
      </c>
      <c r="AA401" s="70">
        <v>0.71</v>
      </c>
      <c r="AB401" s="60">
        <v>0</v>
      </c>
      <c r="AC401" s="71">
        <v>0.71</v>
      </c>
      <c r="AD401" s="71">
        <v>0.71</v>
      </c>
      <c r="AE401" s="71">
        <v>0.71</v>
      </c>
      <c r="AF401" s="70">
        <v>0.65</v>
      </c>
      <c r="AG401" s="71">
        <v>0.21</v>
      </c>
      <c r="AH401" s="71">
        <v>0.86</v>
      </c>
      <c r="AI401" s="71">
        <v>0.65</v>
      </c>
      <c r="AJ401" s="71">
        <v>0.86</v>
      </c>
      <c r="AK401" s="63" t="s">
        <v>25</v>
      </c>
      <c r="AL401" s="93">
        <f t="shared" si="14"/>
        <v>-0.15000000000000002</v>
      </c>
    </row>
    <row r="402" spans="1:38" ht="17.25" thickBot="1">
      <c r="A402" s="72">
        <v>400</v>
      </c>
      <c r="B402" s="57" t="s">
        <v>325</v>
      </c>
      <c r="C402" s="58" t="s">
        <v>1812</v>
      </c>
      <c r="D402" s="69" t="s">
        <v>103</v>
      </c>
      <c r="E402" s="58" t="s">
        <v>71</v>
      </c>
      <c r="F402" s="69" t="s">
        <v>4053</v>
      </c>
      <c r="G402" s="69">
        <v>2000</v>
      </c>
      <c r="H402" s="70">
        <v>7</v>
      </c>
      <c r="I402" s="71">
        <v>1</v>
      </c>
      <c r="J402" s="71">
        <v>179</v>
      </c>
      <c r="K402" s="71">
        <v>2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71">
        <v>1</v>
      </c>
      <c r="S402" s="60">
        <v>0</v>
      </c>
      <c r="T402" s="59">
        <v>0</v>
      </c>
      <c r="U402" s="60">
        <v>0</v>
      </c>
      <c r="V402" s="71">
        <v>0.1</v>
      </c>
      <c r="W402" s="71">
        <v>0.1</v>
      </c>
      <c r="X402" s="59">
        <v>0</v>
      </c>
      <c r="Y402" s="71">
        <v>8</v>
      </c>
      <c r="Z402" s="71">
        <v>7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59">
        <v>0</v>
      </c>
      <c r="AG402" s="71">
        <v>7.0000000000000007E-2</v>
      </c>
      <c r="AH402" s="71">
        <v>7.0000000000000007E-2</v>
      </c>
      <c r="AI402" s="60">
        <v>0</v>
      </c>
      <c r="AJ402" s="71">
        <v>7.0000000000000007E-2</v>
      </c>
      <c r="AK402" s="63" t="s">
        <v>25</v>
      </c>
      <c r="AL402" s="93">
        <f t="shared" si="14"/>
        <v>-7.0000000000000007E-2</v>
      </c>
    </row>
    <row r="403" spans="1:38" ht="17.25" thickBot="1">
      <c r="A403" s="72">
        <v>401</v>
      </c>
      <c r="B403" s="57" t="s">
        <v>3128</v>
      </c>
      <c r="C403" s="58" t="s">
        <v>1812</v>
      </c>
      <c r="D403" s="69" t="s">
        <v>104</v>
      </c>
      <c r="E403" s="58" t="s">
        <v>95</v>
      </c>
      <c r="F403" s="69" t="s">
        <v>3564</v>
      </c>
      <c r="G403" s="69">
        <v>1991</v>
      </c>
      <c r="H403" s="70">
        <v>4</v>
      </c>
      <c r="I403" s="71">
        <v>1</v>
      </c>
      <c r="J403" s="71">
        <v>122</v>
      </c>
      <c r="K403" s="71">
        <v>1.4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59">
        <v>0</v>
      </c>
      <c r="U403" s="60">
        <v>0</v>
      </c>
      <c r="V403" s="60">
        <v>0</v>
      </c>
      <c r="W403" s="60">
        <v>0</v>
      </c>
      <c r="X403" s="70">
        <v>1</v>
      </c>
      <c r="Y403" s="71">
        <v>10</v>
      </c>
      <c r="Z403" s="71">
        <v>2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59">
        <v>0</v>
      </c>
      <c r="AG403" s="71">
        <v>0.03</v>
      </c>
      <c r="AH403" s="71">
        <v>0.03</v>
      </c>
      <c r="AI403" s="60">
        <v>0</v>
      </c>
      <c r="AJ403" s="71">
        <v>0.03</v>
      </c>
      <c r="AK403" s="63" t="s">
        <v>25</v>
      </c>
      <c r="AL403" s="93">
        <f t="shared" si="14"/>
        <v>-0.03</v>
      </c>
    </row>
    <row r="404" spans="1:38" ht="17.25" thickBot="1">
      <c r="A404" s="72">
        <v>402</v>
      </c>
      <c r="B404" s="57" t="s">
        <v>326</v>
      </c>
      <c r="C404" s="58" t="s">
        <v>1812</v>
      </c>
      <c r="D404" s="69" t="s">
        <v>103</v>
      </c>
      <c r="E404" s="58" t="s">
        <v>63</v>
      </c>
      <c r="F404" s="69" t="s">
        <v>4054</v>
      </c>
      <c r="G404" s="69">
        <v>2000</v>
      </c>
      <c r="H404" s="70">
        <v>4</v>
      </c>
      <c r="I404" s="71">
        <v>1</v>
      </c>
      <c r="J404" s="71">
        <v>107</v>
      </c>
      <c r="K404" s="71">
        <v>1.2</v>
      </c>
      <c r="L404" s="59">
        <v>0</v>
      </c>
      <c r="M404" s="71">
        <v>1</v>
      </c>
      <c r="N404" s="71">
        <v>1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70">
        <v>0.8</v>
      </c>
      <c r="U404" s="71">
        <v>0.8</v>
      </c>
      <c r="V404" s="71">
        <v>0.1</v>
      </c>
      <c r="W404" s="71">
        <v>0.9</v>
      </c>
      <c r="X404" s="70">
        <v>1</v>
      </c>
      <c r="Y404" s="71">
        <v>5</v>
      </c>
      <c r="Z404" s="71">
        <v>5</v>
      </c>
      <c r="AA404" s="59">
        <v>0</v>
      </c>
      <c r="AB404" s="71">
        <v>0.84</v>
      </c>
      <c r="AC404" s="71">
        <v>0.84</v>
      </c>
      <c r="AD404" s="60">
        <v>0</v>
      </c>
      <c r="AE404" s="71">
        <v>0.84</v>
      </c>
      <c r="AF404" s="70">
        <v>0.71</v>
      </c>
      <c r="AG404" s="71">
        <v>0.05</v>
      </c>
      <c r="AH404" s="71">
        <v>0.76</v>
      </c>
      <c r="AI404" s="71">
        <v>0.71</v>
      </c>
      <c r="AJ404" s="71">
        <v>0.76</v>
      </c>
      <c r="AK404" s="63" t="s">
        <v>25</v>
      </c>
      <c r="AL404" s="93">
        <f t="shared" si="14"/>
        <v>7.999999999999996E-2</v>
      </c>
    </row>
    <row r="405" spans="1:38" ht="17.25" thickBot="1">
      <c r="A405" s="72">
        <v>403</v>
      </c>
      <c r="B405" s="57" t="s">
        <v>327</v>
      </c>
      <c r="C405" s="58" t="s">
        <v>1812</v>
      </c>
      <c r="D405" s="69" t="s">
        <v>102</v>
      </c>
      <c r="E405" s="58" t="s">
        <v>95</v>
      </c>
      <c r="F405" s="69" t="s">
        <v>4055</v>
      </c>
      <c r="G405" s="69">
        <v>1997</v>
      </c>
      <c r="H405" s="70">
        <v>12</v>
      </c>
      <c r="I405" s="71">
        <v>12</v>
      </c>
      <c r="J405" s="144">
        <v>1068</v>
      </c>
      <c r="K405" s="71">
        <v>11.9</v>
      </c>
      <c r="L405" s="70">
        <v>6</v>
      </c>
      <c r="M405" s="71">
        <v>1</v>
      </c>
      <c r="N405" s="71">
        <v>7</v>
      </c>
      <c r="O405" s="71">
        <v>6</v>
      </c>
      <c r="P405" s="60">
        <v>0</v>
      </c>
      <c r="Q405" s="60">
        <v>0</v>
      </c>
      <c r="R405" s="71">
        <v>1</v>
      </c>
      <c r="S405" s="60">
        <v>0</v>
      </c>
      <c r="T405" s="70">
        <v>5.4</v>
      </c>
      <c r="U405" s="71">
        <v>5.4</v>
      </c>
      <c r="V405" s="71">
        <v>1</v>
      </c>
      <c r="W405" s="71">
        <v>6.4</v>
      </c>
      <c r="X405" s="70">
        <v>17</v>
      </c>
      <c r="Y405" s="71">
        <v>17</v>
      </c>
      <c r="Z405" s="71">
        <v>57</v>
      </c>
      <c r="AA405" s="70">
        <v>0.51</v>
      </c>
      <c r="AB405" s="71">
        <v>0.08</v>
      </c>
      <c r="AC405" s="71">
        <v>0.59</v>
      </c>
      <c r="AD405" s="71">
        <v>0.51</v>
      </c>
      <c r="AE405" s="71">
        <v>0.59</v>
      </c>
      <c r="AF405" s="70">
        <v>0.45</v>
      </c>
      <c r="AG405" s="71">
        <v>0.08</v>
      </c>
      <c r="AH405" s="71">
        <v>0.54</v>
      </c>
      <c r="AI405" s="71">
        <v>0.45</v>
      </c>
      <c r="AJ405" s="71">
        <v>0.54</v>
      </c>
      <c r="AK405" s="63" t="s">
        <v>25</v>
      </c>
      <c r="AL405" s="93">
        <f t="shared" si="14"/>
        <v>4.9999999999999933E-2</v>
      </c>
    </row>
    <row r="406" spans="1:38" ht="17.25" thickBot="1">
      <c r="A406" s="72">
        <v>404</v>
      </c>
      <c r="B406" s="57" t="s">
        <v>328</v>
      </c>
      <c r="C406" s="58" t="s">
        <v>1864</v>
      </c>
      <c r="D406" s="69" t="s">
        <v>102</v>
      </c>
      <c r="E406" s="58" t="s">
        <v>71</v>
      </c>
      <c r="F406" s="69" t="s">
        <v>3545</v>
      </c>
      <c r="G406" s="69">
        <v>1999</v>
      </c>
      <c r="H406" s="70">
        <v>5</v>
      </c>
      <c r="I406" s="71">
        <v>2</v>
      </c>
      <c r="J406" s="71">
        <v>199</v>
      </c>
      <c r="K406" s="71">
        <v>2.2000000000000002</v>
      </c>
      <c r="L406" s="59">
        <v>0</v>
      </c>
      <c r="M406" s="71">
        <v>2</v>
      </c>
      <c r="N406" s="71">
        <v>2</v>
      </c>
      <c r="O406" s="60">
        <v>0</v>
      </c>
      <c r="P406" s="60">
        <v>0</v>
      </c>
      <c r="Q406" s="60">
        <v>0</v>
      </c>
      <c r="R406" s="71">
        <v>1</v>
      </c>
      <c r="S406" s="60">
        <v>0</v>
      </c>
      <c r="T406" s="70">
        <v>0.4</v>
      </c>
      <c r="U406" s="71">
        <v>0.4</v>
      </c>
      <c r="V406" s="71">
        <v>0.8</v>
      </c>
      <c r="W406" s="71">
        <v>1.2</v>
      </c>
      <c r="X406" s="70">
        <v>17</v>
      </c>
      <c r="Y406" s="71">
        <v>11</v>
      </c>
      <c r="Z406" s="71">
        <v>44</v>
      </c>
      <c r="AA406" s="59">
        <v>0</v>
      </c>
      <c r="AB406" s="71">
        <v>0.9</v>
      </c>
      <c r="AC406" s="71">
        <v>0.9</v>
      </c>
      <c r="AD406" s="60">
        <v>0</v>
      </c>
      <c r="AE406" s="71">
        <v>0.9</v>
      </c>
      <c r="AF406" s="70">
        <v>0.19</v>
      </c>
      <c r="AG406" s="71">
        <v>0.38</v>
      </c>
      <c r="AH406" s="71">
        <v>0.56000000000000005</v>
      </c>
      <c r="AI406" s="71">
        <v>0.19</v>
      </c>
      <c r="AJ406" s="71">
        <v>0.56000000000000005</v>
      </c>
      <c r="AK406" s="63" t="s">
        <v>25</v>
      </c>
      <c r="AL406" s="93">
        <f t="shared" si="14"/>
        <v>0.33999999999999997</v>
      </c>
    </row>
    <row r="407" spans="1:38" ht="17.25" thickBot="1">
      <c r="A407" s="72">
        <v>405</v>
      </c>
      <c r="B407" s="57" t="s">
        <v>329</v>
      </c>
      <c r="C407" s="58" t="s">
        <v>1845</v>
      </c>
      <c r="D407" s="69" t="s">
        <v>103</v>
      </c>
      <c r="E407" s="58" t="s">
        <v>91</v>
      </c>
      <c r="F407" s="69" t="s">
        <v>4056</v>
      </c>
      <c r="G407" s="69">
        <v>1995</v>
      </c>
      <c r="H407" s="70">
        <v>11</v>
      </c>
      <c r="I407" s="71">
        <v>10</v>
      </c>
      <c r="J407" s="71">
        <v>806</v>
      </c>
      <c r="K407" s="71">
        <v>9</v>
      </c>
      <c r="L407" s="70">
        <v>3</v>
      </c>
      <c r="M407" s="71">
        <v>1</v>
      </c>
      <c r="N407" s="71">
        <v>4</v>
      </c>
      <c r="O407" s="71">
        <v>3</v>
      </c>
      <c r="P407" s="60">
        <v>0</v>
      </c>
      <c r="Q407" s="60">
        <v>0</v>
      </c>
      <c r="R407" s="71">
        <v>2</v>
      </c>
      <c r="S407" s="60">
        <v>0</v>
      </c>
      <c r="T407" s="70">
        <v>3.2</v>
      </c>
      <c r="U407" s="71">
        <v>3.2</v>
      </c>
      <c r="V407" s="71">
        <v>0.6</v>
      </c>
      <c r="W407" s="71">
        <v>3.9</v>
      </c>
      <c r="X407" s="70">
        <v>3</v>
      </c>
      <c r="Y407" s="71">
        <v>24</v>
      </c>
      <c r="Z407" s="71">
        <v>12</v>
      </c>
      <c r="AA407" s="70">
        <v>0.33</v>
      </c>
      <c r="AB407" s="71">
        <v>0.11</v>
      </c>
      <c r="AC407" s="71">
        <v>0.45</v>
      </c>
      <c r="AD407" s="71">
        <v>0.33</v>
      </c>
      <c r="AE407" s="71">
        <v>0.45</v>
      </c>
      <c r="AF407" s="70">
        <v>0.36</v>
      </c>
      <c r="AG407" s="71">
        <v>7.0000000000000007E-2</v>
      </c>
      <c r="AH407" s="71">
        <v>0.43</v>
      </c>
      <c r="AI407" s="71">
        <v>0.36</v>
      </c>
      <c r="AJ407" s="71">
        <v>0.43</v>
      </c>
      <c r="AK407" s="63" t="s">
        <v>25</v>
      </c>
      <c r="AL407" s="93">
        <f t="shared" si="14"/>
        <v>2.0000000000000018E-2</v>
      </c>
    </row>
    <row r="408" spans="1:38" ht="17.25" thickBot="1">
      <c r="A408" s="72">
        <v>406</v>
      </c>
      <c r="B408" s="57" t="s">
        <v>2700</v>
      </c>
      <c r="C408" s="58" t="s">
        <v>1822</v>
      </c>
      <c r="D408" s="69" t="s">
        <v>103</v>
      </c>
      <c r="E408" s="58" t="s">
        <v>2349</v>
      </c>
      <c r="F408" s="69" t="s">
        <v>4052</v>
      </c>
      <c r="G408" s="69">
        <v>1999</v>
      </c>
      <c r="H408" s="70">
        <v>12</v>
      </c>
      <c r="I408" s="71">
        <v>11</v>
      </c>
      <c r="J408" s="71">
        <v>929</v>
      </c>
      <c r="K408" s="71">
        <v>10.3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71">
        <v>2</v>
      </c>
      <c r="S408" s="60">
        <v>0</v>
      </c>
      <c r="T408" s="70">
        <v>0.2</v>
      </c>
      <c r="U408" s="71">
        <v>0.2</v>
      </c>
      <c r="V408" s="60">
        <v>0</v>
      </c>
      <c r="W408" s="71">
        <v>0.2</v>
      </c>
      <c r="X408" s="70">
        <v>4</v>
      </c>
      <c r="Y408" s="71">
        <v>28</v>
      </c>
      <c r="Z408" s="71">
        <v>11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70">
        <v>0.02</v>
      </c>
      <c r="AG408" s="60">
        <v>0</v>
      </c>
      <c r="AH408" s="71">
        <v>0.02</v>
      </c>
      <c r="AI408" s="71">
        <v>0.02</v>
      </c>
      <c r="AJ408" s="71">
        <v>0.02</v>
      </c>
      <c r="AK408" s="63" t="s">
        <v>25</v>
      </c>
      <c r="AL408" s="93">
        <f t="shared" si="14"/>
        <v>-0.02</v>
      </c>
    </row>
    <row r="409" spans="1:38" ht="17.25" thickBot="1">
      <c r="A409" s="72">
        <v>407</v>
      </c>
      <c r="B409" s="57" t="s">
        <v>377</v>
      </c>
      <c r="C409" s="58" t="s">
        <v>1812</v>
      </c>
      <c r="D409" s="69" t="s">
        <v>111</v>
      </c>
      <c r="E409" s="58" t="s">
        <v>73</v>
      </c>
      <c r="F409" s="69" t="s">
        <v>4057</v>
      </c>
      <c r="G409" s="69">
        <v>1990</v>
      </c>
      <c r="H409" s="70">
        <v>7</v>
      </c>
      <c r="I409" s="71">
        <v>7</v>
      </c>
      <c r="J409" s="71">
        <v>630</v>
      </c>
      <c r="K409" s="71">
        <v>7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59">
        <v>0</v>
      </c>
      <c r="Y409" s="60">
        <v>0</v>
      </c>
      <c r="Z409" s="60">
        <v>0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60">
        <v>0</v>
      </c>
      <c r="AH409" s="60">
        <v>0</v>
      </c>
      <c r="AI409" s="60">
        <v>0</v>
      </c>
      <c r="AJ409" s="60">
        <v>0</v>
      </c>
      <c r="AK409" s="63" t="s">
        <v>25</v>
      </c>
      <c r="AL409" s="93">
        <f t="shared" si="14"/>
        <v>0</v>
      </c>
    </row>
    <row r="410" spans="1:38" ht="17.25" thickBot="1">
      <c r="A410" s="72">
        <v>408</v>
      </c>
      <c r="B410" s="57" t="s">
        <v>331</v>
      </c>
      <c r="C410" s="58" t="s">
        <v>1812</v>
      </c>
      <c r="D410" s="69" t="s">
        <v>1819</v>
      </c>
      <c r="E410" s="58" t="s">
        <v>81</v>
      </c>
      <c r="F410" s="69" t="s">
        <v>4058</v>
      </c>
      <c r="G410" s="69">
        <v>1994</v>
      </c>
      <c r="H410" s="70">
        <v>12</v>
      </c>
      <c r="I410" s="71">
        <v>11</v>
      </c>
      <c r="J410" s="71">
        <v>989</v>
      </c>
      <c r="K410" s="71">
        <v>11</v>
      </c>
      <c r="L410" s="70">
        <v>4</v>
      </c>
      <c r="M410" s="71">
        <v>1</v>
      </c>
      <c r="N410" s="71">
        <v>5</v>
      </c>
      <c r="O410" s="71">
        <v>4</v>
      </c>
      <c r="P410" s="60">
        <v>0</v>
      </c>
      <c r="Q410" s="60">
        <v>0</v>
      </c>
      <c r="R410" s="71">
        <v>3</v>
      </c>
      <c r="S410" s="60">
        <v>0</v>
      </c>
      <c r="T410" s="70">
        <v>3.1</v>
      </c>
      <c r="U410" s="71">
        <v>3.1</v>
      </c>
      <c r="V410" s="71">
        <v>2.2999999999999998</v>
      </c>
      <c r="W410" s="71">
        <v>5.4</v>
      </c>
      <c r="X410" s="70">
        <v>73</v>
      </c>
      <c r="Y410" s="71">
        <v>34</v>
      </c>
      <c r="Z410" s="71">
        <v>132</v>
      </c>
      <c r="AA410" s="70">
        <v>0.36</v>
      </c>
      <c r="AB410" s="71">
        <v>0.09</v>
      </c>
      <c r="AC410" s="71">
        <v>0.46</v>
      </c>
      <c r="AD410" s="71">
        <v>0.36</v>
      </c>
      <c r="AE410" s="71">
        <v>0.46</v>
      </c>
      <c r="AF410" s="70">
        <v>0.28000000000000003</v>
      </c>
      <c r="AG410" s="71">
        <v>0.21</v>
      </c>
      <c r="AH410" s="71">
        <v>0.49</v>
      </c>
      <c r="AI410" s="71">
        <v>0.28000000000000003</v>
      </c>
      <c r="AJ410" s="71">
        <v>0.49</v>
      </c>
      <c r="AK410" s="63" t="s">
        <v>25</v>
      </c>
      <c r="AL410" s="93">
        <f t="shared" si="14"/>
        <v>-2.9999999999999971E-2</v>
      </c>
    </row>
    <row r="411" spans="1:38" ht="17.25" thickBot="1">
      <c r="A411" s="72">
        <v>409</v>
      </c>
      <c r="B411" s="57" t="s">
        <v>3382</v>
      </c>
      <c r="C411" s="58" t="s">
        <v>1812</v>
      </c>
      <c r="D411" s="69" t="s">
        <v>1833</v>
      </c>
      <c r="E411" s="58" t="s">
        <v>65</v>
      </c>
      <c r="F411" s="69" t="s">
        <v>4059</v>
      </c>
      <c r="G411" s="69">
        <v>1994</v>
      </c>
      <c r="H411" s="70">
        <v>4</v>
      </c>
      <c r="I411" s="71">
        <v>3</v>
      </c>
      <c r="J411" s="71">
        <v>257</v>
      </c>
      <c r="K411" s="71">
        <v>2.9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59">
        <v>0</v>
      </c>
      <c r="U411" s="60">
        <v>0</v>
      </c>
      <c r="V411" s="71">
        <v>0.1</v>
      </c>
      <c r="W411" s="71">
        <v>0.1</v>
      </c>
      <c r="X411" s="70">
        <v>2</v>
      </c>
      <c r="Y411" s="71">
        <v>7</v>
      </c>
      <c r="Z411" s="71">
        <v>5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59">
        <v>0</v>
      </c>
      <c r="AG411" s="71">
        <v>0.05</v>
      </c>
      <c r="AH411" s="71">
        <v>0.05</v>
      </c>
      <c r="AI411" s="60">
        <v>0</v>
      </c>
      <c r="AJ411" s="71">
        <v>0.05</v>
      </c>
      <c r="AK411" s="63" t="s">
        <v>25</v>
      </c>
      <c r="AL411" s="93">
        <f t="shared" si="14"/>
        <v>-0.05</v>
      </c>
    </row>
    <row r="412" spans="1:38" ht="17.25" thickBot="1">
      <c r="A412" s="72">
        <v>410</v>
      </c>
      <c r="B412" s="57" t="s">
        <v>378</v>
      </c>
      <c r="C412" s="58" t="s">
        <v>1840</v>
      </c>
      <c r="D412" s="69" t="s">
        <v>111</v>
      </c>
      <c r="E412" s="58" t="s">
        <v>77</v>
      </c>
      <c r="F412" s="69" t="s">
        <v>4060</v>
      </c>
      <c r="G412" s="69">
        <v>1995</v>
      </c>
      <c r="H412" s="70">
        <v>2</v>
      </c>
      <c r="I412" s="71">
        <v>1</v>
      </c>
      <c r="J412" s="71">
        <v>135</v>
      </c>
      <c r="K412" s="71">
        <v>1.5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59">
        <v>0</v>
      </c>
      <c r="U412" s="60">
        <v>0</v>
      </c>
      <c r="V412" s="60">
        <v>0</v>
      </c>
      <c r="W412" s="60">
        <v>0</v>
      </c>
      <c r="X412" s="59">
        <v>0</v>
      </c>
      <c r="Y412" s="60">
        <v>0</v>
      </c>
      <c r="Z412" s="60">
        <v>0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59">
        <v>0</v>
      </c>
      <c r="AG412" s="60">
        <v>0</v>
      </c>
      <c r="AH412" s="60">
        <v>0</v>
      </c>
      <c r="AI412" s="60">
        <v>0</v>
      </c>
      <c r="AJ412" s="60">
        <v>0</v>
      </c>
      <c r="AK412" s="63" t="s">
        <v>25</v>
      </c>
      <c r="AL412" s="93">
        <f t="shared" si="14"/>
        <v>0</v>
      </c>
    </row>
    <row r="413" spans="1:38" ht="17.25" thickBot="1">
      <c r="A413" s="72">
        <v>411</v>
      </c>
      <c r="B413" s="57" t="s">
        <v>2701</v>
      </c>
      <c r="C413" s="58" t="s">
        <v>1870</v>
      </c>
      <c r="D413" s="69" t="s">
        <v>103</v>
      </c>
      <c r="E413" s="58" t="s">
        <v>79</v>
      </c>
      <c r="F413" s="69" t="s">
        <v>4061</v>
      </c>
      <c r="G413" s="69">
        <v>2000</v>
      </c>
      <c r="H413" s="70">
        <v>12</v>
      </c>
      <c r="I413" s="71">
        <v>12</v>
      </c>
      <c r="J413" s="144">
        <v>1054</v>
      </c>
      <c r="K413" s="71">
        <v>11.7</v>
      </c>
      <c r="L413" s="70">
        <v>1</v>
      </c>
      <c r="M413" s="71">
        <v>2</v>
      </c>
      <c r="N413" s="71">
        <v>3</v>
      </c>
      <c r="O413" s="71">
        <v>1</v>
      </c>
      <c r="P413" s="60">
        <v>0</v>
      </c>
      <c r="Q413" s="60">
        <v>0</v>
      </c>
      <c r="R413" s="71">
        <v>1</v>
      </c>
      <c r="S413" s="60">
        <v>0</v>
      </c>
      <c r="T413" s="70">
        <v>0.8</v>
      </c>
      <c r="U413" s="71">
        <v>0.8</v>
      </c>
      <c r="V413" s="71">
        <v>3.6</v>
      </c>
      <c r="W413" s="71">
        <v>4.5</v>
      </c>
      <c r="X413" s="70">
        <v>33</v>
      </c>
      <c r="Y413" s="71">
        <v>82</v>
      </c>
      <c r="Z413" s="71">
        <v>74</v>
      </c>
      <c r="AA413" s="70">
        <v>0.09</v>
      </c>
      <c r="AB413" s="71">
        <v>0.17</v>
      </c>
      <c r="AC413" s="71">
        <v>0.26</v>
      </c>
      <c r="AD413" s="71">
        <v>0.09</v>
      </c>
      <c r="AE413" s="71">
        <v>0.26</v>
      </c>
      <c r="AF413" s="70">
        <v>7.0000000000000007E-2</v>
      </c>
      <c r="AG413" s="71">
        <v>0.31</v>
      </c>
      <c r="AH413" s="71">
        <v>0.38</v>
      </c>
      <c r="AI413" s="71">
        <v>7.0000000000000007E-2</v>
      </c>
      <c r="AJ413" s="71">
        <v>0.38</v>
      </c>
      <c r="AK413" s="63" t="s">
        <v>25</v>
      </c>
      <c r="AL413" s="93">
        <f t="shared" si="14"/>
        <v>-0.12</v>
      </c>
    </row>
    <row r="414" spans="1:38" ht="17.25" thickBot="1">
      <c r="A414" s="72">
        <v>412</v>
      </c>
      <c r="B414" s="57" t="s">
        <v>332</v>
      </c>
      <c r="C414" s="58" t="s">
        <v>1812</v>
      </c>
      <c r="D414" s="69" t="s">
        <v>104</v>
      </c>
      <c r="E414" s="58" t="s">
        <v>67</v>
      </c>
      <c r="F414" s="69" t="s">
        <v>4062</v>
      </c>
      <c r="G414" s="69">
        <v>1995</v>
      </c>
      <c r="H414" s="70">
        <v>3</v>
      </c>
      <c r="I414" s="71">
        <v>1</v>
      </c>
      <c r="J414" s="71">
        <v>78</v>
      </c>
      <c r="K414" s="71">
        <v>0.9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71">
        <v>1</v>
      </c>
      <c r="S414" s="60">
        <v>0</v>
      </c>
      <c r="T414" s="59">
        <v>0</v>
      </c>
      <c r="U414" s="60">
        <v>0</v>
      </c>
      <c r="V414" s="60">
        <v>0</v>
      </c>
      <c r="W414" s="60">
        <v>0</v>
      </c>
      <c r="X414" s="70">
        <v>1</v>
      </c>
      <c r="Y414" s="71">
        <v>2</v>
      </c>
      <c r="Z414" s="60">
        <v>0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71">
        <v>0.03</v>
      </c>
      <c r="AH414" s="71">
        <v>0.03</v>
      </c>
      <c r="AI414" s="60">
        <v>0</v>
      </c>
      <c r="AJ414" s="71">
        <v>0.03</v>
      </c>
      <c r="AK414" s="63" t="s">
        <v>25</v>
      </c>
      <c r="AL414" s="93">
        <f t="shared" si="14"/>
        <v>-0.03</v>
      </c>
    </row>
    <row r="415" spans="1:38" ht="17.25" thickBot="1">
      <c r="A415" s="72">
        <v>413</v>
      </c>
      <c r="B415" s="57" t="s">
        <v>333</v>
      </c>
      <c r="C415" s="58" t="s">
        <v>1812</v>
      </c>
      <c r="D415" s="69" t="s">
        <v>104</v>
      </c>
      <c r="E415" s="58" t="s">
        <v>96</v>
      </c>
      <c r="F415" s="69" t="s">
        <v>4063</v>
      </c>
      <c r="G415" s="69">
        <v>1992</v>
      </c>
      <c r="H415" s="70">
        <v>12</v>
      </c>
      <c r="I415" s="71">
        <v>12</v>
      </c>
      <c r="J415" s="144">
        <v>1079</v>
      </c>
      <c r="K415" s="71">
        <v>12</v>
      </c>
      <c r="L415" s="70">
        <v>1</v>
      </c>
      <c r="M415" s="71">
        <v>1</v>
      </c>
      <c r="N415" s="71">
        <v>2</v>
      </c>
      <c r="O415" s="71">
        <v>1</v>
      </c>
      <c r="P415" s="60">
        <v>0</v>
      </c>
      <c r="Q415" s="60">
        <v>0</v>
      </c>
      <c r="R415" s="71">
        <v>2</v>
      </c>
      <c r="S415" s="60">
        <v>0</v>
      </c>
      <c r="T415" s="70">
        <v>0.9</v>
      </c>
      <c r="U415" s="71">
        <v>0.9</v>
      </c>
      <c r="V415" s="71">
        <v>0.4</v>
      </c>
      <c r="W415" s="71">
        <v>1.4</v>
      </c>
      <c r="X415" s="70">
        <v>2</v>
      </c>
      <c r="Y415" s="71">
        <v>37</v>
      </c>
      <c r="Z415" s="71">
        <v>5</v>
      </c>
      <c r="AA415" s="70">
        <v>0.08</v>
      </c>
      <c r="AB415" s="71">
        <v>0.08</v>
      </c>
      <c r="AC415" s="71">
        <v>0.17</v>
      </c>
      <c r="AD415" s="71">
        <v>0.08</v>
      </c>
      <c r="AE415" s="71">
        <v>0.17</v>
      </c>
      <c r="AF415" s="70">
        <v>0.08</v>
      </c>
      <c r="AG415" s="71">
        <v>0.04</v>
      </c>
      <c r="AH415" s="71">
        <v>0.11</v>
      </c>
      <c r="AI415" s="71">
        <v>0.08</v>
      </c>
      <c r="AJ415" s="71">
        <v>0.11</v>
      </c>
      <c r="AK415" s="63" t="s">
        <v>25</v>
      </c>
      <c r="AL415" s="93">
        <f t="shared" si="14"/>
        <v>6.0000000000000012E-2</v>
      </c>
    </row>
    <row r="416" spans="1:38" ht="17.25" thickBot="1">
      <c r="A416" s="72">
        <v>414</v>
      </c>
      <c r="B416" s="57" t="s">
        <v>3106</v>
      </c>
      <c r="C416" s="58" t="s">
        <v>1841</v>
      </c>
      <c r="D416" s="69" t="s">
        <v>104</v>
      </c>
      <c r="E416" s="58" t="s">
        <v>87</v>
      </c>
      <c r="F416" s="69" t="s">
        <v>3891</v>
      </c>
      <c r="G416" s="69">
        <v>2000</v>
      </c>
      <c r="H416" s="70">
        <v>3</v>
      </c>
      <c r="I416" s="71">
        <v>1</v>
      </c>
      <c r="J416" s="71">
        <v>95</v>
      </c>
      <c r="K416" s="71">
        <v>1.1000000000000001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71">
        <v>2</v>
      </c>
      <c r="S416" s="60">
        <v>0</v>
      </c>
      <c r="T416" s="59">
        <v>0</v>
      </c>
      <c r="U416" s="60">
        <v>0</v>
      </c>
      <c r="V416" s="60">
        <v>0</v>
      </c>
      <c r="W416" s="60">
        <v>0</v>
      </c>
      <c r="X416" s="70">
        <v>3</v>
      </c>
      <c r="Y416" s="71">
        <v>1</v>
      </c>
      <c r="Z416" s="71">
        <v>1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59">
        <v>0</v>
      </c>
      <c r="AG416" s="60">
        <v>0</v>
      </c>
      <c r="AH416" s="60">
        <v>0</v>
      </c>
      <c r="AI416" s="60">
        <v>0</v>
      </c>
      <c r="AJ416" s="60">
        <v>0</v>
      </c>
      <c r="AK416" s="63" t="s">
        <v>25</v>
      </c>
      <c r="AL416" s="93">
        <f t="shared" si="14"/>
        <v>0</v>
      </c>
    </row>
    <row r="417" spans="1:38" ht="17.25" thickBot="1">
      <c r="A417" s="72">
        <v>415</v>
      </c>
      <c r="B417" s="57" t="s">
        <v>3107</v>
      </c>
      <c r="C417" s="58" t="s">
        <v>1812</v>
      </c>
      <c r="D417" s="69" t="s">
        <v>1819</v>
      </c>
      <c r="E417" s="58" t="s">
        <v>95</v>
      </c>
      <c r="F417" s="69" t="s">
        <v>4064</v>
      </c>
      <c r="G417" s="69">
        <v>1999</v>
      </c>
      <c r="H417" s="70">
        <v>9</v>
      </c>
      <c r="I417" s="71">
        <v>8</v>
      </c>
      <c r="J417" s="71">
        <v>617</v>
      </c>
      <c r="K417" s="71">
        <v>6.9</v>
      </c>
      <c r="L417" s="59">
        <v>0</v>
      </c>
      <c r="M417" s="71">
        <v>1</v>
      </c>
      <c r="N417" s="71">
        <v>1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70">
        <v>0.8</v>
      </c>
      <c r="U417" s="71">
        <v>0.8</v>
      </c>
      <c r="V417" s="71">
        <v>1.3</v>
      </c>
      <c r="W417" s="71">
        <v>2.1</v>
      </c>
      <c r="X417" s="70">
        <v>22</v>
      </c>
      <c r="Y417" s="71">
        <v>15</v>
      </c>
      <c r="Z417" s="71">
        <v>32</v>
      </c>
      <c r="AA417" s="59">
        <v>0</v>
      </c>
      <c r="AB417" s="71">
        <v>0.15</v>
      </c>
      <c r="AC417" s="71">
        <v>0.15</v>
      </c>
      <c r="AD417" s="60">
        <v>0</v>
      </c>
      <c r="AE417" s="71">
        <v>0.15</v>
      </c>
      <c r="AF417" s="70">
        <v>0.11</v>
      </c>
      <c r="AG417" s="71">
        <v>0.19</v>
      </c>
      <c r="AH417" s="71">
        <v>0.3</v>
      </c>
      <c r="AI417" s="71">
        <v>0.11</v>
      </c>
      <c r="AJ417" s="71">
        <v>0.3</v>
      </c>
      <c r="AK417" s="63" t="s">
        <v>25</v>
      </c>
      <c r="AL417" s="93">
        <f t="shared" si="14"/>
        <v>-0.15</v>
      </c>
    </row>
    <row r="418" spans="1:38" ht="17.25" thickBot="1">
      <c r="A418" s="72">
        <v>416</v>
      </c>
      <c r="B418" s="57" t="s">
        <v>3235</v>
      </c>
      <c r="C418" s="58" t="s">
        <v>1812</v>
      </c>
      <c r="D418" s="69" t="s">
        <v>104</v>
      </c>
      <c r="E418" s="58" t="s">
        <v>2348</v>
      </c>
      <c r="F418" s="69" t="s">
        <v>3558</v>
      </c>
      <c r="G418" s="69">
        <v>1993</v>
      </c>
      <c r="H418" s="70">
        <v>9</v>
      </c>
      <c r="I418" s="71">
        <v>9</v>
      </c>
      <c r="J418" s="71">
        <v>810</v>
      </c>
      <c r="K418" s="71">
        <v>9</v>
      </c>
      <c r="L418" s="70">
        <v>1</v>
      </c>
      <c r="M418" s="60">
        <v>0</v>
      </c>
      <c r="N418" s="71">
        <v>1</v>
      </c>
      <c r="O418" s="71">
        <v>1</v>
      </c>
      <c r="P418" s="60">
        <v>0</v>
      </c>
      <c r="Q418" s="60">
        <v>0</v>
      </c>
      <c r="R418" s="71">
        <v>3</v>
      </c>
      <c r="S418" s="60">
        <v>0</v>
      </c>
      <c r="T418" s="70">
        <v>0.1</v>
      </c>
      <c r="U418" s="71">
        <v>0.1</v>
      </c>
      <c r="V418" s="71">
        <v>0.1</v>
      </c>
      <c r="W418" s="71">
        <v>0.2</v>
      </c>
      <c r="X418" s="70">
        <v>10</v>
      </c>
      <c r="Y418" s="71">
        <v>31</v>
      </c>
      <c r="Z418" s="71">
        <v>20</v>
      </c>
      <c r="AA418" s="70">
        <v>0.11</v>
      </c>
      <c r="AB418" s="60">
        <v>0</v>
      </c>
      <c r="AC418" s="71">
        <v>0.11</v>
      </c>
      <c r="AD418" s="71">
        <v>0.11</v>
      </c>
      <c r="AE418" s="71">
        <v>0.11</v>
      </c>
      <c r="AF418" s="70">
        <v>0.01</v>
      </c>
      <c r="AG418" s="71">
        <v>0.01</v>
      </c>
      <c r="AH418" s="71">
        <v>0.02</v>
      </c>
      <c r="AI418" s="71">
        <v>0.01</v>
      </c>
      <c r="AJ418" s="71">
        <v>0.02</v>
      </c>
      <c r="AK418" s="63" t="s">
        <v>25</v>
      </c>
      <c r="AL418" s="93">
        <f t="shared" si="14"/>
        <v>0.09</v>
      </c>
    </row>
    <row r="419" spans="1:38" ht="17.25" thickBot="1">
      <c r="A419" s="72">
        <v>417</v>
      </c>
      <c r="B419" s="57" t="s">
        <v>334</v>
      </c>
      <c r="C419" s="58" t="s">
        <v>1818</v>
      </c>
      <c r="D419" s="69" t="s">
        <v>104</v>
      </c>
      <c r="E419" s="58" t="s">
        <v>75</v>
      </c>
      <c r="F419" s="69" t="s">
        <v>4065</v>
      </c>
      <c r="G419" s="69">
        <v>1995</v>
      </c>
      <c r="H419" s="70">
        <v>5</v>
      </c>
      <c r="I419" s="71">
        <v>5</v>
      </c>
      <c r="J419" s="71">
        <v>427</v>
      </c>
      <c r="K419" s="71">
        <v>4.7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71">
        <v>2</v>
      </c>
      <c r="S419" s="60">
        <v>0</v>
      </c>
      <c r="T419" s="70">
        <v>0.2</v>
      </c>
      <c r="U419" s="71">
        <v>0.2</v>
      </c>
      <c r="V419" s="71">
        <v>0.1</v>
      </c>
      <c r="W419" s="71">
        <v>0.3</v>
      </c>
      <c r="X419" s="70">
        <v>11</v>
      </c>
      <c r="Y419" s="71">
        <v>24</v>
      </c>
      <c r="Z419" s="71">
        <v>27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0.04</v>
      </c>
      <c r="AG419" s="71">
        <v>0.01</v>
      </c>
      <c r="AH419" s="71">
        <v>0.05</v>
      </c>
      <c r="AI419" s="71">
        <v>0.04</v>
      </c>
      <c r="AJ419" s="71">
        <v>0.05</v>
      </c>
      <c r="AK419" s="63" t="s">
        <v>25</v>
      </c>
      <c r="AL419" s="93">
        <f t="shared" si="14"/>
        <v>-0.05</v>
      </c>
    </row>
    <row r="420" spans="1:38" ht="17.25" thickBot="1">
      <c r="A420" s="72">
        <v>418</v>
      </c>
      <c r="B420" s="57" t="s">
        <v>3108</v>
      </c>
      <c r="C420" s="58" t="s">
        <v>1812</v>
      </c>
      <c r="D420" s="69" t="s">
        <v>104</v>
      </c>
      <c r="E420" s="58" t="s">
        <v>2349</v>
      </c>
      <c r="F420" s="69" t="s">
        <v>4066</v>
      </c>
      <c r="G420" s="69">
        <v>2001</v>
      </c>
      <c r="H420" s="70">
        <v>9</v>
      </c>
      <c r="I420" s="71">
        <v>8</v>
      </c>
      <c r="J420" s="71">
        <v>718</v>
      </c>
      <c r="K420" s="71">
        <v>8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1</v>
      </c>
      <c r="S420" s="60">
        <v>0</v>
      </c>
      <c r="T420" s="70">
        <v>0.5</v>
      </c>
      <c r="U420" s="71">
        <v>0.5</v>
      </c>
      <c r="V420" s="71">
        <v>0.1</v>
      </c>
      <c r="W420" s="71">
        <v>0.6</v>
      </c>
      <c r="X420" s="70">
        <v>8</v>
      </c>
      <c r="Y420" s="71">
        <v>26</v>
      </c>
      <c r="Z420" s="71">
        <v>18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70">
        <v>0.06</v>
      </c>
      <c r="AG420" s="71">
        <v>0.01</v>
      </c>
      <c r="AH420" s="71">
        <v>7.0000000000000007E-2</v>
      </c>
      <c r="AI420" s="71">
        <v>0.06</v>
      </c>
      <c r="AJ420" s="71">
        <v>7.0000000000000007E-2</v>
      </c>
      <c r="AK420" s="63" t="s">
        <v>25</v>
      </c>
      <c r="AL420" s="93">
        <f t="shared" si="14"/>
        <v>-7.0000000000000007E-2</v>
      </c>
    </row>
    <row r="421" spans="1:38" ht="17.25" thickBot="1">
      <c r="A421" s="72">
        <v>419</v>
      </c>
      <c r="B421" s="57" t="s">
        <v>335</v>
      </c>
      <c r="C421" s="58" t="s">
        <v>1844</v>
      </c>
      <c r="D421" s="69" t="s">
        <v>1810</v>
      </c>
      <c r="E421" s="58" t="s">
        <v>83</v>
      </c>
      <c r="F421" s="69" t="s">
        <v>4067</v>
      </c>
      <c r="G421" s="69">
        <v>1997</v>
      </c>
      <c r="H421" s="70">
        <v>12</v>
      </c>
      <c r="I421" s="71">
        <v>1</v>
      </c>
      <c r="J421" s="71">
        <v>290</v>
      </c>
      <c r="K421" s="71">
        <v>3.2</v>
      </c>
      <c r="L421" s="59">
        <v>0</v>
      </c>
      <c r="M421" s="71">
        <v>1</v>
      </c>
      <c r="N421" s="71">
        <v>1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70">
        <v>0.2</v>
      </c>
      <c r="U421" s="71">
        <v>0.2</v>
      </c>
      <c r="V421" s="71">
        <v>0.8</v>
      </c>
      <c r="W421" s="71">
        <v>1</v>
      </c>
      <c r="X421" s="70">
        <v>10</v>
      </c>
      <c r="Y421" s="71">
        <v>34</v>
      </c>
      <c r="Z421" s="71">
        <v>12</v>
      </c>
      <c r="AA421" s="59">
        <v>0</v>
      </c>
      <c r="AB421" s="71">
        <v>0.31</v>
      </c>
      <c r="AC421" s="71">
        <v>0.31</v>
      </c>
      <c r="AD421" s="60">
        <v>0</v>
      </c>
      <c r="AE421" s="71">
        <v>0.31</v>
      </c>
      <c r="AF421" s="70">
        <v>7.0000000000000007E-2</v>
      </c>
      <c r="AG421" s="71">
        <v>0.24</v>
      </c>
      <c r="AH421" s="71">
        <v>0.3</v>
      </c>
      <c r="AI421" s="71">
        <v>7.0000000000000007E-2</v>
      </c>
      <c r="AJ421" s="71">
        <v>0.3</v>
      </c>
      <c r="AK421" s="63" t="s">
        <v>25</v>
      </c>
      <c r="AL421" s="93">
        <f t="shared" si="14"/>
        <v>1.0000000000000009E-2</v>
      </c>
    </row>
    <row r="422" spans="1:38" ht="17.25" thickBot="1">
      <c r="A422" s="72">
        <v>420</v>
      </c>
      <c r="B422" s="57" t="s">
        <v>2702</v>
      </c>
      <c r="C422" s="58" t="s">
        <v>1818</v>
      </c>
      <c r="D422" s="69" t="s">
        <v>104</v>
      </c>
      <c r="E422" s="58" t="s">
        <v>63</v>
      </c>
      <c r="F422" s="69" t="s">
        <v>4068</v>
      </c>
      <c r="G422" s="69">
        <v>2001</v>
      </c>
      <c r="H422" s="70">
        <v>1</v>
      </c>
      <c r="I422" s="71">
        <v>1</v>
      </c>
      <c r="J422" s="71">
        <v>49</v>
      </c>
      <c r="K422" s="71">
        <v>0.5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71">
        <v>1</v>
      </c>
      <c r="S422" s="60">
        <v>0</v>
      </c>
      <c r="T422" s="59">
        <v>0</v>
      </c>
      <c r="U422" s="60">
        <v>0</v>
      </c>
      <c r="V422" s="60">
        <v>0</v>
      </c>
      <c r="W422" s="60">
        <v>0</v>
      </c>
      <c r="X422" s="59">
        <v>0</v>
      </c>
      <c r="Y422" s="71">
        <v>7</v>
      </c>
      <c r="Z422" s="71">
        <v>3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59">
        <v>0</v>
      </c>
      <c r="AG422" s="60">
        <v>0</v>
      </c>
      <c r="AH422" s="60">
        <v>0</v>
      </c>
      <c r="AI422" s="60">
        <v>0</v>
      </c>
      <c r="AJ422" s="60">
        <v>0</v>
      </c>
      <c r="AK422" s="63" t="s">
        <v>25</v>
      </c>
      <c r="AL422" s="93">
        <f t="shared" si="14"/>
        <v>0</v>
      </c>
    </row>
    <row r="423" spans="1:38" ht="17.25" thickBot="1">
      <c r="A423" s="72">
        <v>421</v>
      </c>
      <c r="B423" s="57" t="s">
        <v>2842</v>
      </c>
      <c r="C423" s="58" t="s">
        <v>1812</v>
      </c>
      <c r="D423" s="69" t="s">
        <v>104</v>
      </c>
      <c r="E423" s="58" t="s">
        <v>87</v>
      </c>
      <c r="F423" s="69" t="s">
        <v>4069</v>
      </c>
      <c r="G423" s="69">
        <v>1995</v>
      </c>
      <c r="H423" s="70">
        <v>6</v>
      </c>
      <c r="I423" s="71">
        <v>4</v>
      </c>
      <c r="J423" s="71">
        <v>393</v>
      </c>
      <c r="K423" s="71">
        <v>4.4000000000000004</v>
      </c>
      <c r="L423" s="59">
        <v>0</v>
      </c>
      <c r="M423" s="71">
        <v>3</v>
      </c>
      <c r="N423" s="71">
        <v>3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70">
        <v>0.4</v>
      </c>
      <c r="U423" s="71">
        <v>0.4</v>
      </c>
      <c r="V423" s="71">
        <v>0.5</v>
      </c>
      <c r="W423" s="71">
        <v>0.8</v>
      </c>
      <c r="X423" s="70">
        <v>2</v>
      </c>
      <c r="Y423" s="71">
        <v>13</v>
      </c>
      <c r="Z423" s="71">
        <v>15</v>
      </c>
      <c r="AA423" s="59">
        <v>0</v>
      </c>
      <c r="AB423" s="71">
        <v>0.69</v>
      </c>
      <c r="AC423" s="71">
        <v>0.69</v>
      </c>
      <c r="AD423" s="60">
        <v>0</v>
      </c>
      <c r="AE423" s="71">
        <v>0.69</v>
      </c>
      <c r="AF423" s="70">
        <v>0.08</v>
      </c>
      <c r="AG423" s="71">
        <v>0.1</v>
      </c>
      <c r="AH423" s="71">
        <v>0.19</v>
      </c>
      <c r="AI423" s="71">
        <v>0.08</v>
      </c>
      <c r="AJ423" s="71">
        <v>0.19</v>
      </c>
      <c r="AK423" s="63" t="s">
        <v>25</v>
      </c>
      <c r="AL423" s="93">
        <f t="shared" si="14"/>
        <v>0.49999999999999994</v>
      </c>
    </row>
    <row r="424" spans="1:38" ht="17.25" thickBot="1">
      <c r="A424" s="72">
        <v>422</v>
      </c>
      <c r="B424" s="57" t="s">
        <v>336</v>
      </c>
      <c r="C424" s="58" t="s">
        <v>1861</v>
      </c>
      <c r="D424" s="69" t="s">
        <v>104</v>
      </c>
      <c r="E424" s="58" t="s">
        <v>63</v>
      </c>
      <c r="F424" s="69" t="s">
        <v>4070</v>
      </c>
      <c r="G424" s="69">
        <v>1998</v>
      </c>
      <c r="H424" s="70">
        <v>10</v>
      </c>
      <c r="I424" s="71">
        <v>3</v>
      </c>
      <c r="J424" s="71">
        <v>421</v>
      </c>
      <c r="K424" s="71">
        <v>4.7</v>
      </c>
      <c r="L424" s="70">
        <v>1</v>
      </c>
      <c r="M424" s="60">
        <v>0</v>
      </c>
      <c r="N424" s="71">
        <v>1</v>
      </c>
      <c r="O424" s="71">
        <v>1</v>
      </c>
      <c r="P424" s="60">
        <v>0</v>
      </c>
      <c r="Q424" s="60">
        <v>0</v>
      </c>
      <c r="R424" s="71">
        <v>2</v>
      </c>
      <c r="S424" s="71">
        <v>1</v>
      </c>
      <c r="T424" s="70">
        <v>0.4</v>
      </c>
      <c r="U424" s="71">
        <v>0.4</v>
      </c>
      <c r="V424" s="60">
        <v>0</v>
      </c>
      <c r="W424" s="71">
        <v>0.4</v>
      </c>
      <c r="X424" s="70">
        <v>7</v>
      </c>
      <c r="Y424" s="71">
        <v>31</v>
      </c>
      <c r="Z424" s="71">
        <v>12</v>
      </c>
      <c r="AA424" s="70">
        <v>0.21</v>
      </c>
      <c r="AB424" s="60">
        <v>0</v>
      </c>
      <c r="AC424" s="71">
        <v>0.21</v>
      </c>
      <c r="AD424" s="71">
        <v>0.21</v>
      </c>
      <c r="AE424" s="71">
        <v>0.21</v>
      </c>
      <c r="AF424" s="70">
        <v>0.09</v>
      </c>
      <c r="AG424" s="60">
        <v>0</v>
      </c>
      <c r="AH424" s="71">
        <v>0.09</v>
      </c>
      <c r="AI424" s="71">
        <v>0.09</v>
      </c>
      <c r="AJ424" s="71">
        <v>0.09</v>
      </c>
      <c r="AK424" s="63" t="s">
        <v>25</v>
      </c>
      <c r="AL424" s="93"/>
    </row>
    <row r="425" spans="1:38" ht="17.25" thickBot="1">
      <c r="A425" s="72">
        <v>423</v>
      </c>
      <c r="B425" s="57" t="s">
        <v>337</v>
      </c>
      <c r="C425" s="58" t="s">
        <v>1812</v>
      </c>
      <c r="D425" s="69" t="s">
        <v>104</v>
      </c>
      <c r="E425" s="58" t="s">
        <v>85</v>
      </c>
      <c r="F425" s="69" t="s">
        <v>4071</v>
      </c>
      <c r="G425" s="69">
        <v>1989</v>
      </c>
      <c r="H425" s="70">
        <v>1</v>
      </c>
      <c r="I425" s="60">
        <v>0</v>
      </c>
      <c r="J425" s="71">
        <v>1</v>
      </c>
      <c r="K425" s="60">
        <v>0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59">
        <v>0</v>
      </c>
      <c r="U425" s="60">
        <v>0</v>
      </c>
      <c r="V425" s="60">
        <v>0</v>
      </c>
      <c r="W425" s="60">
        <v>0</v>
      </c>
      <c r="X425" s="59">
        <v>0</v>
      </c>
      <c r="Y425" s="60">
        <v>0</v>
      </c>
      <c r="Z425" s="60">
        <v>0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59">
        <v>0</v>
      </c>
      <c r="AG425" s="60">
        <v>0</v>
      </c>
      <c r="AH425" s="60">
        <v>0</v>
      </c>
      <c r="AI425" s="60">
        <v>0</v>
      </c>
      <c r="AJ425" s="60">
        <v>0</v>
      </c>
      <c r="AK425" s="63" t="s">
        <v>25</v>
      </c>
      <c r="AL425" s="93">
        <f t="shared" ref="AL425:AL432" si="15">AC425-AH425</f>
        <v>0</v>
      </c>
    </row>
    <row r="426" spans="1:38" ht="17.25" thickBot="1">
      <c r="A426" s="72">
        <v>424</v>
      </c>
      <c r="B426" s="57" t="s">
        <v>2703</v>
      </c>
      <c r="C426" s="58" t="s">
        <v>1852</v>
      </c>
      <c r="D426" s="69" t="s">
        <v>103</v>
      </c>
      <c r="E426" s="58" t="s">
        <v>67</v>
      </c>
      <c r="F426" s="69" t="s">
        <v>4072</v>
      </c>
      <c r="G426" s="69">
        <v>2000</v>
      </c>
      <c r="H426" s="70">
        <v>8</v>
      </c>
      <c r="I426" s="71">
        <v>5</v>
      </c>
      <c r="J426" s="71">
        <v>438</v>
      </c>
      <c r="K426" s="71">
        <v>4.9000000000000004</v>
      </c>
      <c r="L426" s="70">
        <v>1</v>
      </c>
      <c r="M426" s="60">
        <v>0</v>
      </c>
      <c r="N426" s="71">
        <v>1</v>
      </c>
      <c r="O426" s="71">
        <v>1</v>
      </c>
      <c r="P426" s="60">
        <v>0</v>
      </c>
      <c r="Q426" s="60">
        <v>0</v>
      </c>
      <c r="R426" s="71">
        <v>2</v>
      </c>
      <c r="S426" s="60">
        <v>0</v>
      </c>
      <c r="T426" s="70">
        <v>0.7</v>
      </c>
      <c r="U426" s="71">
        <v>0.7</v>
      </c>
      <c r="V426" s="71">
        <v>0.6</v>
      </c>
      <c r="W426" s="71">
        <v>1.3</v>
      </c>
      <c r="X426" s="70">
        <v>11</v>
      </c>
      <c r="Y426" s="71">
        <v>19</v>
      </c>
      <c r="Z426" s="71">
        <v>21</v>
      </c>
      <c r="AA426" s="70">
        <v>0.21</v>
      </c>
      <c r="AB426" s="60">
        <v>0</v>
      </c>
      <c r="AC426" s="71">
        <v>0.21</v>
      </c>
      <c r="AD426" s="71">
        <v>0.21</v>
      </c>
      <c r="AE426" s="71">
        <v>0.21</v>
      </c>
      <c r="AF426" s="70">
        <v>0.13</v>
      </c>
      <c r="AG426" s="71">
        <v>0.13</v>
      </c>
      <c r="AH426" s="71">
        <v>0.26</v>
      </c>
      <c r="AI426" s="71">
        <v>0.13</v>
      </c>
      <c r="AJ426" s="71">
        <v>0.26</v>
      </c>
      <c r="AK426" s="63" t="s">
        <v>25</v>
      </c>
      <c r="AL426" s="93">
        <f t="shared" si="15"/>
        <v>-5.0000000000000017E-2</v>
      </c>
    </row>
    <row r="427" spans="1:38" ht="17.25" thickBot="1">
      <c r="A427" s="72">
        <v>425</v>
      </c>
      <c r="B427" s="57" t="s">
        <v>2704</v>
      </c>
      <c r="C427" s="58" t="s">
        <v>1820</v>
      </c>
      <c r="D427" s="69" t="s">
        <v>104</v>
      </c>
      <c r="E427" s="58" t="s">
        <v>83</v>
      </c>
      <c r="F427" s="69" t="s">
        <v>4073</v>
      </c>
      <c r="G427" s="69">
        <v>1997</v>
      </c>
      <c r="H427" s="70">
        <v>12</v>
      </c>
      <c r="I427" s="71">
        <v>11</v>
      </c>
      <c r="J427" s="144">
        <v>1050</v>
      </c>
      <c r="K427" s="71">
        <v>11.7</v>
      </c>
      <c r="L427" s="70">
        <v>1</v>
      </c>
      <c r="M427" s="60">
        <v>0</v>
      </c>
      <c r="N427" s="71">
        <v>1</v>
      </c>
      <c r="O427" s="71">
        <v>1</v>
      </c>
      <c r="P427" s="60">
        <v>0</v>
      </c>
      <c r="Q427" s="60">
        <v>0</v>
      </c>
      <c r="R427" s="60">
        <v>0</v>
      </c>
      <c r="S427" s="60">
        <v>0</v>
      </c>
      <c r="T427" s="70">
        <v>0.5</v>
      </c>
      <c r="U427" s="71">
        <v>0.5</v>
      </c>
      <c r="V427" s="71">
        <v>0.2</v>
      </c>
      <c r="W427" s="71">
        <v>0.7</v>
      </c>
      <c r="X427" s="70">
        <v>18</v>
      </c>
      <c r="Y427" s="71">
        <v>67</v>
      </c>
      <c r="Z427" s="71">
        <v>7</v>
      </c>
      <c r="AA427" s="70">
        <v>0.09</v>
      </c>
      <c r="AB427" s="60">
        <v>0</v>
      </c>
      <c r="AC427" s="71">
        <v>0.09</v>
      </c>
      <c r="AD427" s="71">
        <v>0.09</v>
      </c>
      <c r="AE427" s="71">
        <v>0.09</v>
      </c>
      <c r="AF427" s="70">
        <v>0.04</v>
      </c>
      <c r="AG427" s="71">
        <v>0.02</v>
      </c>
      <c r="AH427" s="71">
        <v>0.06</v>
      </c>
      <c r="AI427" s="71">
        <v>0.04</v>
      </c>
      <c r="AJ427" s="71">
        <v>0.06</v>
      </c>
      <c r="AK427" s="63" t="s">
        <v>25</v>
      </c>
      <c r="AL427" s="93">
        <f t="shared" si="15"/>
        <v>0.03</v>
      </c>
    </row>
    <row r="428" spans="1:38" ht="17.25" thickBot="1">
      <c r="A428" s="72">
        <v>426</v>
      </c>
      <c r="B428" s="57" t="s">
        <v>3433</v>
      </c>
      <c r="C428" s="58" t="s">
        <v>1812</v>
      </c>
      <c r="D428" s="69" t="s">
        <v>103</v>
      </c>
      <c r="E428" s="58" t="s">
        <v>2641</v>
      </c>
      <c r="F428" s="69" t="s">
        <v>4074</v>
      </c>
      <c r="G428" s="69">
        <v>1991</v>
      </c>
      <c r="H428" s="70">
        <v>4</v>
      </c>
      <c r="I428" s="71">
        <v>2</v>
      </c>
      <c r="J428" s="71">
        <v>173</v>
      </c>
      <c r="K428" s="71">
        <v>1.9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70">
        <v>0.1</v>
      </c>
      <c r="U428" s="71">
        <v>0.1</v>
      </c>
      <c r="V428" s="71">
        <v>0.1</v>
      </c>
      <c r="W428" s="71">
        <v>0.2</v>
      </c>
      <c r="X428" s="70">
        <v>6</v>
      </c>
      <c r="Y428" s="71">
        <v>3</v>
      </c>
      <c r="Z428" s="71">
        <v>5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70">
        <v>0.05</v>
      </c>
      <c r="AG428" s="71">
        <v>0.05</v>
      </c>
      <c r="AH428" s="71">
        <v>0.1</v>
      </c>
      <c r="AI428" s="71">
        <v>0.05</v>
      </c>
      <c r="AJ428" s="71">
        <v>0.1</v>
      </c>
      <c r="AK428" s="63" t="s">
        <v>25</v>
      </c>
      <c r="AL428" s="93">
        <f t="shared" si="15"/>
        <v>-0.1</v>
      </c>
    </row>
    <row r="429" spans="1:38" ht="17.25" thickBot="1">
      <c r="A429" s="72">
        <v>427</v>
      </c>
      <c r="B429" s="57" t="s">
        <v>2705</v>
      </c>
      <c r="C429" s="58" t="s">
        <v>1812</v>
      </c>
      <c r="D429" s="69" t="s">
        <v>111</v>
      </c>
      <c r="E429" s="58" t="s">
        <v>2348</v>
      </c>
      <c r="F429" s="69" t="s">
        <v>4075</v>
      </c>
      <c r="G429" s="69">
        <v>2002</v>
      </c>
      <c r="H429" s="70">
        <v>12</v>
      </c>
      <c r="I429" s="71">
        <v>12</v>
      </c>
      <c r="J429" s="144">
        <v>1080</v>
      </c>
      <c r="K429" s="71">
        <v>12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71">
        <v>1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59">
        <v>0</v>
      </c>
      <c r="Y429" s="71">
        <v>3</v>
      </c>
      <c r="Z429" s="60">
        <v>0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60">
        <v>0</v>
      </c>
      <c r="AH429" s="60">
        <v>0</v>
      </c>
      <c r="AI429" s="60">
        <v>0</v>
      </c>
      <c r="AJ429" s="60">
        <v>0</v>
      </c>
      <c r="AK429" s="63" t="s">
        <v>25</v>
      </c>
      <c r="AL429" s="93">
        <f t="shared" si="15"/>
        <v>0</v>
      </c>
    </row>
    <row r="430" spans="1:38" ht="17.25" thickBot="1">
      <c r="A430" s="72">
        <v>428</v>
      </c>
      <c r="B430" s="57" t="s">
        <v>2828</v>
      </c>
      <c r="C430" s="58" t="s">
        <v>1820</v>
      </c>
      <c r="D430" s="69" t="s">
        <v>2827</v>
      </c>
      <c r="E430" s="58" t="s">
        <v>75</v>
      </c>
      <c r="F430" s="69" t="s">
        <v>4076</v>
      </c>
      <c r="G430" s="69">
        <v>1996</v>
      </c>
      <c r="H430" s="70">
        <v>4</v>
      </c>
      <c r="I430" s="60">
        <v>0</v>
      </c>
      <c r="J430" s="71">
        <v>44</v>
      </c>
      <c r="K430" s="71">
        <v>0.5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70">
        <v>0.2</v>
      </c>
      <c r="U430" s="71">
        <v>0.2</v>
      </c>
      <c r="V430" s="60">
        <v>0</v>
      </c>
      <c r="W430" s="71">
        <v>0.2</v>
      </c>
      <c r="X430" s="70">
        <v>2</v>
      </c>
      <c r="Y430" s="71">
        <v>2</v>
      </c>
      <c r="Z430" s="71">
        <v>2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70">
        <v>0.42</v>
      </c>
      <c r="AG430" s="60">
        <v>0</v>
      </c>
      <c r="AH430" s="71">
        <v>0.42</v>
      </c>
      <c r="AI430" s="71">
        <v>0.42</v>
      </c>
      <c r="AJ430" s="71">
        <v>0.42</v>
      </c>
      <c r="AK430" s="63" t="s">
        <v>25</v>
      </c>
      <c r="AL430" s="93">
        <f t="shared" si="15"/>
        <v>-0.42</v>
      </c>
    </row>
    <row r="431" spans="1:38" ht="17.25" thickBot="1">
      <c r="A431" s="72">
        <v>429</v>
      </c>
      <c r="B431" s="57" t="s">
        <v>669</v>
      </c>
      <c r="C431" s="58" t="s">
        <v>1863</v>
      </c>
      <c r="D431" s="69" t="s">
        <v>1847</v>
      </c>
      <c r="E431" s="58" t="s">
        <v>83</v>
      </c>
      <c r="F431" s="69" t="s">
        <v>4077</v>
      </c>
      <c r="G431" s="69">
        <v>1995</v>
      </c>
      <c r="H431" s="70">
        <v>2</v>
      </c>
      <c r="I431" s="60">
        <v>0</v>
      </c>
      <c r="J431" s="71">
        <v>11</v>
      </c>
      <c r="K431" s="71">
        <v>0.1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60">
        <v>0</v>
      </c>
      <c r="S431" s="60">
        <v>0</v>
      </c>
      <c r="T431" s="59">
        <v>0</v>
      </c>
      <c r="U431" s="60">
        <v>0</v>
      </c>
      <c r="V431" s="60">
        <v>0</v>
      </c>
      <c r="W431" s="60">
        <v>0</v>
      </c>
      <c r="X431" s="59">
        <v>0</v>
      </c>
      <c r="Y431" s="60">
        <v>0</v>
      </c>
      <c r="Z431" s="60">
        <v>0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59">
        <v>0</v>
      </c>
      <c r="AG431" s="60">
        <v>0</v>
      </c>
      <c r="AH431" s="60">
        <v>0</v>
      </c>
      <c r="AI431" s="60">
        <v>0</v>
      </c>
      <c r="AJ431" s="60">
        <v>0</v>
      </c>
      <c r="AK431" s="63" t="s">
        <v>25</v>
      </c>
      <c r="AL431" s="93">
        <f t="shared" si="15"/>
        <v>0</v>
      </c>
    </row>
    <row r="432" spans="1:38" ht="17.25" thickBot="1">
      <c r="A432" s="72">
        <v>430</v>
      </c>
      <c r="B432" s="57" t="s">
        <v>338</v>
      </c>
      <c r="C432" s="58" t="s">
        <v>1839</v>
      </c>
      <c r="D432" s="69" t="s">
        <v>1810</v>
      </c>
      <c r="E432" s="58" t="s">
        <v>93</v>
      </c>
      <c r="F432" s="69" t="s">
        <v>4078</v>
      </c>
      <c r="G432" s="69">
        <v>2001</v>
      </c>
      <c r="H432" s="70">
        <v>8</v>
      </c>
      <c r="I432" s="71">
        <v>2</v>
      </c>
      <c r="J432" s="71">
        <v>260</v>
      </c>
      <c r="K432" s="71">
        <v>2.9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71">
        <v>1</v>
      </c>
      <c r="S432" s="60">
        <v>0</v>
      </c>
      <c r="T432" s="59">
        <v>0</v>
      </c>
      <c r="U432" s="60">
        <v>0</v>
      </c>
      <c r="V432" s="60">
        <v>0</v>
      </c>
      <c r="W432" s="71">
        <v>0.1</v>
      </c>
      <c r="X432" s="70">
        <v>3</v>
      </c>
      <c r="Y432" s="71">
        <v>7</v>
      </c>
      <c r="Z432" s="71">
        <v>5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0.02</v>
      </c>
      <c r="AG432" s="71">
        <v>0.01</v>
      </c>
      <c r="AH432" s="71">
        <v>0.02</v>
      </c>
      <c r="AI432" s="71">
        <v>0.02</v>
      </c>
      <c r="AJ432" s="71">
        <v>0.02</v>
      </c>
      <c r="AK432" s="63" t="s">
        <v>25</v>
      </c>
      <c r="AL432" s="93">
        <f t="shared" si="15"/>
        <v>-0.02</v>
      </c>
    </row>
    <row r="433" spans="1:38" ht="17.25" thickBot="1">
      <c r="A433" s="72">
        <v>431</v>
      </c>
      <c r="B433" s="57" t="s">
        <v>3236</v>
      </c>
      <c r="C433" s="58" t="s">
        <v>1844</v>
      </c>
      <c r="D433" s="69" t="s">
        <v>102</v>
      </c>
      <c r="E433" s="58" t="s">
        <v>2348</v>
      </c>
      <c r="F433" s="69" t="s">
        <v>4079</v>
      </c>
      <c r="G433" s="69">
        <v>1999</v>
      </c>
      <c r="H433" s="70">
        <v>6</v>
      </c>
      <c r="I433" s="71">
        <v>2</v>
      </c>
      <c r="J433" s="71">
        <v>225</v>
      </c>
      <c r="K433" s="71">
        <v>2.5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70">
        <v>0.4</v>
      </c>
      <c r="U433" s="71">
        <v>0.4</v>
      </c>
      <c r="V433" s="71">
        <v>0.3</v>
      </c>
      <c r="W433" s="71">
        <v>0.7</v>
      </c>
      <c r="X433" s="70">
        <v>8</v>
      </c>
      <c r="Y433" s="71">
        <v>6</v>
      </c>
      <c r="Z433" s="71">
        <v>14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70">
        <v>0.16</v>
      </c>
      <c r="AG433" s="71">
        <v>0.11</v>
      </c>
      <c r="AH433" s="71">
        <v>0.26</v>
      </c>
      <c r="AI433" s="71">
        <v>0.16</v>
      </c>
      <c r="AJ433" s="71">
        <v>0.26</v>
      </c>
      <c r="AK433" s="63" t="s">
        <v>25</v>
      </c>
      <c r="AL433" s="93"/>
    </row>
    <row r="434" spans="1:38" ht="17.25" thickBot="1">
      <c r="A434" s="72">
        <v>432</v>
      </c>
      <c r="B434" s="57" t="s">
        <v>339</v>
      </c>
      <c r="C434" s="58" t="s">
        <v>1812</v>
      </c>
      <c r="D434" s="69" t="s">
        <v>104</v>
      </c>
      <c r="E434" s="58" t="s">
        <v>67</v>
      </c>
      <c r="F434" s="69" t="s">
        <v>4080</v>
      </c>
      <c r="G434" s="69">
        <v>1990</v>
      </c>
      <c r="H434" s="70">
        <v>12</v>
      </c>
      <c r="I434" s="71">
        <v>12</v>
      </c>
      <c r="J434" s="144">
        <v>1037</v>
      </c>
      <c r="K434" s="71">
        <v>11.5</v>
      </c>
      <c r="L434" s="59">
        <v>0</v>
      </c>
      <c r="M434" s="71">
        <v>6</v>
      </c>
      <c r="N434" s="71">
        <v>6</v>
      </c>
      <c r="O434" s="60">
        <v>0</v>
      </c>
      <c r="P434" s="60">
        <v>0</v>
      </c>
      <c r="Q434" s="60">
        <v>0</v>
      </c>
      <c r="R434" s="71">
        <v>3</v>
      </c>
      <c r="S434" s="60">
        <v>0</v>
      </c>
      <c r="T434" s="70">
        <v>0.1</v>
      </c>
      <c r="U434" s="71">
        <v>0.1</v>
      </c>
      <c r="V434" s="71">
        <v>4</v>
      </c>
      <c r="W434" s="71">
        <v>4</v>
      </c>
      <c r="X434" s="70">
        <v>18</v>
      </c>
      <c r="Y434" s="71">
        <v>77</v>
      </c>
      <c r="Z434" s="71">
        <v>62</v>
      </c>
      <c r="AA434" s="59">
        <v>0</v>
      </c>
      <c r="AB434" s="71">
        <v>0.52</v>
      </c>
      <c r="AC434" s="71">
        <v>0.52</v>
      </c>
      <c r="AD434" s="60">
        <v>0</v>
      </c>
      <c r="AE434" s="71">
        <v>0.52</v>
      </c>
      <c r="AF434" s="59">
        <v>0</v>
      </c>
      <c r="AG434" s="71">
        <v>0.34</v>
      </c>
      <c r="AH434" s="71">
        <v>0.35</v>
      </c>
      <c r="AI434" s="60">
        <v>0</v>
      </c>
      <c r="AJ434" s="71">
        <v>0.35</v>
      </c>
      <c r="AK434" s="63" t="s">
        <v>25</v>
      </c>
      <c r="AL434" s="93">
        <f t="shared" ref="AL434:AL468" si="16">AC434-AH434</f>
        <v>0.17000000000000004</v>
      </c>
    </row>
    <row r="435" spans="1:38" ht="17.25" thickBot="1">
      <c r="A435" s="72">
        <v>433</v>
      </c>
      <c r="B435" s="57" t="s">
        <v>340</v>
      </c>
      <c r="C435" s="58" t="s">
        <v>1844</v>
      </c>
      <c r="D435" s="69" t="s">
        <v>102</v>
      </c>
      <c r="E435" s="58" t="s">
        <v>63</v>
      </c>
      <c r="F435" s="69" t="s">
        <v>4081</v>
      </c>
      <c r="G435" s="69">
        <v>1994</v>
      </c>
      <c r="H435" s="70">
        <v>8</v>
      </c>
      <c r="I435" s="71">
        <v>3</v>
      </c>
      <c r="J435" s="71">
        <v>304</v>
      </c>
      <c r="K435" s="71">
        <v>3.4</v>
      </c>
      <c r="L435" s="70">
        <v>3</v>
      </c>
      <c r="M435" s="71">
        <v>1</v>
      </c>
      <c r="N435" s="71">
        <v>4</v>
      </c>
      <c r="O435" s="71">
        <v>3</v>
      </c>
      <c r="P435" s="60">
        <v>0</v>
      </c>
      <c r="Q435" s="60">
        <v>0</v>
      </c>
      <c r="R435" s="60">
        <v>0</v>
      </c>
      <c r="S435" s="60">
        <v>0</v>
      </c>
      <c r="T435" s="70">
        <v>0.8</v>
      </c>
      <c r="U435" s="71">
        <v>0.8</v>
      </c>
      <c r="V435" s="71">
        <v>1.5</v>
      </c>
      <c r="W435" s="71">
        <v>2.2999999999999998</v>
      </c>
      <c r="X435" s="70">
        <v>11</v>
      </c>
      <c r="Y435" s="71">
        <v>20</v>
      </c>
      <c r="Z435" s="71">
        <v>30</v>
      </c>
      <c r="AA435" s="70">
        <v>0.89</v>
      </c>
      <c r="AB435" s="71">
        <v>0.3</v>
      </c>
      <c r="AC435" s="71">
        <v>1.18</v>
      </c>
      <c r="AD435" s="71">
        <v>0.89</v>
      </c>
      <c r="AE435" s="71">
        <v>1.18</v>
      </c>
      <c r="AF435" s="70">
        <v>0.23</v>
      </c>
      <c r="AG435" s="71">
        <v>0.46</v>
      </c>
      <c r="AH435" s="71">
        <v>0.69</v>
      </c>
      <c r="AI435" s="71">
        <v>0.23</v>
      </c>
      <c r="AJ435" s="71">
        <v>0.69</v>
      </c>
      <c r="AK435" s="63" t="s">
        <v>25</v>
      </c>
      <c r="AL435" s="93">
        <f t="shared" si="16"/>
        <v>0.49</v>
      </c>
    </row>
    <row r="436" spans="1:38" ht="17.25" thickBot="1">
      <c r="A436" s="72">
        <v>434</v>
      </c>
      <c r="B436" s="57" t="s">
        <v>2740</v>
      </c>
      <c r="C436" s="58" t="s">
        <v>1809</v>
      </c>
      <c r="D436" s="69" t="s">
        <v>104</v>
      </c>
      <c r="E436" s="58" t="s">
        <v>2349</v>
      </c>
      <c r="F436" s="69" t="s">
        <v>4082</v>
      </c>
      <c r="G436" s="69">
        <v>1998</v>
      </c>
      <c r="H436" s="70">
        <v>7</v>
      </c>
      <c r="I436" s="71">
        <v>5</v>
      </c>
      <c r="J436" s="71">
        <v>467</v>
      </c>
      <c r="K436" s="71">
        <v>5.2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71">
        <v>1</v>
      </c>
      <c r="S436" s="60">
        <v>0</v>
      </c>
      <c r="T436" s="59">
        <v>0</v>
      </c>
      <c r="U436" s="60">
        <v>0</v>
      </c>
      <c r="V436" s="60">
        <v>0</v>
      </c>
      <c r="W436" s="60">
        <v>0</v>
      </c>
      <c r="X436" s="70">
        <v>1</v>
      </c>
      <c r="Y436" s="71">
        <v>4</v>
      </c>
      <c r="Z436" s="71">
        <v>2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59">
        <v>0</v>
      </c>
      <c r="AG436" s="71">
        <v>0.01</v>
      </c>
      <c r="AH436" s="71">
        <v>0.01</v>
      </c>
      <c r="AI436" s="60">
        <v>0</v>
      </c>
      <c r="AJ436" s="71">
        <v>0.01</v>
      </c>
      <c r="AK436" s="63" t="s">
        <v>25</v>
      </c>
      <c r="AL436" s="93">
        <f t="shared" si="16"/>
        <v>-0.01</v>
      </c>
    </row>
    <row r="437" spans="1:38" ht="17.25" thickBot="1">
      <c r="A437" s="72">
        <v>435</v>
      </c>
      <c r="B437" s="57" t="s">
        <v>341</v>
      </c>
      <c r="C437" s="58" t="s">
        <v>1865</v>
      </c>
      <c r="D437" s="69" t="s">
        <v>104</v>
      </c>
      <c r="E437" s="58" t="s">
        <v>79</v>
      </c>
      <c r="F437" s="69" t="s">
        <v>4083</v>
      </c>
      <c r="G437" s="69">
        <v>1996</v>
      </c>
      <c r="H437" s="70">
        <v>5</v>
      </c>
      <c r="I437" s="71">
        <v>3</v>
      </c>
      <c r="J437" s="71">
        <v>270</v>
      </c>
      <c r="K437" s="71">
        <v>3</v>
      </c>
      <c r="L437" s="59">
        <v>0</v>
      </c>
      <c r="M437" s="71">
        <v>2</v>
      </c>
      <c r="N437" s="71">
        <v>2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71">
        <v>0.5</v>
      </c>
      <c r="W437" s="71">
        <v>0.6</v>
      </c>
      <c r="X437" s="70">
        <v>15</v>
      </c>
      <c r="Y437" s="71">
        <v>18</v>
      </c>
      <c r="Z437" s="71">
        <v>36</v>
      </c>
      <c r="AA437" s="59">
        <v>0</v>
      </c>
      <c r="AB437" s="71">
        <v>0.67</v>
      </c>
      <c r="AC437" s="71">
        <v>0.67</v>
      </c>
      <c r="AD437" s="60">
        <v>0</v>
      </c>
      <c r="AE437" s="71">
        <v>0.67</v>
      </c>
      <c r="AF437" s="70">
        <v>0.01</v>
      </c>
      <c r="AG437" s="71">
        <v>0.18</v>
      </c>
      <c r="AH437" s="71">
        <v>0.19</v>
      </c>
      <c r="AI437" s="71">
        <v>0.01</v>
      </c>
      <c r="AJ437" s="71">
        <v>0.19</v>
      </c>
      <c r="AK437" s="63" t="s">
        <v>25</v>
      </c>
      <c r="AL437" s="93">
        <f t="shared" si="16"/>
        <v>0.48000000000000004</v>
      </c>
    </row>
    <row r="438" spans="1:38" ht="17.25" thickBot="1">
      <c r="A438" s="72">
        <v>436</v>
      </c>
      <c r="B438" s="57" t="s">
        <v>379</v>
      </c>
      <c r="C438" s="58" t="s">
        <v>1809</v>
      </c>
      <c r="D438" s="69" t="s">
        <v>111</v>
      </c>
      <c r="E438" s="58" t="s">
        <v>87</v>
      </c>
      <c r="F438" s="69" t="s">
        <v>4084</v>
      </c>
      <c r="G438" s="69">
        <v>1994</v>
      </c>
      <c r="H438" s="70">
        <v>10</v>
      </c>
      <c r="I438" s="71">
        <v>10</v>
      </c>
      <c r="J438" s="71">
        <v>900</v>
      </c>
      <c r="K438" s="71">
        <v>10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71">
        <v>1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59">
        <v>0</v>
      </c>
      <c r="Y438" s="60">
        <v>0</v>
      </c>
      <c r="Z438" s="60">
        <v>0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60">
        <v>0</v>
      </c>
      <c r="AH438" s="60">
        <v>0</v>
      </c>
      <c r="AI438" s="60">
        <v>0</v>
      </c>
      <c r="AJ438" s="60">
        <v>0</v>
      </c>
      <c r="AK438" s="63" t="s">
        <v>25</v>
      </c>
      <c r="AL438" s="93">
        <f t="shared" si="16"/>
        <v>0</v>
      </c>
    </row>
    <row r="439" spans="1:38" ht="17.25" thickBot="1">
      <c r="A439" s="72">
        <v>437</v>
      </c>
      <c r="B439" s="57" t="s">
        <v>2706</v>
      </c>
      <c r="C439" s="58" t="s">
        <v>1852</v>
      </c>
      <c r="D439" s="69" t="s">
        <v>104</v>
      </c>
      <c r="E439" s="58" t="s">
        <v>71</v>
      </c>
      <c r="F439" s="69" t="s">
        <v>4085</v>
      </c>
      <c r="G439" s="69">
        <v>2002</v>
      </c>
      <c r="H439" s="70">
        <v>10</v>
      </c>
      <c r="I439" s="71">
        <v>10</v>
      </c>
      <c r="J439" s="71">
        <v>782</v>
      </c>
      <c r="K439" s="71">
        <v>8.6999999999999993</v>
      </c>
      <c r="L439" s="59">
        <v>0</v>
      </c>
      <c r="M439" s="71">
        <v>2</v>
      </c>
      <c r="N439" s="71">
        <v>2</v>
      </c>
      <c r="O439" s="60">
        <v>0</v>
      </c>
      <c r="P439" s="60">
        <v>0</v>
      </c>
      <c r="Q439" s="60">
        <v>0</v>
      </c>
      <c r="R439" s="71">
        <v>5</v>
      </c>
      <c r="S439" s="71">
        <v>1</v>
      </c>
      <c r="T439" s="70">
        <v>0.2</v>
      </c>
      <c r="U439" s="71">
        <v>0.2</v>
      </c>
      <c r="V439" s="71">
        <v>0.7</v>
      </c>
      <c r="W439" s="71">
        <v>0.9</v>
      </c>
      <c r="X439" s="70">
        <v>27</v>
      </c>
      <c r="Y439" s="71">
        <v>46</v>
      </c>
      <c r="Z439" s="71">
        <v>53</v>
      </c>
      <c r="AA439" s="59">
        <v>0</v>
      </c>
      <c r="AB439" s="71">
        <v>0.23</v>
      </c>
      <c r="AC439" s="71">
        <v>0.23</v>
      </c>
      <c r="AD439" s="60">
        <v>0</v>
      </c>
      <c r="AE439" s="71">
        <v>0.23</v>
      </c>
      <c r="AF439" s="70">
        <v>0.02</v>
      </c>
      <c r="AG439" s="71">
        <v>0.08</v>
      </c>
      <c r="AH439" s="71">
        <v>0.11</v>
      </c>
      <c r="AI439" s="71">
        <v>0.02</v>
      </c>
      <c r="AJ439" s="71">
        <v>0.11</v>
      </c>
      <c r="AK439" s="63" t="s">
        <v>25</v>
      </c>
      <c r="AL439" s="93">
        <f t="shared" si="16"/>
        <v>0.12000000000000001</v>
      </c>
    </row>
    <row r="440" spans="1:38" ht="17.25" thickBot="1">
      <c r="A440" s="72">
        <v>438</v>
      </c>
      <c r="B440" s="57" t="s">
        <v>2707</v>
      </c>
      <c r="C440" s="58" t="s">
        <v>1814</v>
      </c>
      <c r="D440" s="69" t="s">
        <v>103</v>
      </c>
      <c r="E440" s="58" t="s">
        <v>81</v>
      </c>
      <c r="F440" s="69" t="s">
        <v>4086</v>
      </c>
      <c r="G440" s="69">
        <v>2004</v>
      </c>
      <c r="H440" s="70">
        <v>8</v>
      </c>
      <c r="I440" s="71">
        <v>1</v>
      </c>
      <c r="J440" s="71">
        <v>147</v>
      </c>
      <c r="K440" s="71">
        <v>1.6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71">
        <v>1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70">
        <v>5</v>
      </c>
      <c r="Y440" s="71">
        <v>13</v>
      </c>
      <c r="Z440" s="60">
        <v>0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59">
        <v>0</v>
      </c>
      <c r="AG440" s="71">
        <v>0.03</v>
      </c>
      <c r="AH440" s="71">
        <v>0.03</v>
      </c>
      <c r="AI440" s="60">
        <v>0</v>
      </c>
      <c r="AJ440" s="71">
        <v>0.03</v>
      </c>
      <c r="AK440" s="63" t="s">
        <v>25</v>
      </c>
      <c r="AL440" s="93">
        <f t="shared" si="16"/>
        <v>-0.03</v>
      </c>
    </row>
    <row r="441" spans="1:38" ht="17.25" thickBot="1">
      <c r="A441" s="72">
        <v>439</v>
      </c>
      <c r="B441" s="57" t="s">
        <v>342</v>
      </c>
      <c r="C441" s="58" t="s">
        <v>1818</v>
      </c>
      <c r="D441" s="69" t="s">
        <v>104</v>
      </c>
      <c r="E441" s="58" t="s">
        <v>79</v>
      </c>
      <c r="F441" s="69" t="s">
        <v>4087</v>
      </c>
      <c r="G441" s="69">
        <v>1991</v>
      </c>
      <c r="H441" s="70">
        <v>10</v>
      </c>
      <c r="I441" s="71">
        <v>10</v>
      </c>
      <c r="J441" s="71">
        <v>837</v>
      </c>
      <c r="K441" s="71">
        <v>9.3000000000000007</v>
      </c>
      <c r="L441" s="59">
        <v>0</v>
      </c>
      <c r="M441" s="71">
        <v>2</v>
      </c>
      <c r="N441" s="71">
        <v>2</v>
      </c>
      <c r="O441" s="60">
        <v>0</v>
      </c>
      <c r="P441" s="60">
        <v>0</v>
      </c>
      <c r="Q441" s="60">
        <v>0</v>
      </c>
      <c r="R441" s="71">
        <v>1</v>
      </c>
      <c r="S441" s="71">
        <v>1</v>
      </c>
      <c r="T441" s="70">
        <v>0.7</v>
      </c>
      <c r="U441" s="71">
        <v>0.7</v>
      </c>
      <c r="V441" s="71">
        <v>1</v>
      </c>
      <c r="W441" s="71">
        <v>1.7</v>
      </c>
      <c r="X441" s="70">
        <v>4</v>
      </c>
      <c r="Y441" s="71">
        <v>48</v>
      </c>
      <c r="Z441" s="71">
        <v>1</v>
      </c>
      <c r="AA441" s="59">
        <v>0</v>
      </c>
      <c r="AB441" s="71">
        <v>0.22</v>
      </c>
      <c r="AC441" s="71">
        <v>0.22</v>
      </c>
      <c r="AD441" s="60">
        <v>0</v>
      </c>
      <c r="AE441" s="71">
        <v>0.22</v>
      </c>
      <c r="AF441" s="70">
        <v>7.0000000000000007E-2</v>
      </c>
      <c r="AG441" s="71">
        <v>0.1</v>
      </c>
      <c r="AH441" s="71">
        <v>0.18</v>
      </c>
      <c r="AI441" s="71">
        <v>7.0000000000000007E-2</v>
      </c>
      <c r="AJ441" s="71">
        <v>0.18</v>
      </c>
      <c r="AK441" s="63" t="s">
        <v>25</v>
      </c>
      <c r="AL441" s="93">
        <f t="shared" si="16"/>
        <v>4.0000000000000008E-2</v>
      </c>
    </row>
    <row r="442" spans="1:38" ht="17.25" thickBot="1">
      <c r="A442" s="72">
        <v>440</v>
      </c>
      <c r="B442" s="57" t="s">
        <v>343</v>
      </c>
      <c r="C442" s="58" t="s">
        <v>1814</v>
      </c>
      <c r="D442" s="69" t="s">
        <v>104</v>
      </c>
      <c r="E442" s="58" t="s">
        <v>69</v>
      </c>
      <c r="F442" s="69" t="s">
        <v>4088</v>
      </c>
      <c r="G442" s="69">
        <v>1993</v>
      </c>
      <c r="H442" s="70">
        <v>8</v>
      </c>
      <c r="I442" s="71">
        <v>4</v>
      </c>
      <c r="J442" s="71">
        <v>343</v>
      </c>
      <c r="K442" s="71">
        <v>3.8</v>
      </c>
      <c r="L442" s="70">
        <v>1</v>
      </c>
      <c r="M442" s="60">
        <v>0</v>
      </c>
      <c r="N442" s="71">
        <v>1</v>
      </c>
      <c r="O442" s="71">
        <v>1</v>
      </c>
      <c r="P442" s="60">
        <v>0</v>
      </c>
      <c r="Q442" s="60">
        <v>0</v>
      </c>
      <c r="R442" s="60">
        <v>0</v>
      </c>
      <c r="S442" s="60">
        <v>0</v>
      </c>
      <c r="T442" s="70">
        <v>1.1000000000000001</v>
      </c>
      <c r="U442" s="71">
        <v>1.1000000000000001</v>
      </c>
      <c r="V442" s="71">
        <v>0.1</v>
      </c>
      <c r="W442" s="71">
        <v>1.2</v>
      </c>
      <c r="X442" s="70">
        <v>6</v>
      </c>
      <c r="Y442" s="71">
        <v>26</v>
      </c>
      <c r="Z442" s="71">
        <v>1</v>
      </c>
      <c r="AA442" s="70">
        <v>0.26</v>
      </c>
      <c r="AB442" s="60">
        <v>0</v>
      </c>
      <c r="AC442" s="71">
        <v>0.26</v>
      </c>
      <c r="AD442" s="71">
        <v>0.26</v>
      </c>
      <c r="AE442" s="71">
        <v>0.26</v>
      </c>
      <c r="AF442" s="70">
        <v>0.3</v>
      </c>
      <c r="AG442" s="71">
        <v>0.02</v>
      </c>
      <c r="AH442" s="71">
        <v>0.31</v>
      </c>
      <c r="AI442" s="71">
        <v>0.3</v>
      </c>
      <c r="AJ442" s="71">
        <v>0.31</v>
      </c>
      <c r="AK442" s="63" t="s">
        <v>25</v>
      </c>
      <c r="AL442" s="93">
        <f t="shared" si="16"/>
        <v>-4.9999999999999989E-2</v>
      </c>
    </row>
    <row r="443" spans="1:38" ht="17.25" thickBot="1">
      <c r="A443" s="72">
        <v>441</v>
      </c>
      <c r="B443" s="57" t="s">
        <v>3283</v>
      </c>
      <c r="C443" s="58" t="s">
        <v>1821</v>
      </c>
      <c r="D443" s="69" t="s">
        <v>1819</v>
      </c>
      <c r="E443" s="58" t="s">
        <v>71</v>
      </c>
      <c r="F443" s="69" t="s">
        <v>4089</v>
      </c>
      <c r="G443" s="69">
        <v>2003</v>
      </c>
      <c r="H443" s="70">
        <v>3</v>
      </c>
      <c r="I443" s="60">
        <v>0</v>
      </c>
      <c r="J443" s="71">
        <v>11</v>
      </c>
      <c r="K443" s="71">
        <v>0.1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71">
        <v>1</v>
      </c>
      <c r="S443" s="60">
        <v>0</v>
      </c>
      <c r="T443" s="59">
        <v>0</v>
      </c>
      <c r="U443" s="60">
        <v>0</v>
      </c>
      <c r="V443" s="60">
        <v>0</v>
      </c>
      <c r="W443" s="60">
        <v>0</v>
      </c>
      <c r="X443" s="59">
        <v>0</v>
      </c>
      <c r="Y443" s="60">
        <v>0</v>
      </c>
      <c r="Z443" s="60">
        <v>0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59">
        <v>0</v>
      </c>
      <c r="AG443" s="60">
        <v>0</v>
      </c>
      <c r="AH443" s="60">
        <v>0</v>
      </c>
      <c r="AI443" s="60">
        <v>0</v>
      </c>
      <c r="AJ443" s="60">
        <v>0</v>
      </c>
      <c r="AK443" s="63" t="s">
        <v>25</v>
      </c>
      <c r="AL443" s="93">
        <f t="shared" si="16"/>
        <v>0</v>
      </c>
    </row>
    <row r="444" spans="1:38" ht="17.25" thickBot="1">
      <c r="A444" s="72">
        <v>442</v>
      </c>
      <c r="B444" s="57" t="s">
        <v>344</v>
      </c>
      <c r="C444" s="58" t="s">
        <v>1818</v>
      </c>
      <c r="D444" s="69" t="s">
        <v>104</v>
      </c>
      <c r="E444" s="58" t="s">
        <v>73</v>
      </c>
      <c r="F444" s="69" t="s">
        <v>4090</v>
      </c>
      <c r="G444" s="69">
        <v>1992</v>
      </c>
      <c r="H444" s="70">
        <v>12</v>
      </c>
      <c r="I444" s="71">
        <v>6</v>
      </c>
      <c r="J444" s="71">
        <v>690</v>
      </c>
      <c r="K444" s="71">
        <v>7.7</v>
      </c>
      <c r="L444" s="59">
        <v>0</v>
      </c>
      <c r="M444" s="71">
        <v>1</v>
      </c>
      <c r="N444" s="71">
        <v>1</v>
      </c>
      <c r="O444" s="60">
        <v>0</v>
      </c>
      <c r="P444" s="60">
        <v>0</v>
      </c>
      <c r="Q444" s="60">
        <v>0</v>
      </c>
      <c r="R444" s="71">
        <v>1</v>
      </c>
      <c r="S444" s="60">
        <v>0</v>
      </c>
      <c r="T444" s="70">
        <v>0.1</v>
      </c>
      <c r="U444" s="71">
        <v>0.1</v>
      </c>
      <c r="V444" s="71">
        <v>0.4</v>
      </c>
      <c r="W444" s="71">
        <v>0.5</v>
      </c>
      <c r="X444" s="70">
        <v>9</v>
      </c>
      <c r="Y444" s="71">
        <v>28</v>
      </c>
      <c r="Z444" s="71">
        <v>22</v>
      </c>
      <c r="AA444" s="59">
        <v>0</v>
      </c>
      <c r="AB444" s="71">
        <v>0.13</v>
      </c>
      <c r="AC444" s="71">
        <v>0.13</v>
      </c>
      <c r="AD444" s="60">
        <v>0</v>
      </c>
      <c r="AE444" s="71">
        <v>0.13</v>
      </c>
      <c r="AF444" s="70">
        <v>0.01</v>
      </c>
      <c r="AG444" s="71">
        <v>0.05</v>
      </c>
      <c r="AH444" s="71">
        <v>0.06</v>
      </c>
      <c r="AI444" s="71">
        <v>0.01</v>
      </c>
      <c r="AJ444" s="71">
        <v>0.06</v>
      </c>
      <c r="AK444" s="63" t="s">
        <v>25</v>
      </c>
      <c r="AL444" s="93">
        <f t="shared" si="16"/>
        <v>7.0000000000000007E-2</v>
      </c>
    </row>
    <row r="445" spans="1:38" ht="17.25" thickBot="1">
      <c r="A445" s="72">
        <v>443</v>
      </c>
      <c r="B445" s="57" t="s">
        <v>2708</v>
      </c>
      <c r="C445" s="58" t="s">
        <v>1818</v>
      </c>
      <c r="D445" s="69" t="s">
        <v>104</v>
      </c>
      <c r="E445" s="58" t="s">
        <v>71</v>
      </c>
      <c r="F445" s="69" t="s">
        <v>4091</v>
      </c>
      <c r="G445" s="69">
        <v>2001</v>
      </c>
      <c r="H445" s="70">
        <v>11</v>
      </c>
      <c r="I445" s="71">
        <v>11</v>
      </c>
      <c r="J445" s="71">
        <v>943</v>
      </c>
      <c r="K445" s="71">
        <v>10.5</v>
      </c>
      <c r="L445" s="70">
        <v>1</v>
      </c>
      <c r="M445" s="60">
        <v>0</v>
      </c>
      <c r="N445" s="71">
        <v>1</v>
      </c>
      <c r="O445" s="71">
        <v>1</v>
      </c>
      <c r="P445" s="60">
        <v>0</v>
      </c>
      <c r="Q445" s="60">
        <v>0</v>
      </c>
      <c r="R445" s="71">
        <v>1</v>
      </c>
      <c r="S445" s="60">
        <v>0</v>
      </c>
      <c r="T445" s="70">
        <v>0.3</v>
      </c>
      <c r="U445" s="71">
        <v>0.3</v>
      </c>
      <c r="V445" s="60">
        <v>0</v>
      </c>
      <c r="W445" s="71">
        <v>0.3</v>
      </c>
      <c r="X445" s="70">
        <v>9</v>
      </c>
      <c r="Y445" s="71">
        <v>34</v>
      </c>
      <c r="Z445" s="71">
        <v>1</v>
      </c>
      <c r="AA445" s="70">
        <v>0.1</v>
      </c>
      <c r="AB445" s="60">
        <v>0</v>
      </c>
      <c r="AC445" s="71">
        <v>0.1</v>
      </c>
      <c r="AD445" s="71">
        <v>0.1</v>
      </c>
      <c r="AE445" s="71">
        <v>0.1</v>
      </c>
      <c r="AF445" s="70">
        <v>0.03</v>
      </c>
      <c r="AG445" s="60">
        <v>0</v>
      </c>
      <c r="AH445" s="71">
        <v>0.03</v>
      </c>
      <c r="AI445" s="71">
        <v>0.03</v>
      </c>
      <c r="AJ445" s="71">
        <v>0.03</v>
      </c>
      <c r="AK445" s="63" t="s">
        <v>25</v>
      </c>
      <c r="AL445" s="93">
        <f t="shared" si="16"/>
        <v>7.0000000000000007E-2</v>
      </c>
    </row>
    <row r="446" spans="1:38" ht="17.25" thickBot="1">
      <c r="A446" s="72">
        <v>444</v>
      </c>
      <c r="B446" s="57" t="s">
        <v>2741</v>
      </c>
      <c r="C446" s="58" t="s">
        <v>1818</v>
      </c>
      <c r="D446" s="69" t="s">
        <v>111</v>
      </c>
      <c r="E446" s="58" t="s">
        <v>73</v>
      </c>
      <c r="F446" s="69" t="s">
        <v>4092</v>
      </c>
      <c r="G446" s="69">
        <v>2002</v>
      </c>
      <c r="H446" s="70">
        <v>5</v>
      </c>
      <c r="I446" s="71">
        <v>5</v>
      </c>
      <c r="J446" s="71">
        <v>450</v>
      </c>
      <c r="K446" s="71">
        <v>5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59">
        <v>0</v>
      </c>
      <c r="U446" s="60">
        <v>0</v>
      </c>
      <c r="V446" s="60">
        <v>0</v>
      </c>
      <c r="W446" s="60">
        <v>0</v>
      </c>
      <c r="X446" s="59">
        <v>0</v>
      </c>
      <c r="Y446" s="60">
        <v>0</v>
      </c>
      <c r="Z446" s="60">
        <v>0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59">
        <v>0</v>
      </c>
      <c r="AG446" s="60">
        <v>0</v>
      </c>
      <c r="AH446" s="60">
        <v>0</v>
      </c>
      <c r="AI446" s="60">
        <v>0</v>
      </c>
      <c r="AJ446" s="60">
        <v>0</v>
      </c>
      <c r="AK446" s="63" t="s">
        <v>25</v>
      </c>
      <c r="AL446" s="93">
        <f t="shared" si="16"/>
        <v>0</v>
      </c>
    </row>
    <row r="447" spans="1:38" ht="17.25" thickBot="1">
      <c r="A447" s="72">
        <v>445</v>
      </c>
      <c r="B447" s="57" t="s">
        <v>2709</v>
      </c>
      <c r="C447" s="58" t="s">
        <v>1852</v>
      </c>
      <c r="D447" s="69" t="s">
        <v>111</v>
      </c>
      <c r="E447" s="58" t="s">
        <v>71</v>
      </c>
      <c r="F447" s="69" t="s">
        <v>4093</v>
      </c>
      <c r="G447" s="69">
        <v>1996</v>
      </c>
      <c r="H447" s="70">
        <v>12</v>
      </c>
      <c r="I447" s="71">
        <v>12</v>
      </c>
      <c r="J447" s="144">
        <v>1080</v>
      </c>
      <c r="K447" s="71">
        <v>12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71">
        <v>2</v>
      </c>
      <c r="S447" s="60">
        <v>0</v>
      </c>
      <c r="T447" s="59">
        <v>0</v>
      </c>
      <c r="U447" s="60">
        <v>0</v>
      </c>
      <c r="V447" s="60">
        <v>0</v>
      </c>
      <c r="W447" s="60">
        <v>0</v>
      </c>
      <c r="X447" s="59">
        <v>0</v>
      </c>
      <c r="Y447" s="60">
        <v>0</v>
      </c>
      <c r="Z447" s="60">
        <v>0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59">
        <v>0</v>
      </c>
      <c r="AG447" s="60">
        <v>0</v>
      </c>
      <c r="AH447" s="60">
        <v>0</v>
      </c>
      <c r="AI447" s="60">
        <v>0</v>
      </c>
      <c r="AJ447" s="60">
        <v>0</v>
      </c>
      <c r="AK447" s="63" t="s">
        <v>25</v>
      </c>
      <c r="AL447" s="93">
        <f t="shared" si="16"/>
        <v>0</v>
      </c>
    </row>
    <row r="448" spans="1:38" ht="17.25" thickBot="1">
      <c r="A448" s="72">
        <v>446</v>
      </c>
      <c r="B448" s="57" t="s">
        <v>345</v>
      </c>
      <c r="C448" s="58" t="s">
        <v>1841</v>
      </c>
      <c r="D448" s="69" t="s">
        <v>103</v>
      </c>
      <c r="E448" s="58" t="s">
        <v>63</v>
      </c>
      <c r="F448" s="69" t="s">
        <v>4094</v>
      </c>
      <c r="G448" s="69">
        <v>2000</v>
      </c>
      <c r="H448" s="70">
        <v>8</v>
      </c>
      <c r="I448" s="71">
        <v>2</v>
      </c>
      <c r="J448" s="71">
        <v>241</v>
      </c>
      <c r="K448" s="71">
        <v>2.7</v>
      </c>
      <c r="L448" s="70">
        <v>1</v>
      </c>
      <c r="M448" s="71">
        <v>2</v>
      </c>
      <c r="N448" s="71">
        <v>3</v>
      </c>
      <c r="O448" s="60">
        <v>0</v>
      </c>
      <c r="P448" s="71">
        <v>1</v>
      </c>
      <c r="Q448" s="71">
        <v>1</v>
      </c>
      <c r="R448" s="60">
        <v>0</v>
      </c>
      <c r="S448" s="71">
        <v>1</v>
      </c>
      <c r="T448" s="70">
        <v>1.2</v>
      </c>
      <c r="U448" s="71">
        <v>0.4</v>
      </c>
      <c r="V448" s="71">
        <v>1.1000000000000001</v>
      </c>
      <c r="W448" s="71">
        <v>1.5</v>
      </c>
      <c r="X448" s="70">
        <v>9</v>
      </c>
      <c r="Y448" s="71">
        <v>12</v>
      </c>
      <c r="Z448" s="71">
        <v>24</v>
      </c>
      <c r="AA448" s="70">
        <v>0.37</v>
      </c>
      <c r="AB448" s="71">
        <v>0.75</v>
      </c>
      <c r="AC448" s="71">
        <v>1.1200000000000001</v>
      </c>
      <c r="AD448" s="60">
        <v>0</v>
      </c>
      <c r="AE448" s="71">
        <v>0.75</v>
      </c>
      <c r="AF448" s="70">
        <v>0.45</v>
      </c>
      <c r="AG448" s="71">
        <v>0.4</v>
      </c>
      <c r="AH448" s="71">
        <v>0.84</v>
      </c>
      <c r="AI448" s="71">
        <v>0.15</v>
      </c>
      <c r="AJ448" s="71">
        <v>0.55000000000000004</v>
      </c>
      <c r="AK448" s="63" t="s">
        <v>25</v>
      </c>
      <c r="AL448" s="93">
        <f t="shared" si="16"/>
        <v>0.28000000000000014</v>
      </c>
    </row>
    <row r="449" spans="1:38" ht="17.25" thickBot="1">
      <c r="A449" s="72">
        <v>447</v>
      </c>
      <c r="B449" s="57" t="s">
        <v>346</v>
      </c>
      <c r="C449" s="58" t="s">
        <v>1822</v>
      </c>
      <c r="D449" s="69" t="s">
        <v>102</v>
      </c>
      <c r="E449" s="58" t="s">
        <v>75</v>
      </c>
      <c r="F449" s="69" t="s">
        <v>4095</v>
      </c>
      <c r="G449" s="69">
        <v>1995</v>
      </c>
      <c r="H449" s="70">
        <v>7</v>
      </c>
      <c r="I449" s="71">
        <v>2</v>
      </c>
      <c r="J449" s="71">
        <v>233</v>
      </c>
      <c r="K449" s="71">
        <v>2.6</v>
      </c>
      <c r="L449" s="70">
        <v>1</v>
      </c>
      <c r="M449" s="60">
        <v>0</v>
      </c>
      <c r="N449" s="71">
        <v>1</v>
      </c>
      <c r="O449" s="71">
        <v>1</v>
      </c>
      <c r="P449" s="60">
        <v>0</v>
      </c>
      <c r="Q449" s="60">
        <v>0</v>
      </c>
      <c r="R449" s="71">
        <v>1</v>
      </c>
      <c r="S449" s="60">
        <v>0</v>
      </c>
      <c r="T449" s="70">
        <v>0.7</v>
      </c>
      <c r="U449" s="71">
        <v>0.7</v>
      </c>
      <c r="V449" s="71">
        <v>0.5</v>
      </c>
      <c r="W449" s="71">
        <v>1.2</v>
      </c>
      <c r="X449" s="70">
        <v>2</v>
      </c>
      <c r="Y449" s="71">
        <v>2</v>
      </c>
      <c r="Z449" s="71">
        <v>8</v>
      </c>
      <c r="AA449" s="70">
        <v>0.39</v>
      </c>
      <c r="AB449" s="60">
        <v>0</v>
      </c>
      <c r="AC449" s="71">
        <v>0.39</v>
      </c>
      <c r="AD449" s="71">
        <v>0.39</v>
      </c>
      <c r="AE449" s="71">
        <v>0.39</v>
      </c>
      <c r="AF449" s="70">
        <v>0.26</v>
      </c>
      <c r="AG449" s="71">
        <v>0.21</v>
      </c>
      <c r="AH449" s="71">
        <v>0.47</v>
      </c>
      <c r="AI449" s="71">
        <v>0.26</v>
      </c>
      <c r="AJ449" s="71">
        <v>0.47</v>
      </c>
      <c r="AK449" s="63" t="s">
        <v>25</v>
      </c>
      <c r="AL449" s="93">
        <f t="shared" si="16"/>
        <v>-7.999999999999996E-2</v>
      </c>
    </row>
    <row r="450" spans="1:38" ht="17.25" thickBot="1">
      <c r="A450" s="72">
        <v>448</v>
      </c>
      <c r="B450" s="57" t="s">
        <v>2036</v>
      </c>
      <c r="C450" s="58" t="s">
        <v>1822</v>
      </c>
      <c r="D450" s="69" t="s">
        <v>104</v>
      </c>
      <c r="E450" s="58" t="s">
        <v>2348</v>
      </c>
      <c r="F450" s="69" t="s">
        <v>4096</v>
      </c>
      <c r="G450" s="69">
        <v>1999</v>
      </c>
      <c r="H450" s="70">
        <v>6</v>
      </c>
      <c r="I450" s="71">
        <v>5</v>
      </c>
      <c r="J450" s="71">
        <v>420</v>
      </c>
      <c r="K450" s="71">
        <v>4.7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59">
        <v>0</v>
      </c>
      <c r="U450" s="60">
        <v>0</v>
      </c>
      <c r="V450" s="71">
        <v>0.1</v>
      </c>
      <c r="W450" s="71">
        <v>0.1</v>
      </c>
      <c r="X450" s="70">
        <v>13</v>
      </c>
      <c r="Y450" s="71">
        <v>14</v>
      </c>
      <c r="Z450" s="71">
        <v>9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59">
        <v>0</v>
      </c>
      <c r="AG450" s="71">
        <v>0.03</v>
      </c>
      <c r="AH450" s="71">
        <v>0.03</v>
      </c>
      <c r="AI450" s="60">
        <v>0</v>
      </c>
      <c r="AJ450" s="71">
        <v>0.03</v>
      </c>
      <c r="AK450" s="63" t="s">
        <v>25</v>
      </c>
      <c r="AL450" s="93">
        <f t="shared" si="16"/>
        <v>-0.03</v>
      </c>
    </row>
    <row r="451" spans="1:38" ht="17.25" thickBot="1">
      <c r="A451" s="72">
        <v>449</v>
      </c>
      <c r="B451" s="57" t="s">
        <v>3249</v>
      </c>
      <c r="C451" s="58" t="s">
        <v>1865</v>
      </c>
      <c r="D451" s="69" t="s">
        <v>111</v>
      </c>
      <c r="E451" s="58" t="s">
        <v>87</v>
      </c>
      <c r="F451" s="69" t="s">
        <v>4097</v>
      </c>
      <c r="G451" s="69">
        <v>1994</v>
      </c>
      <c r="H451" s="70">
        <v>2</v>
      </c>
      <c r="I451" s="71">
        <v>2</v>
      </c>
      <c r="J451" s="71">
        <v>180</v>
      </c>
      <c r="K451" s="71">
        <v>2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59">
        <v>0</v>
      </c>
      <c r="U451" s="60">
        <v>0</v>
      </c>
      <c r="V451" s="60">
        <v>0</v>
      </c>
      <c r="W451" s="60">
        <v>0</v>
      </c>
      <c r="X451" s="59">
        <v>0</v>
      </c>
      <c r="Y451" s="60">
        <v>0</v>
      </c>
      <c r="Z451" s="60">
        <v>0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59">
        <v>0</v>
      </c>
      <c r="AG451" s="71">
        <v>0.01</v>
      </c>
      <c r="AH451" s="71">
        <v>0.01</v>
      </c>
      <c r="AI451" s="60">
        <v>0</v>
      </c>
      <c r="AJ451" s="71">
        <v>0.01</v>
      </c>
      <c r="AK451" s="63" t="s">
        <v>25</v>
      </c>
      <c r="AL451" s="93">
        <f t="shared" si="16"/>
        <v>-0.01</v>
      </c>
    </row>
    <row r="452" spans="1:38" ht="17.25" thickBot="1">
      <c r="A452" s="72">
        <v>450</v>
      </c>
      <c r="B452" s="57" t="s">
        <v>347</v>
      </c>
      <c r="C452" s="58" t="s">
        <v>1812</v>
      </c>
      <c r="D452" s="69" t="s">
        <v>104</v>
      </c>
      <c r="E452" s="58" t="s">
        <v>65</v>
      </c>
      <c r="F452" s="69" t="s">
        <v>4098</v>
      </c>
      <c r="G452" s="69">
        <v>1990</v>
      </c>
      <c r="H452" s="70">
        <v>12</v>
      </c>
      <c r="I452" s="71">
        <v>12</v>
      </c>
      <c r="J452" s="144">
        <v>1079</v>
      </c>
      <c r="K452" s="71">
        <v>12</v>
      </c>
      <c r="L452" s="59">
        <v>0</v>
      </c>
      <c r="M452" s="71">
        <v>1</v>
      </c>
      <c r="N452" s="71">
        <v>1</v>
      </c>
      <c r="O452" s="60">
        <v>0</v>
      </c>
      <c r="P452" s="60">
        <v>0</v>
      </c>
      <c r="Q452" s="60">
        <v>0</v>
      </c>
      <c r="R452" s="71">
        <v>1</v>
      </c>
      <c r="S452" s="60">
        <v>0</v>
      </c>
      <c r="T452" s="70">
        <v>0.2</v>
      </c>
      <c r="U452" s="71">
        <v>0.2</v>
      </c>
      <c r="V452" s="71">
        <v>1.2</v>
      </c>
      <c r="W452" s="71">
        <v>1.4</v>
      </c>
      <c r="X452" s="70">
        <v>30</v>
      </c>
      <c r="Y452" s="71">
        <v>60</v>
      </c>
      <c r="Z452" s="71">
        <v>81</v>
      </c>
      <c r="AA452" s="59">
        <v>0</v>
      </c>
      <c r="AB452" s="71">
        <v>0.08</v>
      </c>
      <c r="AC452" s="71">
        <v>0.08</v>
      </c>
      <c r="AD452" s="60">
        <v>0</v>
      </c>
      <c r="AE452" s="71">
        <v>0.08</v>
      </c>
      <c r="AF452" s="70">
        <v>0.01</v>
      </c>
      <c r="AG452" s="71">
        <v>0.1</v>
      </c>
      <c r="AH452" s="71">
        <v>0.12</v>
      </c>
      <c r="AI452" s="71">
        <v>0.01</v>
      </c>
      <c r="AJ452" s="71">
        <v>0.12</v>
      </c>
      <c r="AK452" s="63" t="s">
        <v>25</v>
      </c>
      <c r="AL452" s="92">
        <f t="shared" si="16"/>
        <v>-3.9999999999999994E-2</v>
      </c>
    </row>
    <row r="453" spans="1:38" ht="17.25" thickBot="1">
      <c r="A453" s="72">
        <v>451</v>
      </c>
      <c r="B453" s="57" t="s">
        <v>348</v>
      </c>
      <c r="C453" s="58" t="s">
        <v>1812</v>
      </c>
      <c r="D453" s="69" t="s">
        <v>104</v>
      </c>
      <c r="E453" s="58" t="s">
        <v>69</v>
      </c>
      <c r="F453" s="69" t="s">
        <v>4099</v>
      </c>
      <c r="G453" s="69">
        <v>1997</v>
      </c>
      <c r="H453" s="70">
        <v>6</v>
      </c>
      <c r="I453" s="71">
        <v>5</v>
      </c>
      <c r="J453" s="71">
        <v>431</v>
      </c>
      <c r="K453" s="71">
        <v>4.8</v>
      </c>
      <c r="L453" s="59">
        <v>0</v>
      </c>
      <c r="M453" s="71">
        <v>1</v>
      </c>
      <c r="N453" s="71">
        <v>1</v>
      </c>
      <c r="O453" s="60">
        <v>0</v>
      </c>
      <c r="P453" s="60">
        <v>0</v>
      </c>
      <c r="Q453" s="60">
        <v>0</v>
      </c>
      <c r="R453" s="71">
        <v>2</v>
      </c>
      <c r="S453" s="60">
        <v>0</v>
      </c>
      <c r="T453" s="59">
        <v>0</v>
      </c>
      <c r="U453" s="60">
        <v>0</v>
      </c>
      <c r="V453" s="71">
        <v>1.1000000000000001</v>
      </c>
      <c r="W453" s="71">
        <v>1.1000000000000001</v>
      </c>
      <c r="X453" s="70">
        <v>11</v>
      </c>
      <c r="Y453" s="71">
        <v>23</v>
      </c>
      <c r="Z453" s="71">
        <v>10</v>
      </c>
      <c r="AA453" s="59">
        <v>0</v>
      </c>
      <c r="AB453" s="71">
        <v>0.21</v>
      </c>
      <c r="AC453" s="71">
        <v>0.21</v>
      </c>
      <c r="AD453" s="60">
        <v>0</v>
      </c>
      <c r="AE453" s="71">
        <v>0.21</v>
      </c>
      <c r="AF453" s="59">
        <v>0</v>
      </c>
      <c r="AG453" s="71">
        <v>0.24</v>
      </c>
      <c r="AH453" s="71">
        <v>0.24</v>
      </c>
      <c r="AI453" s="60">
        <v>0</v>
      </c>
      <c r="AJ453" s="71">
        <v>0.24</v>
      </c>
      <c r="AK453" s="63" t="s">
        <v>25</v>
      </c>
      <c r="AL453" s="92">
        <f t="shared" si="16"/>
        <v>-0.03</v>
      </c>
    </row>
    <row r="454" spans="1:38" ht="17.25" thickBot="1">
      <c r="A454" s="72">
        <v>452</v>
      </c>
      <c r="B454" s="57" t="s">
        <v>349</v>
      </c>
      <c r="C454" s="58" t="s">
        <v>1812</v>
      </c>
      <c r="D454" s="69" t="s">
        <v>104</v>
      </c>
      <c r="E454" s="58" t="s">
        <v>85</v>
      </c>
      <c r="F454" s="69" t="s">
        <v>4100</v>
      </c>
      <c r="G454" s="69">
        <v>1989</v>
      </c>
      <c r="H454" s="70">
        <v>11</v>
      </c>
      <c r="I454" s="71">
        <v>11</v>
      </c>
      <c r="J454" s="71">
        <v>961</v>
      </c>
      <c r="K454" s="71">
        <v>10.7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71">
        <v>3</v>
      </c>
      <c r="S454" s="60">
        <v>0</v>
      </c>
      <c r="T454" s="70">
        <v>0.7</v>
      </c>
      <c r="U454" s="71">
        <v>0.7</v>
      </c>
      <c r="V454" s="71">
        <v>0.2</v>
      </c>
      <c r="W454" s="71">
        <v>0.9</v>
      </c>
      <c r="X454" s="70">
        <v>11</v>
      </c>
      <c r="Y454" s="71">
        <v>36</v>
      </c>
      <c r="Z454" s="71">
        <v>10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70">
        <v>0.06</v>
      </c>
      <c r="AG454" s="71">
        <v>0.02</v>
      </c>
      <c r="AH454" s="71">
        <v>0.08</v>
      </c>
      <c r="AI454" s="71">
        <v>0.06</v>
      </c>
      <c r="AJ454" s="71">
        <v>0.08</v>
      </c>
      <c r="AK454" s="63" t="s">
        <v>25</v>
      </c>
      <c r="AL454" s="92">
        <f t="shared" si="16"/>
        <v>-0.08</v>
      </c>
    </row>
    <row r="455" spans="1:38" ht="17.25" thickBot="1">
      <c r="A455" s="72">
        <v>453</v>
      </c>
      <c r="B455" s="57" t="s">
        <v>2829</v>
      </c>
      <c r="C455" s="58" t="s">
        <v>1812</v>
      </c>
      <c r="D455" s="69" t="s">
        <v>103</v>
      </c>
      <c r="E455" s="58" t="s">
        <v>91</v>
      </c>
      <c r="F455" s="69" t="s">
        <v>4101</v>
      </c>
      <c r="G455" s="69">
        <v>1994</v>
      </c>
      <c r="H455" s="70">
        <v>11</v>
      </c>
      <c r="I455" s="71">
        <v>11</v>
      </c>
      <c r="J455" s="71">
        <v>962</v>
      </c>
      <c r="K455" s="71">
        <v>10.7</v>
      </c>
      <c r="L455" s="70">
        <v>2</v>
      </c>
      <c r="M455" s="71">
        <v>5</v>
      </c>
      <c r="N455" s="71">
        <v>7</v>
      </c>
      <c r="O455" s="71">
        <v>2</v>
      </c>
      <c r="P455" s="60">
        <v>0</v>
      </c>
      <c r="Q455" s="60">
        <v>0</v>
      </c>
      <c r="R455" s="71">
        <v>1</v>
      </c>
      <c r="S455" s="60">
        <v>0</v>
      </c>
      <c r="T455" s="70">
        <v>1.8</v>
      </c>
      <c r="U455" s="71">
        <v>1.8</v>
      </c>
      <c r="V455" s="71">
        <v>3.1</v>
      </c>
      <c r="W455" s="71">
        <v>5</v>
      </c>
      <c r="X455" s="70">
        <v>9</v>
      </c>
      <c r="Y455" s="71">
        <v>43</v>
      </c>
      <c r="Z455" s="71">
        <v>21</v>
      </c>
      <c r="AA455" s="70">
        <v>0.19</v>
      </c>
      <c r="AB455" s="71">
        <v>0.47</v>
      </c>
      <c r="AC455" s="71">
        <v>0.65</v>
      </c>
      <c r="AD455" s="71">
        <v>0.19</v>
      </c>
      <c r="AE455" s="71">
        <v>0.65</v>
      </c>
      <c r="AF455" s="70">
        <v>0.17</v>
      </c>
      <c r="AG455" s="71">
        <v>0.28999999999999998</v>
      </c>
      <c r="AH455" s="71">
        <v>0.47</v>
      </c>
      <c r="AI455" s="71">
        <v>0.17</v>
      </c>
      <c r="AJ455" s="71">
        <v>0.47</v>
      </c>
      <c r="AK455" s="63" t="s">
        <v>25</v>
      </c>
      <c r="AL455" s="92">
        <f t="shared" si="16"/>
        <v>0.18000000000000005</v>
      </c>
    </row>
    <row r="456" spans="1:38" ht="17.25" thickBot="1">
      <c r="A456" s="72">
        <v>454</v>
      </c>
      <c r="B456" s="57" t="s">
        <v>2872</v>
      </c>
      <c r="C456" s="58" t="s">
        <v>1822</v>
      </c>
      <c r="D456" s="69" t="s">
        <v>104</v>
      </c>
      <c r="E456" s="58" t="s">
        <v>81</v>
      </c>
      <c r="F456" s="69" t="s">
        <v>4102</v>
      </c>
      <c r="G456" s="69">
        <v>2005</v>
      </c>
      <c r="H456" s="70">
        <v>1</v>
      </c>
      <c r="I456" s="60">
        <v>0</v>
      </c>
      <c r="J456" s="71">
        <v>10</v>
      </c>
      <c r="K456" s="71">
        <v>0.1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70">
        <v>0.5</v>
      </c>
      <c r="U456" s="71">
        <v>0.5</v>
      </c>
      <c r="V456" s="60">
        <v>0</v>
      </c>
      <c r="W456" s="71">
        <v>0.5</v>
      </c>
      <c r="X456" s="59">
        <v>0</v>
      </c>
      <c r="Y456" s="60">
        <v>0</v>
      </c>
      <c r="Z456" s="71">
        <v>1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70">
        <v>4.1900000000000004</v>
      </c>
      <c r="AG456" s="60">
        <v>0</v>
      </c>
      <c r="AH456" s="71">
        <v>4.1900000000000004</v>
      </c>
      <c r="AI456" s="71">
        <v>4.1900000000000004</v>
      </c>
      <c r="AJ456" s="71">
        <v>4.1900000000000004</v>
      </c>
      <c r="AK456" s="63" t="s">
        <v>25</v>
      </c>
      <c r="AL456" s="92">
        <f t="shared" si="16"/>
        <v>-4.1900000000000004</v>
      </c>
    </row>
    <row r="457" spans="1:38" ht="17.25" thickBot="1">
      <c r="A457" s="72">
        <v>455</v>
      </c>
      <c r="B457" s="57" t="s">
        <v>350</v>
      </c>
      <c r="C457" s="58" t="s">
        <v>1812</v>
      </c>
      <c r="D457" s="69" t="s">
        <v>102</v>
      </c>
      <c r="E457" s="58" t="s">
        <v>83</v>
      </c>
      <c r="F457" s="69" t="s">
        <v>4103</v>
      </c>
      <c r="G457" s="69">
        <v>1995</v>
      </c>
      <c r="H457" s="70">
        <v>12</v>
      </c>
      <c r="I457" s="71">
        <v>12</v>
      </c>
      <c r="J457" s="144">
        <v>1038</v>
      </c>
      <c r="K457" s="71">
        <v>11.5</v>
      </c>
      <c r="L457" s="70">
        <v>6</v>
      </c>
      <c r="M457" s="71">
        <v>5</v>
      </c>
      <c r="N457" s="71">
        <v>11</v>
      </c>
      <c r="O457" s="71">
        <v>6</v>
      </c>
      <c r="P457" s="60">
        <v>0</v>
      </c>
      <c r="Q457" s="60">
        <v>0</v>
      </c>
      <c r="R457" s="71">
        <v>1</v>
      </c>
      <c r="S457" s="60">
        <v>0</v>
      </c>
      <c r="T457" s="70">
        <v>7.1</v>
      </c>
      <c r="U457" s="71">
        <v>7.1</v>
      </c>
      <c r="V457" s="71">
        <v>2.6</v>
      </c>
      <c r="W457" s="71">
        <v>9.6999999999999993</v>
      </c>
      <c r="X457" s="70">
        <v>22</v>
      </c>
      <c r="Y457" s="71">
        <v>16</v>
      </c>
      <c r="Z457" s="71">
        <v>68</v>
      </c>
      <c r="AA457" s="70">
        <v>0.52</v>
      </c>
      <c r="AB457" s="71">
        <v>0.43</v>
      </c>
      <c r="AC457" s="71">
        <v>0.95</v>
      </c>
      <c r="AD457" s="71">
        <v>0.52</v>
      </c>
      <c r="AE457" s="71">
        <v>0.95</v>
      </c>
      <c r="AF457" s="70">
        <v>0.61</v>
      </c>
      <c r="AG457" s="71">
        <v>0.22</v>
      </c>
      <c r="AH457" s="71">
        <v>0.84</v>
      </c>
      <c r="AI457" s="71">
        <v>0.61</v>
      </c>
      <c r="AJ457" s="71">
        <v>0.84</v>
      </c>
      <c r="AK457" s="63" t="s">
        <v>25</v>
      </c>
      <c r="AL457" s="92">
        <f t="shared" si="16"/>
        <v>0.10999999999999999</v>
      </c>
    </row>
    <row r="458" spans="1:38" ht="17.25" thickBot="1">
      <c r="A458" s="72">
        <v>456</v>
      </c>
      <c r="B458" s="57" t="s">
        <v>2830</v>
      </c>
      <c r="C458" s="58" t="s">
        <v>1812</v>
      </c>
      <c r="D458" s="69" t="s">
        <v>104</v>
      </c>
      <c r="E458" s="58" t="s">
        <v>73</v>
      </c>
      <c r="F458" s="69" t="s">
        <v>4104</v>
      </c>
      <c r="G458" s="69">
        <v>1995</v>
      </c>
      <c r="H458" s="70">
        <v>6</v>
      </c>
      <c r="I458" s="71">
        <v>6</v>
      </c>
      <c r="J458" s="71">
        <v>540</v>
      </c>
      <c r="K458" s="71">
        <v>6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71">
        <v>1</v>
      </c>
      <c r="S458" s="60">
        <v>0</v>
      </c>
      <c r="T458" s="70">
        <v>0.2</v>
      </c>
      <c r="U458" s="71">
        <v>0.2</v>
      </c>
      <c r="V458" s="60">
        <v>0</v>
      </c>
      <c r="W458" s="71">
        <v>0.2</v>
      </c>
      <c r="X458" s="70">
        <v>7</v>
      </c>
      <c r="Y458" s="71">
        <v>34</v>
      </c>
      <c r="Z458" s="60">
        <v>0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70">
        <v>0.04</v>
      </c>
      <c r="AG458" s="60">
        <v>0</v>
      </c>
      <c r="AH458" s="71">
        <v>0.04</v>
      </c>
      <c r="AI458" s="71">
        <v>0.04</v>
      </c>
      <c r="AJ458" s="71">
        <v>0.04</v>
      </c>
      <c r="AK458" s="63" t="s">
        <v>25</v>
      </c>
      <c r="AL458" s="92">
        <f t="shared" si="16"/>
        <v>-0.04</v>
      </c>
    </row>
    <row r="459" spans="1:38" ht="17.25" thickBot="1">
      <c r="A459" s="72">
        <v>457</v>
      </c>
      <c r="B459" s="57" t="s">
        <v>351</v>
      </c>
      <c r="C459" s="58" t="s">
        <v>1812</v>
      </c>
      <c r="D459" s="69" t="s">
        <v>1819</v>
      </c>
      <c r="E459" s="58" t="s">
        <v>73</v>
      </c>
      <c r="F459" s="69" t="s">
        <v>4105</v>
      </c>
      <c r="G459" s="69">
        <v>1990</v>
      </c>
      <c r="H459" s="70">
        <v>8</v>
      </c>
      <c r="I459" s="71">
        <v>7</v>
      </c>
      <c r="J459" s="71">
        <v>408</v>
      </c>
      <c r="K459" s="71">
        <v>4.5</v>
      </c>
      <c r="L459" s="70">
        <v>1</v>
      </c>
      <c r="M459" s="60">
        <v>0</v>
      </c>
      <c r="N459" s="71">
        <v>1</v>
      </c>
      <c r="O459" s="71">
        <v>1</v>
      </c>
      <c r="P459" s="60">
        <v>0</v>
      </c>
      <c r="Q459" s="60">
        <v>0</v>
      </c>
      <c r="R459" s="71">
        <v>1</v>
      </c>
      <c r="S459" s="60">
        <v>0</v>
      </c>
      <c r="T459" s="70">
        <v>1.1000000000000001</v>
      </c>
      <c r="U459" s="71">
        <v>1.1000000000000001</v>
      </c>
      <c r="V459" s="71">
        <v>0.3</v>
      </c>
      <c r="W459" s="71">
        <v>1.4</v>
      </c>
      <c r="X459" s="70">
        <v>8</v>
      </c>
      <c r="Y459" s="71">
        <v>11</v>
      </c>
      <c r="Z459" s="71">
        <v>21</v>
      </c>
      <c r="AA459" s="70">
        <v>0.22</v>
      </c>
      <c r="AB459" s="60">
        <v>0</v>
      </c>
      <c r="AC459" s="71">
        <v>0.22</v>
      </c>
      <c r="AD459" s="71">
        <v>0.22</v>
      </c>
      <c r="AE459" s="71">
        <v>0.22</v>
      </c>
      <c r="AF459" s="70">
        <v>0.24</v>
      </c>
      <c r="AG459" s="71">
        <v>0.06</v>
      </c>
      <c r="AH459" s="71">
        <v>0.3</v>
      </c>
      <c r="AI459" s="71">
        <v>0.24</v>
      </c>
      <c r="AJ459" s="71">
        <v>0.3</v>
      </c>
      <c r="AK459" s="63" t="s">
        <v>25</v>
      </c>
      <c r="AL459" s="92">
        <f t="shared" si="16"/>
        <v>-7.9999999999999988E-2</v>
      </c>
    </row>
    <row r="460" spans="1:38" ht="17.25" thickBot="1">
      <c r="A460" s="72">
        <v>458</v>
      </c>
      <c r="B460" s="57" t="s">
        <v>352</v>
      </c>
      <c r="C460" s="58" t="s">
        <v>1812</v>
      </c>
      <c r="D460" s="69" t="s">
        <v>104</v>
      </c>
      <c r="E460" s="58" t="s">
        <v>63</v>
      </c>
      <c r="F460" s="69" t="s">
        <v>4106</v>
      </c>
      <c r="G460" s="69">
        <v>1997</v>
      </c>
      <c r="H460" s="70">
        <v>11</v>
      </c>
      <c r="I460" s="71">
        <v>11</v>
      </c>
      <c r="J460" s="71">
        <v>947</v>
      </c>
      <c r="K460" s="71">
        <v>10.5</v>
      </c>
      <c r="L460" s="70">
        <v>1</v>
      </c>
      <c r="M460" s="60">
        <v>0</v>
      </c>
      <c r="N460" s="71">
        <v>1</v>
      </c>
      <c r="O460" s="71">
        <v>1</v>
      </c>
      <c r="P460" s="60">
        <v>0</v>
      </c>
      <c r="Q460" s="60">
        <v>0</v>
      </c>
      <c r="R460" s="71">
        <v>2</v>
      </c>
      <c r="S460" s="60">
        <v>0</v>
      </c>
      <c r="T460" s="70">
        <v>0.5</v>
      </c>
      <c r="U460" s="71">
        <v>0.5</v>
      </c>
      <c r="V460" s="71">
        <v>0.9</v>
      </c>
      <c r="W460" s="71">
        <v>1.4</v>
      </c>
      <c r="X460" s="70">
        <v>15</v>
      </c>
      <c r="Y460" s="71">
        <v>54</v>
      </c>
      <c r="Z460" s="71">
        <v>47</v>
      </c>
      <c r="AA460" s="70">
        <v>0.1</v>
      </c>
      <c r="AB460" s="60">
        <v>0</v>
      </c>
      <c r="AC460" s="71">
        <v>0.1</v>
      </c>
      <c r="AD460" s="71">
        <v>0.1</v>
      </c>
      <c r="AE460" s="71">
        <v>0.1</v>
      </c>
      <c r="AF460" s="70">
        <v>0.05</v>
      </c>
      <c r="AG460" s="71">
        <v>0.09</v>
      </c>
      <c r="AH460" s="71">
        <v>0.13</v>
      </c>
      <c r="AI460" s="71">
        <v>0.05</v>
      </c>
      <c r="AJ460" s="71">
        <v>0.13</v>
      </c>
      <c r="AK460" s="63" t="s">
        <v>25</v>
      </c>
      <c r="AL460" s="92">
        <f t="shared" si="16"/>
        <v>-0.03</v>
      </c>
    </row>
    <row r="461" spans="1:38" ht="17.25" thickBot="1">
      <c r="A461" s="72">
        <v>459</v>
      </c>
      <c r="B461" s="57" t="s">
        <v>353</v>
      </c>
      <c r="C461" s="58" t="s">
        <v>1838</v>
      </c>
      <c r="D461" s="69" t="s">
        <v>1853</v>
      </c>
      <c r="E461" s="58" t="s">
        <v>87</v>
      </c>
      <c r="F461" s="69" t="s">
        <v>4107</v>
      </c>
      <c r="G461" s="69">
        <v>2001</v>
      </c>
      <c r="H461" s="70">
        <v>5</v>
      </c>
      <c r="I461" s="71">
        <v>1</v>
      </c>
      <c r="J461" s="71">
        <v>125</v>
      </c>
      <c r="K461" s="71">
        <v>1.4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59">
        <v>0</v>
      </c>
      <c r="U461" s="60">
        <v>0</v>
      </c>
      <c r="V461" s="71">
        <v>0.1</v>
      </c>
      <c r="W461" s="71">
        <v>0.1</v>
      </c>
      <c r="X461" s="70">
        <v>1</v>
      </c>
      <c r="Y461" s="71">
        <v>3</v>
      </c>
      <c r="Z461" s="71">
        <v>5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0.01</v>
      </c>
      <c r="AG461" s="71">
        <v>0.08</v>
      </c>
      <c r="AH461" s="71">
        <v>0.1</v>
      </c>
      <c r="AI461" s="71">
        <v>0.01</v>
      </c>
      <c r="AJ461" s="71">
        <v>0.1</v>
      </c>
      <c r="AK461" s="63" t="s">
        <v>25</v>
      </c>
      <c r="AL461" s="92">
        <f t="shared" si="16"/>
        <v>-0.1</v>
      </c>
    </row>
    <row r="462" spans="1:38" ht="17.25" thickBot="1">
      <c r="A462" s="72">
        <v>460</v>
      </c>
      <c r="B462" s="57" t="s">
        <v>354</v>
      </c>
      <c r="C462" s="58" t="s">
        <v>1822</v>
      </c>
      <c r="D462" s="69" t="s">
        <v>102</v>
      </c>
      <c r="E462" s="58" t="s">
        <v>75</v>
      </c>
      <c r="F462" s="69" t="s">
        <v>4108</v>
      </c>
      <c r="G462" s="69">
        <v>1988</v>
      </c>
      <c r="H462" s="70">
        <v>11</v>
      </c>
      <c r="I462" s="71">
        <v>9</v>
      </c>
      <c r="J462" s="71">
        <v>776</v>
      </c>
      <c r="K462" s="71">
        <v>8.6</v>
      </c>
      <c r="L462" s="70">
        <v>1</v>
      </c>
      <c r="M462" s="60">
        <v>0</v>
      </c>
      <c r="N462" s="71">
        <v>1</v>
      </c>
      <c r="O462" s="71">
        <v>1</v>
      </c>
      <c r="P462" s="60">
        <v>0</v>
      </c>
      <c r="Q462" s="60">
        <v>0</v>
      </c>
      <c r="R462" s="71">
        <v>1</v>
      </c>
      <c r="S462" s="60">
        <v>0</v>
      </c>
      <c r="T462" s="70">
        <v>1.4</v>
      </c>
      <c r="U462" s="71">
        <v>1.4</v>
      </c>
      <c r="V462" s="71">
        <v>0.8</v>
      </c>
      <c r="W462" s="71">
        <v>2.2000000000000002</v>
      </c>
      <c r="X462" s="70">
        <v>38</v>
      </c>
      <c r="Y462" s="71">
        <v>41</v>
      </c>
      <c r="Z462" s="71">
        <v>66</v>
      </c>
      <c r="AA462" s="70">
        <v>0.12</v>
      </c>
      <c r="AB462" s="60">
        <v>0</v>
      </c>
      <c r="AC462" s="71">
        <v>0.12</v>
      </c>
      <c r="AD462" s="71">
        <v>0.12</v>
      </c>
      <c r="AE462" s="71">
        <v>0.12</v>
      </c>
      <c r="AF462" s="70">
        <v>0.17</v>
      </c>
      <c r="AG462" s="71">
        <v>0.09</v>
      </c>
      <c r="AH462" s="71">
        <v>0.25</v>
      </c>
      <c r="AI462" s="71">
        <v>0.17</v>
      </c>
      <c r="AJ462" s="71">
        <v>0.25</v>
      </c>
      <c r="AK462" s="63" t="s">
        <v>25</v>
      </c>
      <c r="AL462" s="92">
        <f t="shared" si="16"/>
        <v>-0.13</v>
      </c>
    </row>
    <row r="463" spans="1:38" ht="17.25" thickBot="1">
      <c r="A463" s="72">
        <v>461</v>
      </c>
      <c r="B463" s="57" t="s">
        <v>3477</v>
      </c>
      <c r="C463" s="58" t="s">
        <v>1812</v>
      </c>
      <c r="D463" s="69" t="s">
        <v>1810</v>
      </c>
      <c r="E463" s="58" t="s">
        <v>67</v>
      </c>
      <c r="F463" s="69" t="s">
        <v>4109</v>
      </c>
      <c r="G463" s="69">
        <v>1999</v>
      </c>
      <c r="H463" s="70">
        <v>3</v>
      </c>
      <c r="I463" s="71">
        <v>1</v>
      </c>
      <c r="J463" s="71">
        <v>137</v>
      </c>
      <c r="K463" s="71">
        <v>1.5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70">
        <v>0.1</v>
      </c>
      <c r="U463" s="71">
        <v>0.1</v>
      </c>
      <c r="V463" s="71">
        <v>0.3</v>
      </c>
      <c r="W463" s="71">
        <v>0.4</v>
      </c>
      <c r="X463" s="70">
        <v>6</v>
      </c>
      <c r="Y463" s="71">
        <v>3</v>
      </c>
      <c r="Z463" s="71">
        <v>9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0.09</v>
      </c>
      <c r="AG463" s="71">
        <v>0.21</v>
      </c>
      <c r="AH463" s="71">
        <v>0.28999999999999998</v>
      </c>
      <c r="AI463" s="71">
        <v>0.09</v>
      </c>
      <c r="AJ463" s="71">
        <v>0.28999999999999998</v>
      </c>
      <c r="AK463" s="63" t="s">
        <v>25</v>
      </c>
      <c r="AL463" s="92">
        <f t="shared" si="16"/>
        <v>-0.28999999999999998</v>
      </c>
    </row>
    <row r="464" spans="1:38" ht="17.25" thickBot="1">
      <c r="A464" s="72">
        <v>462</v>
      </c>
      <c r="B464" s="57" t="s">
        <v>355</v>
      </c>
      <c r="C464" s="58" t="s">
        <v>1812</v>
      </c>
      <c r="D464" s="69" t="s">
        <v>102</v>
      </c>
      <c r="E464" s="58" t="s">
        <v>67</v>
      </c>
      <c r="F464" s="69" t="s">
        <v>4110</v>
      </c>
      <c r="G464" s="69">
        <v>1992</v>
      </c>
      <c r="H464" s="70">
        <v>10</v>
      </c>
      <c r="I464" s="71">
        <v>5</v>
      </c>
      <c r="J464" s="71">
        <v>484</v>
      </c>
      <c r="K464" s="71">
        <v>5.4</v>
      </c>
      <c r="L464" s="70">
        <v>7</v>
      </c>
      <c r="M464" s="60">
        <v>0</v>
      </c>
      <c r="N464" s="71">
        <v>7</v>
      </c>
      <c r="O464" s="71">
        <v>5</v>
      </c>
      <c r="P464" s="71">
        <v>2</v>
      </c>
      <c r="Q464" s="71">
        <v>2</v>
      </c>
      <c r="R464" s="71">
        <v>1</v>
      </c>
      <c r="S464" s="60">
        <v>0</v>
      </c>
      <c r="T464" s="70">
        <v>5.9</v>
      </c>
      <c r="U464" s="71">
        <v>4.4000000000000004</v>
      </c>
      <c r="V464" s="60">
        <v>0</v>
      </c>
      <c r="W464" s="71">
        <v>4.4000000000000004</v>
      </c>
      <c r="X464" s="70">
        <v>6</v>
      </c>
      <c r="Y464" s="71">
        <v>4</v>
      </c>
      <c r="Z464" s="71">
        <v>36</v>
      </c>
      <c r="AA464" s="70">
        <v>1.3</v>
      </c>
      <c r="AB464" s="60">
        <v>0</v>
      </c>
      <c r="AC464" s="71">
        <v>1.3</v>
      </c>
      <c r="AD464" s="71">
        <v>0.93</v>
      </c>
      <c r="AE464" s="71">
        <v>0.93</v>
      </c>
      <c r="AF464" s="70">
        <v>1.1100000000000001</v>
      </c>
      <c r="AG464" s="60">
        <v>0</v>
      </c>
      <c r="AH464" s="71">
        <v>1.1100000000000001</v>
      </c>
      <c r="AI464" s="71">
        <v>0.81</v>
      </c>
      <c r="AJ464" s="71">
        <v>0.82</v>
      </c>
      <c r="AK464" s="63" t="s">
        <v>25</v>
      </c>
      <c r="AL464" s="92">
        <f t="shared" si="16"/>
        <v>0.18999999999999995</v>
      </c>
    </row>
    <row r="465" spans="1:38" ht="17.25" thickBot="1">
      <c r="A465" s="72">
        <v>463</v>
      </c>
      <c r="B465" s="57" t="s">
        <v>356</v>
      </c>
      <c r="C465" s="58" t="s">
        <v>1838</v>
      </c>
      <c r="D465" s="69" t="s">
        <v>102</v>
      </c>
      <c r="E465" s="58" t="s">
        <v>75</v>
      </c>
      <c r="F465" s="69" t="s">
        <v>4111</v>
      </c>
      <c r="G465" s="69">
        <v>1997</v>
      </c>
      <c r="H465" s="70">
        <v>12</v>
      </c>
      <c r="I465" s="71">
        <v>7</v>
      </c>
      <c r="J465" s="71">
        <v>684</v>
      </c>
      <c r="K465" s="71">
        <v>7.6</v>
      </c>
      <c r="L465" s="59">
        <v>0</v>
      </c>
      <c r="M465" s="71">
        <v>1</v>
      </c>
      <c r="N465" s="71">
        <v>1</v>
      </c>
      <c r="O465" s="60">
        <v>0</v>
      </c>
      <c r="P465" s="60">
        <v>0</v>
      </c>
      <c r="Q465" s="60">
        <v>0</v>
      </c>
      <c r="R465" s="71">
        <v>2</v>
      </c>
      <c r="S465" s="60">
        <v>0</v>
      </c>
      <c r="T465" s="70">
        <v>0.9</v>
      </c>
      <c r="U465" s="71">
        <v>0.9</v>
      </c>
      <c r="V465" s="71">
        <v>1.1000000000000001</v>
      </c>
      <c r="W465" s="71">
        <v>2</v>
      </c>
      <c r="X465" s="70">
        <v>13</v>
      </c>
      <c r="Y465" s="71">
        <v>26</v>
      </c>
      <c r="Z465" s="71">
        <v>57</v>
      </c>
      <c r="AA465" s="59">
        <v>0</v>
      </c>
      <c r="AB465" s="71">
        <v>0.13</v>
      </c>
      <c r="AC465" s="71">
        <v>0.13</v>
      </c>
      <c r="AD465" s="60">
        <v>0</v>
      </c>
      <c r="AE465" s="71">
        <v>0.13</v>
      </c>
      <c r="AF465" s="70">
        <v>0.11</v>
      </c>
      <c r="AG465" s="71">
        <v>0.15</v>
      </c>
      <c r="AH465" s="71">
        <v>0.26</v>
      </c>
      <c r="AI465" s="71">
        <v>0.11</v>
      </c>
      <c r="AJ465" s="71">
        <v>0.26</v>
      </c>
      <c r="AK465" s="63" t="s">
        <v>25</v>
      </c>
      <c r="AL465" s="92">
        <f t="shared" si="16"/>
        <v>-0.13</v>
      </c>
    </row>
    <row r="466" spans="1:38" ht="17.25" thickBot="1">
      <c r="A466" s="72">
        <v>464</v>
      </c>
      <c r="B466" s="57" t="s">
        <v>357</v>
      </c>
      <c r="C466" s="58" t="s">
        <v>1857</v>
      </c>
      <c r="D466" s="69" t="s">
        <v>102</v>
      </c>
      <c r="E466" s="58" t="s">
        <v>77</v>
      </c>
      <c r="F466" s="69" t="s">
        <v>4112</v>
      </c>
      <c r="G466" s="69">
        <v>1996</v>
      </c>
      <c r="H466" s="70">
        <v>12</v>
      </c>
      <c r="I466" s="71">
        <v>12</v>
      </c>
      <c r="J466" s="71">
        <v>992</v>
      </c>
      <c r="K466" s="71">
        <v>11</v>
      </c>
      <c r="L466" s="70">
        <v>3</v>
      </c>
      <c r="M466" s="71">
        <v>1</v>
      </c>
      <c r="N466" s="71">
        <v>4</v>
      </c>
      <c r="O466" s="71">
        <v>3</v>
      </c>
      <c r="P466" s="60">
        <v>0</v>
      </c>
      <c r="Q466" s="60">
        <v>0</v>
      </c>
      <c r="R466" s="71">
        <v>1</v>
      </c>
      <c r="S466" s="60">
        <v>0</v>
      </c>
      <c r="T466" s="70">
        <v>4.7</v>
      </c>
      <c r="U466" s="71">
        <v>4.7</v>
      </c>
      <c r="V466" s="71">
        <v>1</v>
      </c>
      <c r="W466" s="71">
        <v>5.7</v>
      </c>
      <c r="X466" s="70">
        <v>20</v>
      </c>
      <c r="Y466" s="71">
        <v>13</v>
      </c>
      <c r="Z466" s="71">
        <v>55</v>
      </c>
      <c r="AA466" s="70">
        <v>0.27</v>
      </c>
      <c r="AB466" s="71">
        <v>0.09</v>
      </c>
      <c r="AC466" s="71">
        <v>0.36</v>
      </c>
      <c r="AD466" s="71">
        <v>0.27</v>
      </c>
      <c r="AE466" s="71">
        <v>0.36</v>
      </c>
      <c r="AF466" s="70">
        <v>0.42</v>
      </c>
      <c r="AG466" s="71">
        <v>0.1</v>
      </c>
      <c r="AH466" s="71">
        <v>0.52</v>
      </c>
      <c r="AI466" s="71">
        <v>0.42</v>
      </c>
      <c r="AJ466" s="71">
        <v>0.52</v>
      </c>
      <c r="AK466" s="63" t="s">
        <v>25</v>
      </c>
      <c r="AL466" s="92">
        <f t="shared" si="16"/>
        <v>-0.16000000000000003</v>
      </c>
    </row>
    <row r="467" spans="1:38" ht="17.25" thickBot="1">
      <c r="A467" s="72">
        <v>465</v>
      </c>
      <c r="B467" s="57" t="s">
        <v>358</v>
      </c>
      <c r="C467" s="58" t="s">
        <v>1867</v>
      </c>
      <c r="D467" s="69" t="s">
        <v>102</v>
      </c>
      <c r="E467" s="58" t="s">
        <v>87</v>
      </c>
      <c r="F467" s="69" t="s">
        <v>4113</v>
      </c>
      <c r="G467" s="69">
        <v>1991</v>
      </c>
      <c r="H467" s="70">
        <v>10</v>
      </c>
      <c r="I467" s="71">
        <v>2</v>
      </c>
      <c r="J467" s="71">
        <v>253</v>
      </c>
      <c r="K467" s="71">
        <v>2.8</v>
      </c>
      <c r="L467" s="70">
        <v>3</v>
      </c>
      <c r="M467" s="60">
        <v>0</v>
      </c>
      <c r="N467" s="71">
        <v>3</v>
      </c>
      <c r="O467" s="71">
        <v>3</v>
      </c>
      <c r="P467" s="60">
        <v>0</v>
      </c>
      <c r="Q467" s="60">
        <v>0</v>
      </c>
      <c r="R467" s="60">
        <v>0</v>
      </c>
      <c r="S467" s="60">
        <v>0</v>
      </c>
      <c r="T467" s="70">
        <v>2.1</v>
      </c>
      <c r="U467" s="71">
        <v>2.1</v>
      </c>
      <c r="V467" s="71">
        <v>0.3</v>
      </c>
      <c r="W467" s="71">
        <v>2.4</v>
      </c>
      <c r="X467" s="70">
        <v>3</v>
      </c>
      <c r="Y467" s="71">
        <v>3</v>
      </c>
      <c r="Z467" s="71">
        <v>10</v>
      </c>
      <c r="AA467" s="70">
        <v>1.07</v>
      </c>
      <c r="AB467" s="60">
        <v>0</v>
      </c>
      <c r="AC467" s="71">
        <v>1.07</v>
      </c>
      <c r="AD467" s="71">
        <v>1.07</v>
      </c>
      <c r="AE467" s="71">
        <v>1.07</v>
      </c>
      <c r="AF467" s="70">
        <v>0.74</v>
      </c>
      <c r="AG467" s="71">
        <v>0.1</v>
      </c>
      <c r="AH467" s="71">
        <v>0.84</v>
      </c>
      <c r="AI467" s="71">
        <v>0.74</v>
      </c>
      <c r="AJ467" s="71">
        <v>0.84</v>
      </c>
      <c r="AK467" s="63" t="s">
        <v>25</v>
      </c>
      <c r="AL467" s="92">
        <f t="shared" si="16"/>
        <v>0.23000000000000009</v>
      </c>
    </row>
    <row r="468" spans="1:38" ht="17.25" thickBot="1">
      <c r="A468" s="72">
        <v>466</v>
      </c>
      <c r="B468" s="57" t="s">
        <v>2710</v>
      </c>
      <c r="C468" s="58" t="s">
        <v>1812</v>
      </c>
      <c r="D468" s="69" t="s">
        <v>1819</v>
      </c>
      <c r="E468" s="58" t="s">
        <v>2641</v>
      </c>
      <c r="F468" s="69" t="s">
        <v>4114</v>
      </c>
      <c r="G468" s="69">
        <v>1994</v>
      </c>
      <c r="H468" s="70">
        <v>7</v>
      </c>
      <c r="I468" s="60">
        <v>0</v>
      </c>
      <c r="J468" s="71">
        <v>81</v>
      </c>
      <c r="K468" s="71">
        <v>0.9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70">
        <v>0.6</v>
      </c>
      <c r="U468" s="71">
        <v>0.6</v>
      </c>
      <c r="V468" s="71">
        <v>0.3</v>
      </c>
      <c r="W468" s="71">
        <v>1</v>
      </c>
      <c r="X468" s="70">
        <v>3</v>
      </c>
      <c r="Y468" s="71">
        <v>1</v>
      </c>
      <c r="Z468" s="71">
        <v>6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70">
        <v>0.68</v>
      </c>
      <c r="AG468" s="71">
        <v>0.39</v>
      </c>
      <c r="AH468" s="71">
        <v>1.07</v>
      </c>
      <c r="AI468" s="71">
        <v>0.68</v>
      </c>
      <c r="AJ468" s="71">
        <v>1.07</v>
      </c>
      <c r="AK468" s="63" t="s">
        <v>25</v>
      </c>
      <c r="AL468" s="92">
        <f t="shared" si="16"/>
        <v>-1.07</v>
      </c>
    </row>
    <row r="469" spans="1:38" ht="17.25" thickBot="1">
      <c r="A469" s="72">
        <v>467</v>
      </c>
      <c r="B469" s="57" t="s">
        <v>359</v>
      </c>
      <c r="C469" s="58" t="s">
        <v>1812</v>
      </c>
      <c r="D469" s="69" t="s">
        <v>104</v>
      </c>
      <c r="E469" s="58" t="s">
        <v>87</v>
      </c>
      <c r="F469" s="69" t="s">
        <v>4115</v>
      </c>
      <c r="G469" s="69">
        <v>1997</v>
      </c>
      <c r="H469" s="70">
        <v>6</v>
      </c>
      <c r="I469" s="71">
        <v>5</v>
      </c>
      <c r="J469" s="71">
        <v>438</v>
      </c>
      <c r="K469" s="71">
        <v>4.9000000000000004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71">
        <v>1</v>
      </c>
      <c r="T469" s="70">
        <v>0.1</v>
      </c>
      <c r="U469" s="71">
        <v>0.1</v>
      </c>
      <c r="V469" s="71">
        <v>0.2</v>
      </c>
      <c r="W469" s="71">
        <v>0.3</v>
      </c>
      <c r="X469" s="59">
        <v>0</v>
      </c>
      <c r="Y469" s="71">
        <v>8</v>
      </c>
      <c r="Z469" s="71">
        <v>1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70">
        <v>0.02</v>
      </c>
      <c r="AG469" s="71">
        <v>0.04</v>
      </c>
      <c r="AH469" s="71">
        <v>0.06</v>
      </c>
      <c r="AI469" s="71">
        <v>0.02</v>
      </c>
      <c r="AJ469" s="71">
        <v>0.06</v>
      </c>
      <c r="AK469" s="63" t="s">
        <v>25</v>
      </c>
    </row>
    <row r="470" spans="1:38" ht="17.25" thickBot="1">
      <c r="A470" s="72">
        <v>468</v>
      </c>
      <c r="B470" s="57" t="s">
        <v>380</v>
      </c>
      <c r="C470" s="58" t="s">
        <v>1862</v>
      </c>
      <c r="D470" s="69" t="s">
        <v>103</v>
      </c>
      <c r="E470" s="58" t="s">
        <v>77</v>
      </c>
      <c r="F470" s="69" t="s">
        <v>4116</v>
      </c>
      <c r="G470" s="69">
        <v>2004</v>
      </c>
      <c r="H470" s="70">
        <v>4</v>
      </c>
      <c r="I470" s="60">
        <v>0</v>
      </c>
      <c r="J470" s="71">
        <v>61</v>
      </c>
      <c r="K470" s="71">
        <v>0.7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59"/>
      <c r="U470" s="60"/>
      <c r="V470" s="60"/>
      <c r="W470" s="60"/>
      <c r="X470" s="59"/>
      <c r="Y470" s="60"/>
      <c r="Z470" s="60"/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59"/>
      <c r="AG470" s="60"/>
      <c r="AH470" s="60"/>
      <c r="AI470" s="60"/>
      <c r="AJ470" s="60"/>
      <c r="AK470" s="63" t="s">
        <v>25</v>
      </c>
    </row>
    <row r="471" spans="1:38" ht="17.25" thickBot="1">
      <c r="A471" s="72">
        <v>469</v>
      </c>
      <c r="B471" s="57" t="s">
        <v>360</v>
      </c>
      <c r="C471" s="58" t="s">
        <v>1812</v>
      </c>
      <c r="D471" s="69" t="s">
        <v>103</v>
      </c>
      <c r="E471" s="58" t="s">
        <v>87</v>
      </c>
      <c r="F471" s="69" t="s">
        <v>4117</v>
      </c>
      <c r="G471" s="69">
        <v>1997</v>
      </c>
      <c r="H471" s="70">
        <v>9</v>
      </c>
      <c r="I471" s="71">
        <v>3</v>
      </c>
      <c r="J471" s="71">
        <v>366</v>
      </c>
      <c r="K471" s="71">
        <v>4.0999999999999996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71">
        <v>2</v>
      </c>
      <c r="S471" s="60">
        <v>0</v>
      </c>
      <c r="T471" s="70">
        <v>0.1</v>
      </c>
      <c r="U471" s="71">
        <v>0.1</v>
      </c>
      <c r="V471" s="71">
        <v>0.1</v>
      </c>
      <c r="W471" s="71">
        <v>0.2</v>
      </c>
      <c r="X471" s="70">
        <v>4</v>
      </c>
      <c r="Y471" s="71">
        <v>8</v>
      </c>
      <c r="Z471" s="71">
        <v>8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70">
        <v>0.02</v>
      </c>
      <c r="AG471" s="71">
        <v>0.03</v>
      </c>
      <c r="AH471" s="71">
        <v>0.04</v>
      </c>
      <c r="AI471" s="71">
        <v>0.02</v>
      </c>
      <c r="AJ471" s="71">
        <v>0.04</v>
      </c>
      <c r="AK471" s="63" t="s">
        <v>25</v>
      </c>
    </row>
    <row r="472" spans="1:38" ht="17.25" thickBot="1">
      <c r="A472" s="72">
        <v>470</v>
      </c>
      <c r="B472" s="57" t="s">
        <v>361</v>
      </c>
      <c r="C472" s="58" t="s">
        <v>1812</v>
      </c>
      <c r="D472" s="69" t="s">
        <v>104</v>
      </c>
      <c r="E472" s="58" t="s">
        <v>96</v>
      </c>
      <c r="F472" s="69" t="s">
        <v>4118</v>
      </c>
      <c r="G472" s="69">
        <v>1985</v>
      </c>
      <c r="H472" s="70">
        <v>11</v>
      </c>
      <c r="I472" s="71">
        <v>11</v>
      </c>
      <c r="J472" s="71">
        <v>917</v>
      </c>
      <c r="K472" s="71">
        <v>10.199999999999999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71">
        <v>5</v>
      </c>
      <c r="S472" s="71">
        <v>1</v>
      </c>
      <c r="T472" s="70">
        <v>0.1</v>
      </c>
      <c r="U472" s="71">
        <v>0.1</v>
      </c>
      <c r="V472" s="71">
        <v>0.5</v>
      </c>
      <c r="W472" s="71">
        <v>0.6</v>
      </c>
      <c r="X472" s="70">
        <v>17</v>
      </c>
      <c r="Y472" s="71">
        <v>39</v>
      </c>
      <c r="Z472" s="71">
        <v>11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70">
        <v>0.01</v>
      </c>
      <c r="AG472" s="71">
        <v>0.05</v>
      </c>
      <c r="AH472" s="71">
        <v>0.06</v>
      </c>
      <c r="AI472" s="71">
        <v>0.01</v>
      </c>
      <c r="AJ472" s="71">
        <v>0.06</v>
      </c>
      <c r="AK472" s="63" t="s">
        <v>25</v>
      </c>
    </row>
    <row r="473" spans="1:38" ht="17.25" thickBot="1">
      <c r="A473" s="72">
        <v>471</v>
      </c>
      <c r="B473" s="57" t="s">
        <v>1788</v>
      </c>
      <c r="C473" s="58" t="s">
        <v>1862</v>
      </c>
      <c r="D473" s="69" t="s">
        <v>104</v>
      </c>
      <c r="E473" s="58" t="s">
        <v>95</v>
      </c>
      <c r="F473" s="69" t="s">
        <v>4119</v>
      </c>
      <c r="G473" s="69">
        <v>2002</v>
      </c>
      <c r="H473" s="70">
        <v>12</v>
      </c>
      <c r="I473" s="71">
        <v>12</v>
      </c>
      <c r="J473" s="144">
        <v>1080</v>
      </c>
      <c r="K473" s="71">
        <v>12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71">
        <v>2</v>
      </c>
      <c r="S473" s="60">
        <v>0</v>
      </c>
      <c r="T473" s="70">
        <v>0.3</v>
      </c>
      <c r="U473" s="71">
        <v>0.3</v>
      </c>
      <c r="V473" s="60">
        <v>0</v>
      </c>
      <c r="W473" s="71">
        <v>0.3</v>
      </c>
      <c r="X473" s="70">
        <v>7</v>
      </c>
      <c r="Y473" s="71">
        <v>32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70">
        <v>0.02</v>
      </c>
      <c r="AG473" s="60">
        <v>0</v>
      </c>
      <c r="AH473" s="71">
        <v>0.02</v>
      </c>
      <c r="AI473" s="71">
        <v>0.02</v>
      </c>
      <c r="AJ473" s="71">
        <v>0.02</v>
      </c>
      <c r="AK473" s="63" t="s">
        <v>25</v>
      </c>
    </row>
    <row r="474" spans="1:38" ht="17.25" thickBot="1">
      <c r="A474" s="72">
        <v>472</v>
      </c>
      <c r="B474" s="57" t="s">
        <v>2942</v>
      </c>
      <c r="C474" s="58" t="s">
        <v>1852</v>
      </c>
      <c r="D474" s="69" t="s">
        <v>1819</v>
      </c>
      <c r="E474" s="58" t="s">
        <v>83</v>
      </c>
      <c r="F474" s="69" t="s">
        <v>4120</v>
      </c>
      <c r="G474" s="69">
        <v>1999</v>
      </c>
      <c r="H474" s="70">
        <v>9</v>
      </c>
      <c r="I474" s="71">
        <v>6</v>
      </c>
      <c r="J474" s="71">
        <v>424</v>
      </c>
      <c r="K474" s="71">
        <v>4.7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71">
        <v>2</v>
      </c>
      <c r="S474" s="60">
        <v>0</v>
      </c>
      <c r="T474" s="70">
        <v>1.5</v>
      </c>
      <c r="U474" s="71">
        <v>1.5</v>
      </c>
      <c r="V474" s="71">
        <v>0.7</v>
      </c>
      <c r="W474" s="71">
        <v>2.2000000000000002</v>
      </c>
      <c r="X474" s="70">
        <v>21</v>
      </c>
      <c r="Y474" s="71">
        <v>17</v>
      </c>
      <c r="Z474" s="71">
        <v>32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70">
        <v>0.31</v>
      </c>
      <c r="AG474" s="71">
        <v>0.16</v>
      </c>
      <c r="AH474" s="71">
        <v>0.46</v>
      </c>
      <c r="AI474" s="71">
        <v>0.31</v>
      </c>
      <c r="AJ474" s="71">
        <v>0.46</v>
      </c>
      <c r="AK474" s="63" t="s">
        <v>25</v>
      </c>
    </row>
    <row r="475" spans="1:38" ht="17.25" thickBot="1">
      <c r="A475" s="72">
        <v>473</v>
      </c>
      <c r="B475" s="57" t="s">
        <v>2711</v>
      </c>
      <c r="C475" s="58" t="s">
        <v>1813</v>
      </c>
      <c r="D475" s="69" t="s">
        <v>102</v>
      </c>
      <c r="E475" s="58" t="s">
        <v>2348</v>
      </c>
      <c r="F475" s="69" t="s">
        <v>3878</v>
      </c>
      <c r="G475" s="69">
        <v>2000</v>
      </c>
      <c r="H475" s="70">
        <v>4</v>
      </c>
      <c r="I475" s="71">
        <v>1</v>
      </c>
      <c r="J475" s="71">
        <v>127</v>
      </c>
      <c r="K475" s="71">
        <v>1.4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71">
        <v>1</v>
      </c>
      <c r="T475" s="70">
        <v>0.2</v>
      </c>
      <c r="U475" s="71">
        <v>0.2</v>
      </c>
      <c r="V475" s="60">
        <v>0</v>
      </c>
      <c r="W475" s="71">
        <v>0.2</v>
      </c>
      <c r="X475" s="70">
        <v>1</v>
      </c>
      <c r="Y475" s="71">
        <v>2</v>
      </c>
      <c r="Z475" s="71">
        <v>12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70">
        <v>0.12</v>
      </c>
      <c r="AG475" s="71">
        <v>0.03</v>
      </c>
      <c r="AH475" s="71">
        <v>0.14000000000000001</v>
      </c>
      <c r="AI475" s="71">
        <v>0.12</v>
      </c>
      <c r="AJ475" s="71">
        <v>0.14000000000000001</v>
      </c>
      <c r="AK475" s="63" t="s">
        <v>25</v>
      </c>
    </row>
    <row r="476" spans="1:38" ht="17.25" thickBot="1">
      <c r="A476" s="72">
        <v>474</v>
      </c>
      <c r="B476" s="57" t="s">
        <v>2831</v>
      </c>
      <c r="C476" s="58" t="s">
        <v>1862</v>
      </c>
      <c r="D476" s="69" t="s">
        <v>104</v>
      </c>
      <c r="E476" s="58" t="s">
        <v>63</v>
      </c>
      <c r="F476" s="69" t="s">
        <v>4121</v>
      </c>
      <c r="G476" s="69">
        <v>1996</v>
      </c>
      <c r="H476" s="70">
        <v>11</v>
      </c>
      <c r="I476" s="71">
        <v>8</v>
      </c>
      <c r="J476" s="71">
        <v>666</v>
      </c>
      <c r="K476" s="71">
        <v>7.4</v>
      </c>
      <c r="L476" s="70">
        <v>1</v>
      </c>
      <c r="M476" s="60">
        <v>0</v>
      </c>
      <c r="N476" s="71">
        <v>1</v>
      </c>
      <c r="O476" s="71">
        <v>1</v>
      </c>
      <c r="P476" s="60">
        <v>0</v>
      </c>
      <c r="Q476" s="60">
        <v>0</v>
      </c>
      <c r="R476" s="71">
        <v>1</v>
      </c>
      <c r="S476" s="60">
        <v>0</v>
      </c>
      <c r="T476" s="70">
        <v>0.3</v>
      </c>
      <c r="U476" s="71">
        <v>0.3</v>
      </c>
      <c r="V476" s="71">
        <v>0.6</v>
      </c>
      <c r="W476" s="71">
        <v>0.9</v>
      </c>
      <c r="X476" s="70">
        <v>15</v>
      </c>
      <c r="Y476" s="71">
        <v>84</v>
      </c>
      <c r="Z476" s="71">
        <v>21</v>
      </c>
      <c r="AA476" s="70">
        <v>0.14000000000000001</v>
      </c>
      <c r="AB476" s="60">
        <v>0</v>
      </c>
      <c r="AC476" s="71">
        <v>0.14000000000000001</v>
      </c>
      <c r="AD476" s="71">
        <v>0.14000000000000001</v>
      </c>
      <c r="AE476" s="71">
        <v>0.14000000000000001</v>
      </c>
      <c r="AF476" s="70">
        <v>0.05</v>
      </c>
      <c r="AG476" s="71">
        <v>0.08</v>
      </c>
      <c r="AH476" s="71">
        <v>0.12</v>
      </c>
      <c r="AI476" s="71">
        <v>0.05</v>
      </c>
      <c r="AJ476" s="71">
        <v>0.12</v>
      </c>
      <c r="AK476" s="63" t="s">
        <v>25</v>
      </c>
    </row>
    <row r="477" spans="1:38" ht="17.25" thickBot="1">
      <c r="A477" s="72">
        <v>475</v>
      </c>
      <c r="B477" s="57" t="s">
        <v>362</v>
      </c>
      <c r="C477" s="58" t="s">
        <v>1814</v>
      </c>
      <c r="D477" s="69" t="s">
        <v>104</v>
      </c>
      <c r="E477" s="58" t="s">
        <v>91</v>
      </c>
      <c r="F477" s="69" t="s">
        <v>4122</v>
      </c>
      <c r="G477" s="69">
        <v>1994</v>
      </c>
      <c r="H477" s="70">
        <v>11</v>
      </c>
      <c r="I477" s="71">
        <v>11</v>
      </c>
      <c r="J477" s="71">
        <v>990</v>
      </c>
      <c r="K477" s="71">
        <v>11</v>
      </c>
      <c r="L477" s="70">
        <v>1</v>
      </c>
      <c r="M477" s="60">
        <v>0</v>
      </c>
      <c r="N477" s="71">
        <v>1</v>
      </c>
      <c r="O477" s="71">
        <v>1</v>
      </c>
      <c r="P477" s="60">
        <v>0</v>
      </c>
      <c r="Q477" s="60">
        <v>0</v>
      </c>
      <c r="R477" s="71">
        <v>1</v>
      </c>
      <c r="S477" s="60">
        <v>0</v>
      </c>
      <c r="T477" s="70">
        <v>0.6</v>
      </c>
      <c r="U477" s="71">
        <v>0.6</v>
      </c>
      <c r="V477" s="60">
        <v>0</v>
      </c>
      <c r="W477" s="71">
        <v>0.6</v>
      </c>
      <c r="X477" s="70">
        <v>2</v>
      </c>
      <c r="Y477" s="71">
        <v>20</v>
      </c>
      <c r="Z477" s="60">
        <v>0</v>
      </c>
      <c r="AA477" s="70">
        <v>0.09</v>
      </c>
      <c r="AB477" s="60">
        <v>0</v>
      </c>
      <c r="AC477" s="71">
        <v>0.09</v>
      </c>
      <c r="AD477" s="71">
        <v>0.09</v>
      </c>
      <c r="AE477" s="71">
        <v>0.09</v>
      </c>
      <c r="AF477" s="70">
        <v>0.05</v>
      </c>
      <c r="AG477" s="60">
        <v>0</v>
      </c>
      <c r="AH477" s="71">
        <v>0.06</v>
      </c>
      <c r="AI477" s="71">
        <v>0.05</v>
      </c>
      <c r="AJ477" s="71">
        <v>0.06</v>
      </c>
      <c r="AK477" s="63" t="s">
        <v>25</v>
      </c>
    </row>
    <row r="478" spans="1:38">
      <c r="A478" s="73">
        <v>476</v>
      </c>
      <c r="B478" s="64" t="s">
        <v>363</v>
      </c>
      <c r="C478" s="65" t="s">
        <v>1816</v>
      </c>
      <c r="D478" s="74" t="s">
        <v>103</v>
      </c>
      <c r="E478" s="65" t="s">
        <v>63</v>
      </c>
      <c r="F478" s="74" t="s">
        <v>4123</v>
      </c>
      <c r="G478" s="74">
        <v>1998</v>
      </c>
      <c r="H478" s="75">
        <v>9</v>
      </c>
      <c r="I478" s="76">
        <v>9</v>
      </c>
      <c r="J478" s="76">
        <v>787</v>
      </c>
      <c r="K478" s="76">
        <v>8.6999999999999993</v>
      </c>
      <c r="L478" s="75">
        <v>3</v>
      </c>
      <c r="M478" s="76">
        <v>1</v>
      </c>
      <c r="N478" s="76">
        <v>4</v>
      </c>
      <c r="O478" s="76">
        <v>1</v>
      </c>
      <c r="P478" s="76">
        <v>2</v>
      </c>
      <c r="Q478" s="76">
        <v>2</v>
      </c>
      <c r="R478" s="76">
        <v>1</v>
      </c>
      <c r="S478" s="67">
        <v>0</v>
      </c>
      <c r="T478" s="75">
        <v>2.6</v>
      </c>
      <c r="U478" s="76">
        <v>1</v>
      </c>
      <c r="V478" s="76">
        <v>0.7</v>
      </c>
      <c r="W478" s="76">
        <v>1.7</v>
      </c>
      <c r="X478" s="75">
        <v>22</v>
      </c>
      <c r="Y478" s="76">
        <v>46</v>
      </c>
      <c r="Z478" s="76">
        <v>51</v>
      </c>
      <c r="AA478" s="75">
        <v>0.34</v>
      </c>
      <c r="AB478" s="76">
        <v>0.11</v>
      </c>
      <c r="AC478" s="76">
        <v>0.46</v>
      </c>
      <c r="AD478" s="76">
        <v>0.11</v>
      </c>
      <c r="AE478" s="76">
        <v>0.23</v>
      </c>
      <c r="AF478" s="75">
        <v>0.28999999999999998</v>
      </c>
      <c r="AG478" s="76">
        <v>0.08</v>
      </c>
      <c r="AH478" s="76">
        <v>0.38</v>
      </c>
      <c r="AI478" s="76">
        <v>0.11</v>
      </c>
      <c r="AJ478" s="76">
        <v>0.2</v>
      </c>
      <c r="AK478" s="68" t="s">
        <v>25</v>
      </c>
    </row>
  </sheetData>
  <sortState ref="A3:AL468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3" r:id="rId1" display="https://fbref.com/en/players/774cf58b/Max-Aarons" xr:uid="{9C977084-F6E4-4726-8585-5BE83E298075}"/>
    <hyperlink ref="C3" r:id="rId2" display="https://fbref.com/en/country/ENG/England-Football" xr:uid="{FED8E97A-B2D0-4CFC-958E-1A27173A6F21}"/>
    <hyperlink ref="E3" r:id="rId3" display="https://fbref.com/en/squads/4ba7cbea/Bournemouth-Stats" xr:uid="{93D73040-5151-4E6D-96BF-7C6CC9F3DD4B}"/>
    <hyperlink ref="AK3" r:id="rId4" display="https://fbref.com/en/players/774cf58b/matchlogs/2023-2024/summary/Max-Aarons-Match-Logs" xr:uid="{F5360DCD-68C8-4D4F-B6D3-83D8B2324E45}"/>
    <hyperlink ref="B4" r:id="rId5" display="https://fbref.com/en/players/77816c91/Benie-Adama-Traore" xr:uid="{6CC43A19-CE57-461F-8A50-5A2BCBD9252E}"/>
    <hyperlink ref="C4" r:id="rId6" display="https://fbref.com/en/country/CIV/Cote-dIvoire-Football" xr:uid="{5A2A8CCB-DF17-488F-A718-A9D1A4676F75}"/>
    <hyperlink ref="E4" r:id="rId7" display="https://fbref.com/en/squads/1df6b87e/Sheffield-United-Stats" xr:uid="{17702B3F-1483-4634-8161-BF199CB0C97D}"/>
    <hyperlink ref="AK4" r:id="rId8" display="https://fbref.com/en/players/77816c91/matchlogs/2023-2024/summary/Benie-Adama-Traore-Match-Logs" xr:uid="{25F6325A-88F4-4BEC-96A4-E31FC8DAB2C1}"/>
    <hyperlink ref="B5" r:id="rId9" display="https://fbref.com/en/players/c81d773d/Tosin-Adarabioyo" xr:uid="{4E1CB9D7-2892-411E-A908-73DF38ED4D4E}"/>
    <hyperlink ref="C5" r:id="rId10" display="https://fbref.com/en/country/ENG/England-Football" xr:uid="{E13F2D3A-35A4-4926-8418-31F48D76B41B}"/>
    <hyperlink ref="E5" r:id="rId11" display="https://fbref.com/en/squads/fd962109/Fulham-Stats" xr:uid="{4691E38F-C119-4FB4-B78B-3F12B42A0B96}"/>
    <hyperlink ref="AK5" r:id="rId12" display="https://fbref.com/en/players/c81d773d/matchlogs/2023-2024/summary/Tosin-Adarabioyo-Match-Logs" xr:uid="{A0035FF2-F0E1-4D08-A371-6E3C9BA99C46}"/>
    <hyperlink ref="B6" r:id="rId13" display="https://fbref.com/en/players/0480ebc7/Elijah-Adebayo" xr:uid="{F38164AE-BE5D-4297-9784-B34B5A8AB060}"/>
    <hyperlink ref="C6" r:id="rId14" display="https://fbref.com/en/country/ENG/England-Football" xr:uid="{F987E0EA-CC38-4243-9680-7DD536B04E2E}"/>
    <hyperlink ref="E6" r:id="rId15" display="https://fbref.com/en/squads/e297cd13/Luton-Town-Stats" xr:uid="{CDA559B1-4A1F-484C-AE82-2472EC36A374}"/>
    <hyperlink ref="AK6" r:id="rId16" display="https://fbref.com/en/players/0480ebc7/matchlogs/2023-2024/summary/Elijah-Adebayo-Match-Logs" xr:uid="{FB0AE0C5-5E84-4FCA-BDE0-3BE2B62C244B}"/>
    <hyperlink ref="B7" r:id="rId17" display="https://fbref.com/en/players/4dcec659/Simon-Adingra" xr:uid="{61A91E6E-027D-4DEA-B183-451A5A887BCB}"/>
    <hyperlink ref="C7" r:id="rId18" display="https://fbref.com/en/country/CIV/Cote-dIvoire-Football" xr:uid="{7596CFF3-292D-40FC-8943-55539C1E3FFB}"/>
    <hyperlink ref="E7" r:id="rId19" display="https://fbref.com/en/squads/d07537b9/Brighton-and-Hove-Albion-Stats" xr:uid="{2EBE6D40-727B-485E-BB21-3E79BA6942CB}"/>
    <hyperlink ref="AK7" r:id="rId20" display="https://fbref.com/en/players/4dcec659/matchlogs/2023-2024/summary/Simon-Adingra-Match-Logs" xr:uid="{CB8ECC45-E1C0-4707-8D72-48C23E930D33}"/>
    <hyperlink ref="B8" r:id="rId21" display="https://fbref.com/en/players/288e1e13/Nayef-Aguerd" xr:uid="{E3139C60-9F6C-4083-8619-630DC18A83C0}"/>
    <hyperlink ref="C8" r:id="rId22" display="https://fbref.com/en/country/MAR/Morocco-Football" xr:uid="{4B74AB14-9248-46E6-A9CA-1C70F283DB0B}"/>
    <hyperlink ref="E8" r:id="rId23" display="https://fbref.com/en/squads/7c21e445/West-Ham-United-Stats" xr:uid="{1B8B2C0A-757A-4D9C-8E10-844FD98584F0}"/>
    <hyperlink ref="AK8" r:id="rId24" display="https://fbref.com/en/players/288e1e13/matchlogs/2023-2024/summary/Nayef-Aguerd-Match-Logs" xr:uid="{B42A5E06-D2A8-4CBD-B613-15C22E6D79B7}"/>
    <hyperlink ref="B9" r:id="rId25" display="https://fbref.com/en/players/a6c58494/Naouirou-Ahamada" xr:uid="{9A78FCB9-CB2F-4BBA-ADDA-9326DE0DE936}"/>
    <hyperlink ref="C9" r:id="rId26" display="https://fbref.com/en/country/FRA/France-Football" xr:uid="{1D760D73-BE45-41CB-BD27-1BB2E2001C64}"/>
    <hyperlink ref="E9" r:id="rId27" display="https://fbref.com/en/squads/47c64c55/Crystal-Palace-Stats" xr:uid="{D5FB6C20-3A33-4CE2-85BA-98914A08B552}"/>
    <hyperlink ref="AK9" r:id="rId28" display="https://fbref.com/en/players/a6c58494/matchlogs/2023-2024/summary/Naouirou-Ahamada-Match-Logs" xr:uid="{12DCD250-FEA5-46E5-8031-DA8B39FA28B6}"/>
    <hyperlink ref="B10" r:id="rId29" display="https://fbref.com/en/players/eab957a3/Anel-Ahmedhodzic" xr:uid="{2A726E00-1D75-4BE3-8BC8-10815F50E680}"/>
    <hyperlink ref="C10" r:id="rId30" display="https://fbref.com/en/country/BIH/Bosnia-and-Herzegovina-Football" xr:uid="{5CFCC095-290C-49E6-8EAC-6742DE0AFFCC}"/>
    <hyperlink ref="E10" r:id="rId31" display="https://fbref.com/en/squads/1df6b87e/Sheffield-United-Stats" xr:uid="{6FD67E29-36D5-4F1F-B6C9-A9320F4FB1BB}"/>
    <hyperlink ref="AK10" r:id="rId32" display="https://fbref.com/en/players/eab957a3/matchlogs/2023-2024/summary/Anel-Ahmedhodzic-Match-Logs" xr:uid="{72410236-343A-43F6-9833-669301954EAA}"/>
    <hyperlink ref="B11" r:id="rId33" display="https://fbref.com/en/players/246d153b/Ola-Aina" xr:uid="{1BA13B52-CAF7-40D7-B838-D5F24BC32FCE}"/>
    <hyperlink ref="C11" r:id="rId34" display="https://fbref.com/en/country/NGA/Nigeria-Football" xr:uid="{BCC4DDBE-DAA8-4564-9598-F71F7AE3BEB3}"/>
    <hyperlink ref="E11" r:id="rId35" display="https://fbref.com/en/squads/e4a775cb/Nottingham-Forest-Stats" xr:uid="{31366542-1819-4D67-AA48-92514F27B29C}"/>
    <hyperlink ref="AK11" r:id="rId36" display="https://fbref.com/en/players/246d153b/matchlogs/2023-2024/summary/Ola-Aina-Match-Logs" xr:uid="{C80D8416-7061-444C-9D8A-9D5E0DCFB572}"/>
    <hyperlink ref="B12" r:id="rId37" display="https://fbref.com/en/players/9b398aea/Rayan-Ait-Nouri" xr:uid="{171E0055-DDD4-4757-B5F3-8B632746A589}"/>
    <hyperlink ref="C12" r:id="rId38" display="https://fbref.com/en/country/ALG/Algeria-Football" xr:uid="{59EF3D18-8ECC-4C05-8A54-E5B820F56141}"/>
    <hyperlink ref="E12" r:id="rId39" display="https://fbref.com/en/squads/8cec06e1/Wolverhampton-Wanderers-Stats" xr:uid="{CA6C2E47-2F40-4B40-A177-94C0A36DA6C1}"/>
    <hyperlink ref="AK12" r:id="rId40" display="https://fbref.com/en/players/9b398aea/matchlogs/2023-2024/summary/Rayan-Ait-Nouri-Match-Logs" xr:uid="{67EA50D7-EB85-43AF-A35F-5A274BB4DE73}"/>
    <hyperlink ref="B13" r:id="rId41" display="https://fbref.com/en/players/a8c0acb7/Kristoffer-Ajer" xr:uid="{2EACAD0B-E588-43F0-B7E1-F2C33EF620B6}"/>
    <hyperlink ref="C13" r:id="rId42" display="https://fbref.com/en/country/NOR/Norway-Football" xr:uid="{1A69198D-09D0-48C5-A728-1F3EED17FE8B}"/>
    <hyperlink ref="E13" r:id="rId43" display="https://fbref.com/en/squads/cd051869/Brentford-Stats" xr:uid="{70599064-19ED-44FE-BE85-1D314FEF068B}"/>
    <hyperlink ref="AK13" r:id="rId44" display="https://fbref.com/en/players/a8c0acb7/matchlogs/2023-2024/summary/Kristoffer-Ajer-Match-Logs" xr:uid="{8C846A64-4A01-4F1B-AA67-458E1CA68319}"/>
    <hyperlink ref="B14" r:id="rId45" display="https://fbref.com/en/players/89ac64a6/Manuel-Akanji" xr:uid="{93E12397-D506-4E68-9C10-186A5B58B359}"/>
    <hyperlink ref="C14" r:id="rId46" display="https://fbref.com/en/country/SUI/Switzerland-Football" xr:uid="{CABCD41C-041A-47C2-BEB5-85DAA4BBC6A9}"/>
    <hyperlink ref="E14" r:id="rId47" display="https://fbref.com/en/squads/b8fd03ef/Manchester-City-Stats" xr:uid="{C486CE71-E78C-4974-A5CC-ABC07B9215E2}"/>
    <hyperlink ref="AK14" r:id="rId48" display="https://fbref.com/en/players/89ac64a6/matchlogs/2023-2024/summary/Manuel-Akanji-Match-Logs" xr:uid="{398CBED0-82AA-4629-B3F8-48487F141359}"/>
    <hyperlink ref="B15" r:id="rId49" display="https://fbref.com/en/players/eaeca114/Nathan-Ake" xr:uid="{C3F7F617-243E-4CC2-8E75-92DF6C404C8E}"/>
    <hyperlink ref="C15" r:id="rId50" display="https://fbref.com/en/country/NED/Netherlands-Football" xr:uid="{010A9CAF-C6A1-4B22-A8A3-CC489325BAA2}"/>
    <hyperlink ref="E15" r:id="rId51" display="https://fbref.com/en/squads/b8fd03ef/Manchester-City-Stats" xr:uid="{FE2B93A8-550D-4C7C-8066-332372948985}"/>
    <hyperlink ref="AK15" r:id="rId52" display="https://fbref.com/en/players/eaeca114/matchlogs/2023-2024/summary/Nathan-Ake-Match-Logs" xr:uid="{3D8E44B1-4ED7-4035-A751-80741E04D72E}"/>
    <hyperlink ref="B16" r:id="rId53" display="https://fbref.com/en/players/cd1acf9d/Trent-Alexander-Arnold" xr:uid="{2B4218CD-E58B-4676-8F75-BF14F51B4472}"/>
    <hyperlink ref="C16" r:id="rId54" display="https://fbref.com/en/country/ENG/England-Football" xr:uid="{16157596-401B-4346-BDC8-3F4041328543}"/>
    <hyperlink ref="E16" r:id="rId55" display="https://fbref.com/en/squads/822bd0ba/Liverpool-Stats" xr:uid="{364F3A0F-1F10-449D-B4FD-E0C9EDBF77ED}"/>
    <hyperlink ref="AK16" r:id="rId56" display="https://fbref.com/en/players/cd1acf9d/matchlogs/2023-2024/summary/Trent-Alexander-Arnold-Match-Logs" xr:uid="{2C718B5D-5231-4D90-A688-4A7F503A3CCC}"/>
    <hyperlink ref="B17" r:id="rId57" display="https://fbref.com/en/players/7a2e46a8/Alisson" xr:uid="{B56C2822-FB09-4A31-B6D6-0F8818C699CD}"/>
    <hyperlink ref="C17" r:id="rId58" display="https://fbref.com/en/country/BRA/Brazil-Football" xr:uid="{33D6E320-B953-4C69-8BC8-C019327FCA8F}"/>
    <hyperlink ref="E17" r:id="rId59" display="https://fbref.com/en/squads/822bd0ba/Liverpool-Stats" xr:uid="{1CEA9B8E-7F45-4595-A86D-5A934FEA173E}"/>
    <hyperlink ref="AK17" r:id="rId60" display="https://fbref.com/en/players/7a2e46a8/matchlogs/2023-2024/summary/Alisson-Match-Logs" xr:uid="{8F38430C-2773-49DE-A4EB-F25EE85FEA46}"/>
    <hyperlink ref="B18" r:id="rId61" display="https://fbref.com/en/players/862a1c15/Miguel-Almiron" xr:uid="{B9DD567F-D6E8-4B5A-9F20-E8306208A86C}"/>
    <hyperlink ref="C18" r:id="rId62" display="https://fbref.com/en/country/PAR/Paraguay-Football" xr:uid="{FE09639B-9B4D-4FB5-B7D2-8156DC3E0057}"/>
    <hyperlink ref="E18" r:id="rId63" display="https://fbref.com/en/squads/b2b47a98/Newcastle-United-Stats" xr:uid="{238BF3F3-DDEE-4922-9B54-936B64F75096}"/>
    <hyperlink ref="AK18" r:id="rId64" display="https://fbref.com/en/players/862a1c15/matchlogs/2023-2024/summary/Miguel-Almiron-Match-Logs" xr:uid="{4A59AC30-3871-453E-BC5D-BEA2CE141D27}"/>
    <hyperlink ref="B19" r:id="rId65" display="https://fbref.com/en/players/8b3ab7ad/Edson-Alvarez" xr:uid="{2804E512-D2D2-4ADB-AC1B-B73722BE47D2}"/>
    <hyperlink ref="C19" r:id="rId66" display="https://fbref.com/en/country/MEX/Mexico-Football" xr:uid="{EC1DC755-3368-45B9-B8F2-B8BB72D77277}"/>
    <hyperlink ref="E19" r:id="rId67" display="https://fbref.com/en/squads/7c21e445/West-Ham-United-Stats" xr:uid="{155BC3E2-6B9B-46D1-8976-6A708D0B716C}"/>
    <hyperlink ref="AK19" r:id="rId68" display="https://fbref.com/en/players/8b3ab7ad/matchlogs/2023-2024/summary/Edson-Alvarez-Match-Logs" xr:uid="{32CCCB3E-E103-45CC-952B-8F1CA96C1E79}"/>
    <hyperlink ref="B20" r:id="rId69" display="https://fbref.com/en/players/15ab5a2b/Julian-Alvarez" xr:uid="{BF3713DB-1E95-466B-A0AB-FB820E363A24}"/>
    <hyperlink ref="C20" r:id="rId70" display="https://fbref.com/en/country/ARG/Argentina-Football" xr:uid="{1CEF35BD-1797-44BA-9C0B-70236AC9293F}"/>
    <hyperlink ref="E20" r:id="rId71" display="https://fbref.com/en/squads/b8fd03ef/Manchester-City-Stats" xr:uid="{B601AABF-7473-4444-8DC5-C9091F696023}"/>
    <hyperlink ref="AK20" r:id="rId72" display="https://fbref.com/en/players/15ab5a2b/matchlogs/2023-2024/summary/Julian-Alvarez-Match-Logs" xr:uid="{066437A3-1B51-4718-BC6B-87DDC61933FE}"/>
    <hyperlink ref="B21" r:id="rId73" display="https://fbref.com/en/players/2ee5b0c9/Zeki-Amdouni" xr:uid="{B1475FF0-278C-4BFA-AB3E-AA70AE41F989}"/>
    <hyperlink ref="C21" r:id="rId74" display="https://fbref.com/en/country/SUI/Switzerland-Football" xr:uid="{20BC32FA-EF12-4FBF-B693-5A4138E79F75}"/>
    <hyperlink ref="E21" r:id="rId75" display="https://fbref.com/en/squads/943e8050/Burnley-Stats" xr:uid="{D4BB992C-E475-47FE-BD46-FC5D7F129617}"/>
    <hyperlink ref="AK21" r:id="rId76" display="https://fbref.com/en/players/2ee5b0c9/matchlogs/2023-2024/summary/Zeki-Amdouni-Match-Logs" xr:uid="{29154BFD-AA49-405A-B61E-AC47174C3E92}"/>
    <hyperlink ref="B22" r:id="rId77" display="https://fbref.com/en/players/5a2cb25d/Sofyan-Amrabat" xr:uid="{8AA0A188-6EC3-43F0-AD75-F6E075A72073}"/>
    <hyperlink ref="C22" r:id="rId78" display="https://fbref.com/en/country/MAR/Morocco-Football" xr:uid="{601938B1-AC23-4F1B-A193-CD942A0FD87B}"/>
    <hyperlink ref="E22" r:id="rId79" display="https://fbref.com/en/squads/19538871/Manchester-United-Stats" xr:uid="{13413CA0-9678-4DA9-9323-7D9932CCB331}"/>
    <hyperlink ref="AK22" r:id="rId80" display="https://fbref.com/en/players/5a2cb25d/matchlogs/2023-2024/summary/Sofyan-Amrabat-Match-Logs" xr:uid="{164F3ABF-0FFE-413D-A893-A7933D53F09E}"/>
    <hyperlink ref="B23" r:id="rId81" display="https://fbref.com/en/players/e34fc66d/Joachim-Andersen" xr:uid="{0984328A-74AB-4556-80C6-AF7447D91F04}"/>
    <hyperlink ref="C23" r:id="rId82" display="https://fbref.com/en/country/DEN/Denmark-Football" xr:uid="{0616E3DE-4949-4447-A036-49628A51E047}"/>
    <hyperlink ref="E23" r:id="rId83" display="https://fbref.com/en/squads/47c64c55/Crystal-Palace-Stats" xr:uid="{7733B2B8-D34E-4A74-AFA7-078DCCF62BDA}"/>
    <hyperlink ref="AK23" r:id="rId84" display="https://fbref.com/en/players/e34fc66d/matchlogs/2023-2024/summary/Joachim-Andersen-Match-Logs" xr:uid="{C8B6FD0B-8925-4E97-8ABB-DD1E1FCA344A}"/>
    <hyperlink ref="B24" r:id="rId85" display="https://fbref.com/en/players/de31038e/Elliot-Anderson" xr:uid="{D25E1F04-47B3-40E6-B1FB-238C711A7368}"/>
    <hyperlink ref="C24" r:id="rId86" display="https://fbref.com/en/country/SCO/Scotland-Football" xr:uid="{11015C0A-1306-4ACE-AE18-962752D7E240}"/>
    <hyperlink ref="E24" r:id="rId87" display="https://fbref.com/en/squads/b2b47a98/Newcastle-United-Stats" xr:uid="{9D713D89-B5C5-4BFF-85C1-BE6D9FAA1541}"/>
    <hyperlink ref="AK24" r:id="rId88" display="https://fbref.com/en/players/de31038e/matchlogs/2023-2024/summary/Elliot-Anderson-Match-Logs" xr:uid="{5DE3864B-AC88-42F1-9669-7029BECC814F}"/>
    <hyperlink ref="B25" r:id="rId89" display="https://fbref.com/en/players/e4238fb1/Jaidon-Anthony" xr:uid="{9787B127-9ECE-4094-B8ED-30A9D6194EDE}"/>
    <hyperlink ref="C25" r:id="rId90" display="https://fbref.com/en/country/ENG/England-Football" xr:uid="{326D16D0-D078-4C73-A189-3539C6D74639}"/>
    <hyperlink ref="E25" r:id="rId91" display="https://fbref.com/en/squads/4ba7cbea/Bournemouth-Stats" xr:uid="{125F2D77-2F9B-4173-940C-6C3C24983887}"/>
    <hyperlink ref="AK25" r:id="rId92" display="https://fbref.com/en/players/e4238fb1/matchlogs/2023-2024/summary/Jaidon-Anthony-Match-Logs" xr:uid="{C0587F6F-6EA4-4CE2-9A34-EF389D1ABE40}"/>
    <hyperlink ref="B26" r:id="rId93" display="https://fbref.com/en/players/ac05f970/Michail-Antonio" xr:uid="{8F4D97F6-78AB-4640-A333-E8C50CD9D0BE}"/>
    <hyperlink ref="C26" r:id="rId94" display="https://fbref.com/en/country/JAM/Jamaica-Football" xr:uid="{812B1B89-3D92-4B4F-938E-5A94F56D3ABE}"/>
    <hyperlink ref="E26" r:id="rId95" display="https://fbref.com/en/squads/7c21e445/West-Ham-United-Stats" xr:uid="{F2E8EFA4-E8F3-4295-937B-4C4945F41953}"/>
    <hyperlink ref="AK26" r:id="rId96" display="https://fbref.com/en/players/ac05f970/matchlogs/2023-2024/summary/Michail-Antonio-Match-Logs" xr:uid="{30C921FB-F639-4001-9D0E-852DF7333367}"/>
    <hyperlink ref="B27" r:id="rId97" display="https://fbref.com/en/players/99127249/Antony" xr:uid="{F316F3A5-B452-44D3-ACA8-A0453C9155E6}"/>
    <hyperlink ref="C27" r:id="rId98" display="https://fbref.com/en/country/BRA/Brazil-Football" xr:uid="{799E0660-5BBB-4673-B8F3-53478A83CEBA}"/>
    <hyperlink ref="E27" r:id="rId99" display="https://fbref.com/en/squads/19538871/Manchester-United-Stats" xr:uid="{9BB84183-81E5-4B01-8391-EF80C506AB47}"/>
    <hyperlink ref="AK27" r:id="rId100" display="https://fbref.com/en/players/99127249/matchlogs/2023-2024/summary/Antony-Match-Logs" xr:uid="{8905159B-5F56-47F5-BE42-2D78418CB8D4}"/>
    <hyperlink ref="B28" r:id="rId101" display="https://fbref.com/en/players/05e8ca6d/Cameron-Archer" xr:uid="{92D0CE67-0C1E-42B8-9648-5EB15EC85366}"/>
    <hyperlink ref="C28" r:id="rId102" display="https://fbref.com/en/country/ENG/England-Football" xr:uid="{36B2A099-899E-4C87-819C-5C62250F7B68}"/>
    <hyperlink ref="E28" r:id="rId103" display="https://fbref.com/en/squads/1df6b87e/Sheffield-United-Stats" xr:uid="{D6CA14D8-17A6-4BFB-9CBD-8D71BBAECCC0}"/>
    <hyperlink ref="AK28" r:id="rId104" display="https://fbref.com/en/players/05e8ca6d/matchlogs/2023-2024/summary/Cameron-Archer-Match-Logs" xr:uid="{96E6612D-537D-4E76-9EEB-A8E01CCFE7EB}"/>
    <hyperlink ref="B29" r:id="rId105" display="https://fbref.com/en/players/05e8ca6d/Cameron-Archer" xr:uid="{C02A406D-BC4E-4280-B145-64A5BB6F8FF7}"/>
    <hyperlink ref="C29" r:id="rId106" display="https://fbref.com/en/country/ENG/England-Football" xr:uid="{A8B13005-03FF-469B-8DDD-A0B26437495B}"/>
    <hyperlink ref="E29" r:id="rId107" display="https://fbref.com/en/squads/8602292d/Aston-Villa-Stats" xr:uid="{6F6C573C-48BB-4F97-A30B-8D4312B9D1A5}"/>
    <hyperlink ref="AK29" r:id="rId108" display="https://fbref.com/en/players/05e8ca6d/matchlogs/2023-2024/summary/Cameron-Archer-Match-Logs" xr:uid="{5F4ACFBD-6157-4633-A776-99C001D48CFA}"/>
    <hyperlink ref="B30" r:id="rId109" display="https://fbref.com/en/players/2f965a72/Alphonse-Areola" xr:uid="{5A34B56B-9AE8-4DB3-AEBF-5728D8DD75F3}"/>
    <hyperlink ref="C30" r:id="rId110" display="https://fbref.com/en/country/FRA/France-Football" xr:uid="{6E3FD433-652B-422F-92D5-D6C2B6F5FB5F}"/>
    <hyperlink ref="E30" r:id="rId111" display="https://fbref.com/en/squads/7c21e445/West-Ham-United-Stats" xr:uid="{59D5EDA2-B7F1-4CFE-B438-33310869FBD1}"/>
    <hyperlink ref="AK30" r:id="rId112" display="https://fbref.com/en/players/2f965a72/matchlogs/2023-2024/summary/Alphonse-Areola-Match-Logs" xr:uid="{AA88826D-B5B5-49FA-82B8-FAD2445282D0}"/>
    <hyperlink ref="B31" r:id="rId113" display="https://fbref.com/en/players/5c2b4f07/Serge-Aurier" xr:uid="{1D0AC5FE-D8AB-411A-90D7-4642275B323A}"/>
    <hyperlink ref="C31" r:id="rId114" display="https://fbref.com/en/country/CIV/Cote-dIvoire-Football" xr:uid="{9CB19C7D-507D-4D60-9D0D-E0E598758C9F}"/>
    <hyperlink ref="E31" r:id="rId115" display="https://fbref.com/en/squads/e4a775cb/Nottingham-Forest-Stats" xr:uid="{2BC70B14-1867-4CBE-9FC1-AB8FC650DE6C}"/>
    <hyperlink ref="AK31" r:id="rId116" display="https://fbref.com/en/players/5c2b4f07/matchlogs/2023-2024/summary/Serge-Aurier-Match-Logs" xr:uid="{5D69EA89-1BEC-4122-969B-67C7C1116557}"/>
    <hyperlink ref="B32" r:id="rId117" display="https://fbref.com/en/players/e5478b87/Taiwo-Awoniyi" xr:uid="{100E8258-3135-462F-B4C5-2682A028C15F}"/>
    <hyperlink ref="C32" r:id="rId118" display="https://fbref.com/en/country/NGA/Nigeria-Football" xr:uid="{CD62C7D8-57FB-4784-94A0-AF6CD2D899C0}"/>
    <hyperlink ref="E32" r:id="rId119" display="https://fbref.com/en/squads/e4a775cb/Nottingham-Forest-Stats" xr:uid="{4664E5C9-4282-4CF6-A7E2-8F3E0B650416}"/>
    <hyperlink ref="AK32" r:id="rId120" display="https://fbref.com/en/players/e5478b87/matchlogs/2023-2024/summary/Taiwo-Awoniyi-Match-Logs" xr:uid="{5A8FF942-5D9B-4106-AA5F-72C413EC5862}"/>
    <hyperlink ref="B33" r:id="rId121" display="https://fbref.com/en/players/da052c14/Jordan-Ayew" xr:uid="{D829AC73-9135-4CEA-A988-CC97A3CD4678}"/>
    <hyperlink ref="C33" r:id="rId122" display="https://fbref.com/en/country/GHA/Ghana-Football" xr:uid="{AAAA02CE-6C40-4848-94AC-43362740876F}"/>
    <hyperlink ref="E33" r:id="rId123" display="https://fbref.com/en/squads/47c64c55/Crystal-Palace-Stats" xr:uid="{ADF68106-65DA-477B-9251-F7A579A07B68}"/>
    <hyperlink ref="AK33" r:id="rId124" display="https://fbref.com/en/players/da052c14/matchlogs/2023-2024/summary/Jordan-Ayew-Match-Logs" xr:uid="{1CFB2C40-5856-43A4-827E-10C729B23934}"/>
    <hyperlink ref="B34" r:id="rId125" display="https://fbref.com/en/players/3a233281/Leon-Bailey" xr:uid="{08ACD511-326A-40F5-A756-E6876ECAF150}"/>
    <hyperlink ref="C34" r:id="rId126" display="https://fbref.com/en/country/JAM/Jamaica-Football" xr:uid="{DD023721-A0C7-4537-B42D-3BCC5F03E9CD}"/>
    <hyperlink ref="E34" r:id="rId127" display="https://fbref.com/en/squads/8602292d/Aston-Villa-Stats" xr:uid="{1313A6D0-BBB1-4A9D-90D2-155498E693B7}"/>
    <hyperlink ref="AK34" r:id="rId128" display="https://fbref.com/en/players/3a233281/matchlogs/2023-2024/summary/Leon-Bailey-Match-Logs" xr:uid="{47A79D53-E765-4C3F-9F05-8E0D37BF7783}"/>
    <hyperlink ref="B35" r:id="rId129" display="https://fbref.com/en/players/394854c4/George-Baldock" xr:uid="{EFD8C5C3-32F8-4DC7-8CCF-D55652A6B4AA}"/>
    <hyperlink ref="C35" r:id="rId130" display="https://fbref.com/en/country/GRE/Greece-Football" xr:uid="{202D4EEA-E3B9-402E-ABD5-32BED5BC5CFB}"/>
    <hyperlink ref="E35" r:id="rId131" display="https://fbref.com/en/squads/1df6b87e/Sheffield-United-Stats" xr:uid="{30D08547-B51D-4210-AA34-29D0E2688A19}"/>
    <hyperlink ref="AK35" r:id="rId132" display="https://fbref.com/en/players/394854c4/matchlogs/2023-2024/summary/George-Baldock-Match-Logs" xr:uid="{A5A769B9-9579-4E4F-8EAE-572E55F1D772}"/>
    <hyperlink ref="B36" r:id="rId133" display="https://fbref.com/en/players/a1390d2f/Carlos-Baleba" xr:uid="{C6D06BD1-2321-4895-B086-66BFB74B18DF}"/>
    <hyperlink ref="C36" r:id="rId134" display="https://fbref.com/en/country/CMR/Cameroon-Football" xr:uid="{4A5C29E2-50A2-419D-9A03-DCBAEC45EE85}"/>
    <hyperlink ref="E36" r:id="rId135" display="https://fbref.com/en/squads/d07537b9/Brighton-and-Hove-Albion-Stats" xr:uid="{01E83325-0380-4760-9158-E7C6A15AA872}"/>
    <hyperlink ref="AK36" r:id="rId136" display="https://fbref.com/en/players/a1390d2f/matchlogs/2023-2024/summary/Carlos-Baleba-Match-Logs" xr:uid="{C470AD7B-4A49-4805-914D-36639729C478}"/>
    <hyperlink ref="B37" r:id="rId137" display="https://fbref.com/en/players/2886c9b5/Shandon-Baptiste" xr:uid="{96CB5534-513C-4868-B5EA-598B49C1826A}"/>
    <hyperlink ref="C37" r:id="rId138" display="https://fbref.com/en/country/GRN/Grenada-Football" xr:uid="{5916A179-C3A3-44DC-ADCF-2D4EDCB61A8B}"/>
    <hyperlink ref="E37" r:id="rId139" display="https://fbref.com/en/squads/cd051869/Brentford-Stats" xr:uid="{3B3FEB8D-F308-461B-8AC7-49348E09F990}"/>
    <hyperlink ref="AK37" r:id="rId140" display="https://fbref.com/en/players/2886c9b5/matchlogs/2023-2024/summary/Shandon-Baptiste-Match-Logs" xr:uid="{9B60F137-8A26-4C26-ADF2-022C74D3C89B}"/>
    <hyperlink ref="B38" r:id="rId141" display="https://fbref.com/en/players/3a24769f/Ross-Barkley" xr:uid="{A82AFC63-5103-461D-904F-96E2C4AA35D4}"/>
    <hyperlink ref="C38" r:id="rId142" display="https://fbref.com/en/country/ENG/England-Football" xr:uid="{84152338-3230-4C5F-B961-02982F04E4C9}"/>
    <hyperlink ref="E38" r:id="rId143" display="https://fbref.com/en/squads/e297cd13/Luton-Town-Stats" xr:uid="{E4CE0FF3-CE94-4E1A-9BAB-D8F0CC01ABAB}"/>
    <hyperlink ref="AK38" r:id="rId144" display="https://fbref.com/en/players/3a24769f/matchlogs/2023-2024/summary/Ross-Barkley-Match-Logs" xr:uid="{56F021EB-6081-4AA3-958C-F9B30AE4DD16}"/>
    <hyperlink ref="B39" r:id="rId145" display="https://fbref.com/en/players/3ea50f67/Harvey-Barnes" xr:uid="{89075AEE-06A1-4054-ABF2-CA38C0C0D2AB}"/>
    <hyperlink ref="C39" r:id="rId146" display="https://fbref.com/en/country/ENG/England-Football" xr:uid="{8D48C714-C3E0-4B8B-928C-BFDE426B4C05}"/>
    <hyperlink ref="E39" r:id="rId147" display="https://fbref.com/en/squads/b2b47a98/Newcastle-United-Stats" xr:uid="{3B823C64-5768-441B-ADBA-D64B973A5003}"/>
    <hyperlink ref="AK39" r:id="rId148" display="https://fbref.com/en/players/3ea50f67/matchlogs/2023-2024/summary/Harvey-Barnes-Match-Logs" xr:uid="{A450553F-1B7D-439A-B941-E473C7FEF74B}"/>
    <hyperlink ref="B40" r:id="rId149" display="https://fbref.com/en/players/1aa84968/Chris-Basham" xr:uid="{E0A49C06-C2C1-433C-9953-D047582CB721}"/>
    <hyperlink ref="C40" r:id="rId150" display="https://fbref.com/en/country/ENG/England-Football" xr:uid="{1CE2803A-908F-4C55-97FD-5BB38658D338}"/>
    <hyperlink ref="E40" r:id="rId151" display="https://fbref.com/en/squads/1df6b87e/Sheffield-United-Stats" xr:uid="{85DB57DC-3170-49FF-A220-1B06A1DB7AA6}"/>
    <hyperlink ref="AK40" r:id="rId152" display="https://fbref.com/en/players/1aa84968/matchlogs/2023-2024/summary/Chris-Basham-Match-Logs" xr:uid="{0080827E-2692-4CF7-9331-25EF93EF4F14}"/>
    <hyperlink ref="B41" r:id="rId153" display="https://fbref.com/en/players/a36524bf/Calvin-Bassey" xr:uid="{7DC19738-CAE7-4739-8E75-AE83749527E5}"/>
    <hyperlink ref="C41" r:id="rId154" display="https://fbref.com/en/country/NGA/Nigeria-Football" xr:uid="{0B838F31-6AAC-4C41-A7CE-D2589BAEFFFC}"/>
    <hyperlink ref="E41" r:id="rId155" display="https://fbref.com/en/squads/fd962109/Fulham-Stats" xr:uid="{84326C7E-6D6A-4824-965C-B4D2EA03880E}"/>
    <hyperlink ref="AK41" r:id="rId156" display="https://fbref.com/en/players/a36524bf/matchlogs/2023-2024/summary/Calvin-Bassey-Match-Logs" xr:uid="{F2D8A68D-14AF-4ECF-A130-8E34CC3FBB38}"/>
    <hyperlink ref="B42" r:id="rId157" display="https://fbref.com/en/players/50dc94ce/Donny-van-de-Beek" xr:uid="{0BEDBB68-8698-4C1C-B5F5-C472DB6423E4}"/>
    <hyperlink ref="C42" r:id="rId158" display="https://fbref.com/en/country/NED/Netherlands-Football" xr:uid="{8B842F3D-F902-42E1-90F7-2E25E5C742BE}"/>
    <hyperlink ref="E42" r:id="rId159" display="https://fbref.com/en/squads/19538871/Manchester-United-Stats" xr:uid="{B9FFDD8A-A551-471B-8DD6-A542E14248E9}"/>
    <hyperlink ref="AK42" r:id="rId160" display="https://fbref.com/en/players/50dc94ce/matchlogs/2023-2024/summary/Donny-van-de-Beek-Match-Logs" xr:uid="{2CC8A136-9314-45C0-B637-4793AFFA0071}"/>
    <hyperlink ref="B43" r:id="rId161" display="https://fbref.com/en/players/399e9474/Amarii-Bell" xr:uid="{D053B894-7B9D-4390-9E52-5C02D63AF85A}"/>
    <hyperlink ref="C43" r:id="rId162" display="https://fbref.com/en/country/JAM/Jamaica-Football" xr:uid="{4C249800-8AED-437D-B49B-13072AB2481D}"/>
    <hyperlink ref="E43" r:id="rId163" display="https://fbref.com/en/squads/e297cd13/Luton-Town-Stats" xr:uid="{8130AD0A-E0FE-43BE-BB56-178036BFE0AA}"/>
    <hyperlink ref="AK43" r:id="rId164" display="https://fbref.com/en/players/399e9474/matchlogs/2023-2024/summary/Amarii-Bell-Match-Logs" xr:uid="{00A85B08-610A-41F2-8074-7DE2472BA5C7}"/>
    <hyperlink ref="B44" r:id="rId165" display="https://fbref.com/en/players/10f0fdd3/Jean-Ricner-Bellegarde" xr:uid="{82670B47-E643-485D-9574-625D53FE28BF}"/>
    <hyperlink ref="C44" r:id="rId166" display="https://fbref.com/en/country/FRA/France-Football" xr:uid="{2F89CACE-99D4-413B-9301-49AD465BD939}"/>
    <hyperlink ref="E44" r:id="rId167" display="https://fbref.com/en/squads/8cec06e1/Wolverhampton-Wanderers-Stats" xr:uid="{CDD5B246-0873-463C-A1E3-7109ED1F2329}"/>
    <hyperlink ref="AK44" r:id="rId168" display="https://fbref.com/en/players/10f0fdd3/matchlogs/2023-2024/summary/Jean-Ricner-Bellegarde-Match-Logs" xr:uid="{35BDB578-B1E8-4AF5-8E73-2EA2D291D2C1}"/>
    <hyperlink ref="B45" r:id="rId169" display="https://fbref.com/en/players/9ade9ce1/Anis-Ben-Slimane" xr:uid="{10129703-F59A-4E06-A9FA-CE596CC49424}"/>
    <hyperlink ref="C45" r:id="rId170" display="https://fbref.com/en/country/TUN/Tunisia-Football" xr:uid="{493F1EA2-049D-4F82-9EA0-48ABB5B59F3C}"/>
    <hyperlink ref="E45" r:id="rId171" display="https://fbref.com/en/squads/1df6b87e/Sheffield-United-Stats" xr:uid="{373D823E-118A-447E-B4D5-AEEFA44F3449}"/>
    <hyperlink ref="AK45" r:id="rId172" display="https://fbref.com/en/players/9ade9ce1/matchlogs/2023-2024/summary/Anis-Ben-Slimane-Match-Logs" xr:uid="{51CF5CF6-B938-4587-887B-ABF89287074D}"/>
    <hyperlink ref="B46" r:id="rId173" display="https://fbref.com/en/players/5a04fd92/Said-Benrahma" xr:uid="{26F3893F-219F-4A6F-88C3-03A9C3CB0CF7}"/>
    <hyperlink ref="C46" r:id="rId174" display="https://fbref.com/en/country/ALG/Algeria-Football" xr:uid="{208733DB-8FE9-44DB-9B79-4A30942F1373}"/>
    <hyperlink ref="E46" r:id="rId175" display="https://fbref.com/en/squads/7c21e445/West-Ham-United-Stats" xr:uid="{074FCBDC-8E2B-418F-A637-00C836907E1B}"/>
    <hyperlink ref="AK46" r:id="rId176" display="https://fbref.com/en/players/5a04fd92/matchlogs/2023-2024/summary/Said-Benrahma-Match-Logs" xr:uid="{FA531F2D-9569-4B7E-8109-C389A11710F6}"/>
    <hyperlink ref="B47" r:id="rId177" display="https://fbref.com/en/players/3b8674e6/Rodrigo-Bentancur" xr:uid="{943E1581-531D-4F9D-8A60-84844CEABAFE}"/>
    <hyperlink ref="C47" r:id="rId178" display="https://fbref.com/en/country/URU/Uruguay-Football" xr:uid="{03D2EC04-2868-47E3-801C-C6D0479ADF67}"/>
    <hyperlink ref="E47" r:id="rId179" display="https://fbref.com/en/squads/361ca564/Tottenham-Hotspur-Stats" xr:uid="{C24835E3-40F9-4DEC-BD78-3DEC5A45D1CE}"/>
    <hyperlink ref="AK47" r:id="rId180" display="https://fbref.com/en/players/3b8674e6/matchlogs/2023-2024/summary/Rodrigo-Bentancur-Match-Logs" xr:uid="{282AC3FE-890D-440F-BC69-C854FA2CF1BA}"/>
    <hyperlink ref="B48" r:id="rId181" display="https://fbref.com/en/players/f72293fc/Johann-Berg-Gudmundsson" xr:uid="{64258B84-EE19-4575-9219-1FA99E3372AF}"/>
    <hyperlink ref="C48" r:id="rId182" display="https://fbref.com/en/country/ISL/Iceland-Football" xr:uid="{43F40EC6-075C-4904-A72C-DE489FE2CF55}"/>
    <hyperlink ref="E48" r:id="rId183" display="https://fbref.com/en/squads/943e8050/Burnley-Stats" xr:uid="{4E09F5BA-BB2C-4A1D-AD26-871292AC4D01}"/>
    <hyperlink ref="AK48" r:id="rId184" display="https://fbref.com/en/players/f72293fc/matchlogs/2023-2024/summary/Johann-Berg-Gudmundsson-Match-Logs" xr:uid="{1B3C352C-2A4D-4913-8770-9C03359AC504}"/>
    <hyperlink ref="B49" r:id="rId185" display="https://fbref.com/en/players/d0b6129f/Sander-Berge" xr:uid="{676BBF52-5B10-4450-9E31-AA94D79554F2}"/>
    <hyperlink ref="C49" r:id="rId186" display="https://fbref.com/en/country/NOR/Norway-Football" xr:uid="{1D89C54F-9382-4B9A-98D5-3563D24882C4}"/>
    <hyperlink ref="E49" r:id="rId187" display="https://fbref.com/en/squads/943e8050/Burnley-Stats" xr:uid="{BFB1E33C-82F6-4A30-B347-2104E1A59C8F}"/>
    <hyperlink ref="AK49" r:id="rId188" display="https://fbref.com/en/players/d0b6129f/matchlogs/2023-2024/summary/Sander-Berge-Match-Logs" xr:uid="{39673187-2F9D-4E4B-84D3-B5DE34F9DCCA}"/>
    <hyperlink ref="B50" r:id="rId189" display="https://fbref.com/en/players/2aaadf33/Luke-Berry" xr:uid="{C89986EF-EE0A-4373-83B7-34A50BD56451}"/>
    <hyperlink ref="C50" r:id="rId190" display="https://fbref.com/en/country/ENG/England-Football" xr:uid="{21ADE94D-9A64-43A8-8CCF-00A1EE3BC574}"/>
    <hyperlink ref="E50" r:id="rId191" display="https://fbref.com/en/squads/e297cd13/Luton-Town-Stats" xr:uid="{E9413D99-2940-4035-B89E-5F6EDE2C4486}"/>
    <hyperlink ref="AK50" r:id="rId192" display="https://fbref.com/en/players/2aaadf33/matchlogs/2023-2024/summary/Luke-Berry-Match-Logs" xr:uid="{1E39D0CE-568A-489D-8FEF-5398BAFEDC73}"/>
    <hyperlink ref="B51" r:id="rId193" display="https://fbref.com/en/players/ed5c0319/Beto" xr:uid="{ADF80727-A786-4C20-B92A-8317BD35341F}"/>
    <hyperlink ref="C51" r:id="rId194" display="https://fbref.com/en/country/GNB/Guinea-Bissau-Football" xr:uid="{33920CB2-2B92-4119-B7E3-B85F96657F64}"/>
    <hyperlink ref="E51" r:id="rId195" display="https://fbref.com/en/squads/d3fd31cc/Everton-Stats" xr:uid="{F87E2508-426A-412D-8CED-0DC236DAAD4D}"/>
    <hyperlink ref="AK51" r:id="rId196" display="https://fbref.com/en/players/ed5c0319/matchlogs/2023-2024/summary/Beto-Match-Logs" xr:uid="{C26DB5ED-FF84-41A4-A315-8DBA151CA715}"/>
    <hyperlink ref="B52" r:id="rId197" display="https://fbref.com/en/players/9af1f9ff/Jordan-Beyer" xr:uid="{F931A480-AB66-4ABF-B9EE-E9928B8DCA8E}"/>
    <hyperlink ref="C52" r:id="rId198" display="https://fbref.com/en/country/GER/Germany-Football" xr:uid="{59F51AF2-DC3C-48C0-9DE3-CD111449EB5D}"/>
    <hyperlink ref="E52" r:id="rId199" display="https://fbref.com/en/squads/943e8050/Burnley-Stats" xr:uid="{134D756D-DCA3-427B-A600-9D47BF2F9813}"/>
    <hyperlink ref="AK52" r:id="rId200" display="https://fbref.com/en/players/9af1f9ff/matchlogs/2023-2024/summary/Jordan-Beyer-Match-Logs" xr:uid="{3169C0FF-5C97-4886-8AD4-AF561EBA6C8C}"/>
    <hyperlink ref="B53" r:id="rId201" display="https://fbref.com/en/players/d328a254/Philip-Billing" xr:uid="{8DD7F82F-51F9-4685-B01A-EB55C608CE24}"/>
    <hyperlink ref="C53" r:id="rId202" display="https://fbref.com/en/country/DEN/Denmark-Football" xr:uid="{4D8CC011-ABB5-44D8-9DE9-1B659E87F780}"/>
    <hyperlink ref="E53" r:id="rId203" display="https://fbref.com/en/squads/4ba7cbea/Bournemouth-Stats" xr:uid="{8E378972-E7B8-40D3-B17C-C1B3783B626C}"/>
    <hyperlink ref="AK53" r:id="rId204" display="https://fbref.com/en/players/d328a254/matchlogs/2023-2024/summary/Philip-Billing-Match-Logs" xr:uid="{E35FB63D-6D45-4CE9-9F88-F933BA2D1C40}"/>
    <hyperlink ref="B54" r:id="rId205" display="https://fbref.com/en/players/6c203af0/Yves-Bissouma" xr:uid="{E516D275-93D1-4B5E-9279-D0AAB1F4EA7F}"/>
    <hyperlink ref="C54" r:id="rId206" display="https://fbref.com/en/country/MLI/Mali-Football" xr:uid="{30D5B389-9352-4D0F-81D1-EA5EFA24983D}"/>
    <hyperlink ref="E54" r:id="rId207" display="https://fbref.com/en/squads/361ca564/Tottenham-Hotspur-Stats" xr:uid="{C04F3D80-635E-47C8-921F-881A4A1875E7}"/>
    <hyperlink ref="AK54" r:id="rId208" display="https://fbref.com/en/players/6c203af0/matchlogs/2023-2024/summary/Yves-Bissouma-Match-Logs" xr:uid="{890A36CF-BE9B-4392-8B14-C3DE0CC68794}"/>
    <hyperlink ref="B55" r:id="rId209" display="https://fbref.com/en/players/eed2427e/Oscar-Bobb" xr:uid="{2AD027AA-6327-4943-BF4E-E61A5EBD77D0}"/>
    <hyperlink ref="C55" r:id="rId210" display="https://fbref.com/en/country/NOR/Norway-Football" xr:uid="{22DAE572-748B-4A12-B6AC-B26702F253E6}"/>
    <hyperlink ref="E55" r:id="rId211" display="https://fbref.com/en/squads/b8fd03ef/Manchester-City-Stats" xr:uid="{FF9FDACD-0A12-4D70-9531-2CA28C9048DD}"/>
    <hyperlink ref="AK55" r:id="rId212" display="https://fbref.com/en/players/eed2427e/matchlogs/2023-2024/summary/Oscar-Bobb-Match-Logs" xr:uid="{14296D47-EB73-4812-A206-6EA80C13442C}"/>
    <hyperlink ref="B56" r:id="rId213" display="https://fbref.com/en/players/ae5019e6/Jayden-Bogle" xr:uid="{1B352E73-F96D-4A26-850E-FB7960FEF1C6}"/>
    <hyperlink ref="C56" r:id="rId214" display="https://fbref.com/en/country/ENG/England-Football" xr:uid="{97010A3D-F42A-431A-9D17-B2992A96382D}"/>
    <hyperlink ref="E56" r:id="rId215" display="https://fbref.com/en/squads/1df6b87e/Sheffield-United-Stats" xr:uid="{F5E71DCF-86FF-4EBD-A80B-22281B3BC4B6}"/>
    <hyperlink ref="AK56" r:id="rId216" display="https://fbref.com/en/players/ae5019e6/matchlogs/2023-2024/summary/Jayden-Bogle-Match-Logs" xr:uid="{E278B343-397A-4A9D-9B40-A545CE6E70EF}"/>
    <hyperlink ref="B57" r:id="rId217" display="https://fbref.com/en/players/a4ac4b8f/Willy-Boly" xr:uid="{1D4FC753-71C6-4F49-BFFC-4D3855C11CD1}"/>
    <hyperlink ref="C57" r:id="rId218" display="https://fbref.com/en/country/CIV/Cote-dIvoire-Football" xr:uid="{D057D1BB-D038-43D5-BB2D-2C6C0365D33E}"/>
    <hyperlink ref="E57" r:id="rId219" display="https://fbref.com/en/squads/e4a775cb/Nottingham-Forest-Stats" xr:uid="{34B2D189-0FF8-4DD7-A841-38086F85BB25}"/>
    <hyperlink ref="AK57" r:id="rId220" display="https://fbref.com/en/players/a4ac4b8f/matchlogs/2023-2024/summary/Willy-Boly-Match-Logs" xr:uid="{1D174041-8E31-41F5-9897-CC04D880DD51}"/>
    <hyperlink ref="B58" r:id="rId221" display="https://fbref.com/en/players/ccce7025/Sven-Botman" xr:uid="{62F546ED-00D4-4D8C-81AF-F2F3015195BA}"/>
    <hyperlink ref="C58" r:id="rId222" display="https://fbref.com/en/country/NED/Netherlands-Football" xr:uid="{DDC35D55-1F42-4965-88BF-A581316756FE}"/>
    <hyperlink ref="E58" r:id="rId223" display="https://fbref.com/en/squads/b2b47a98/Newcastle-United-Stats" xr:uid="{4F48C24B-76D6-4E3D-85A6-9C0B1EBE2125}"/>
    <hyperlink ref="AK58" r:id="rId224" display="https://fbref.com/en/players/ccce7025/matchlogs/2023-2024/summary/Sven-Botman-Match-Logs" xr:uid="{0A2AF26C-0363-4960-BED6-2086370C46BB}"/>
    <hyperlink ref="B59" r:id="rId225" display="https://fbref.com/en/players/79c84d1c/Jarrod-Bowen" xr:uid="{0F4FF8B7-FACA-4202-AB48-58F04AF059F6}"/>
    <hyperlink ref="C59" r:id="rId226" display="https://fbref.com/en/country/ENG/England-Football" xr:uid="{AE429E99-DE23-4E54-B5E4-A79F75F9A112}"/>
    <hyperlink ref="E59" r:id="rId227" display="https://fbref.com/en/squads/7c21e445/West-Ham-United-Stats" xr:uid="{DB63C368-E7A0-4417-8FAF-559404C65C51}"/>
    <hyperlink ref="AK59" r:id="rId228" display="https://fbref.com/en/players/79c84d1c/matchlogs/2023-2024/summary/Jarrod-Bowen-Match-Logs" xr:uid="{E237BD91-08F6-41C8-8521-0AB4539C013A}"/>
    <hyperlink ref="B60" r:id="rId229" display="https://fbref.com/en/players/c1949191/Jarrad-Branthwaite" xr:uid="{D8A0CB69-9240-4733-806D-C2333EA56B78}"/>
    <hyperlink ref="C60" r:id="rId230" display="https://fbref.com/en/country/ENG/England-Football" xr:uid="{D01CA631-36CF-416D-9D54-09872CFFFDE4}"/>
    <hyperlink ref="E60" r:id="rId231" display="https://fbref.com/en/squads/d3fd31cc/Everton-Stats" xr:uid="{E11BCB35-48EC-481E-9D70-8CA94F56534A}"/>
    <hyperlink ref="AK60" r:id="rId232" display="https://fbref.com/en/players/c1949191/matchlogs/2023-2024/summary/Jarrad-Branthwaite-Match-Logs" xr:uid="{DEA072FB-F13A-4ED8-942F-59184503B4CE}"/>
    <hyperlink ref="B61" r:id="rId233" display="https://fbref.com/en/players/30e81a88/Rhian-Brewster" xr:uid="{115A2B91-8365-4105-A1B1-6728AF719136}"/>
    <hyperlink ref="C61" r:id="rId234" display="https://fbref.com/en/country/ENG/England-Football" xr:uid="{EA6F48EA-69BE-429D-AE69-D003F5595D46}"/>
    <hyperlink ref="E61" r:id="rId235" display="https://fbref.com/en/squads/1df6b87e/Sheffield-United-Stats" xr:uid="{D96456CA-BE2F-462E-B611-929A0AB01CDC}"/>
    <hyperlink ref="AK61" r:id="rId236" display="https://fbref.com/en/players/30e81a88/matchlogs/2023-2024/summary/Rhian-Brewster-Match-Logs" xr:uid="{328CDD99-FCB8-41B4-B337-A62FA8C26308}"/>
    <hyperlink ref="B62" r:id="rId237" display="https://fbref.com/en/players/97220da2/Armando-Broja" xr:uid="{06BB02AF-CFBF-4B96-A783-FBBE03BDDF95}"/>
    <hyperlink ref="C62" r:id="rId238" display="https://fbref.com/en/country/ALB/Albania-Football" xr:uid="{3F9F7381-B3F1-4E7B-822B-25B2DDCDC45F}"/>
    <hyperlink ref="E62" r:id="rId239" display="https://fbref.com/en/squads/cff3d9bb/Chelsea-Stats" xr:uid="{B9824FF5-55B0-4D73-8B1C-46DEEF5D8834}"/>
    <hyperlink ref="AK62" r:id="rId240" display="https://fbref.com/en/players/97220da2/matchlogs/2023-2024/summary/Armando-Broja-Match-Logs" xr:uid="{14BD9E8B-465A-4DE9-A6E0-E0EA0E11CBFB}"/>
    <hyperlink ref="B63" r:id="rId241" display="https://fbref.com/en/players/5f346071/Andre-Brooks" xr:uid="{F3DDA47D-34A5-49B3-961E-9580F9C11C74}"/>
    <hyperlink ref="C63" r:id="rId242" display="https://fbref.com/en/country/ENG/England-Football" xr:uid="{9464BCE0-FA6D-49FB-8264-791C79BF10D5}"/>
    <hyperlink ref="E63" r:id="rId243" display="https://fbref.com/en/squads/1df6b87e/Sheffield-United-Stats" xr:uid="{F102763D-61C3-40FD-A0B4-23BA144903C6}"/>
    <hyperlink ref="AK63" r:id="rId244" display="https://fbref.com/en/players/5f346071/matchlogs/2023-2024/summary/Andre-Brooks-Match-Logs" xr:uid="{9D9A1635-D8C4-4057-ADC0-907AAFA5EA62}"/>
    <hyperlink ref="B64" r:id="rId245" display="https://fbref.com/en/players/dc4cae05/David-Brooks" xr:uid="{85518A98-EAE5-440A-97FE-4B7C826EF0CE}"/>
    <hyperlink ref="C64" r:id="rId246" display="https://fbref.com/en/country/WAL/Wales-Football" xr:uid="{37335DC7-DAD1-421A-AE90-34A1F9BC9F17}"/>
    <hyperlink ref="E64" r:id="rId247" display="https://fbref.com/en/squads/4ba7cbea/Bournemouth-Stats" xr:uid="{F6DCAD93-8ACC-4C23-BDC8-8A308AC2FDDB}"/>
    <hyperlink ref="AK64" r:id="rId248" display="https://fbref.com/en/players/dc4cae05/matchlogs/2023-2024/summary/David-Brooks-Match-Logs" xr:uid="{40D014A2-4BE3-4902-A544-40C73462BDBA}"/>
    <hyperlink ref="B65" r:id="rId249" display="https://fbref.com/en/players/ca18c8f1/Jacob-Brown" xr:uid="{4A757568-80AB-4F6B-AD54-35479875C4CA}"/>
    <hyperlink ref="C65" r:id="rId250" display="https://fbref.com/en/country/SCO/Scotland-Football" xr:uid="{D5FCCDE0-499F-4273-B124-AF9877B5D9B1}"/>
    <hyperlink ref="E65" r:id="rId251" display="https://fbref.com/en/squads/e297cd13/Luton-Town-Stats" xr:uid="{BCB61EBD-27A6-4DB5-B7E1-6BFC0E644885}"/>
    <hyperlink ref="AK65" r:id="rId252" display="https://fbref.com/en/players/ca18c8f1/matchlogs/2023-2024/summary/Jacob-Brown-Match-Logs" xr:uid="{6DC81D0C-30B2-405B-8805-61EE77F41165}"/>
    <hyperlink ref="B66" r:id="rId253" display="https://fbref.com/en/players/47369df8/Josh-Brownhill" xr:uid="{8672075F-38DA-42EB-B272-C03CA46D1F50}"/>
    <hyperlink ref="C66" r:id="rId254" display="https://fbref.com/en/country/ENG/England-Football" xr:uid="{5668FD60-9534-41AB-BE65-4324BD6939EC}"/>
    <hyperlink ref="E66" r:id="rId255" display="https://fbref.com/en/squads/943e8050/Burnley-Stats" xr:uid="{514E58C7-9C6D-4B46-823C-A6EF5792DA71}"/>
    <hyperlink ref="AK66" r:id="rId256" display="https://fbref.com/en/players/47369df8/matchlogs/2023-2024/summary/Josh-Brownhill-Match-Logs" xr:uid="{26BB697E-4ECB-4557-9A8E-7B1F43A76422}"/>
    <hyperlink ref="B67" r:id="rId257" display="https://fbref.com/en/players/4e204552/Jacob-Bruun-Larsen" xr:uid="{07241C7F-FD3D-4FA1-A483-EA3D99EFC09B}"/>
    <hyperlink ref="C67" r:id="rId258" display="https://fbref.com/en/country/DEN/Denmark-Football" xr:uid="{F38F34CE-B3C0-40D1-A63E-F477C74353B4}"/>
    <hyperlink ref="E67" r:id="rId259" display="https://fbref.com/en/squads/943e8050/Burnley-Stats" xr:uid="{E5C68B0C-32AC-419D-8F9D-26F8D8FBA199}"/>
    <hyperlink ref="AK67" r:id="rId260" display="https://fbref.com/en/players/4e204552/matchlogs/2023-2024/summary/Jacob-Bruun-Larsen-Match-Logs" xr:uid="{D3F9C83F-9E87-4780-856C-DF60BE988CB7}"/>
    <hyperlink ref="B68" r:id="rId261" display="https://fbref.com/en/players/bfc3b3a0/Hugo-Bueno" xr:uid="{1AE17DC2-0FCB-40A0-9F89-DACE79EAD500}"/>
    <hyperlink ref="C68" r:id="rId262" display="https://fbref.com/en/country/ESP/Spain-Football" xr:uid="{1A6FFB14-75EF-4036-A043-74DEF1387296}"/>
    <hyperlink ref="E68" r:id="rId263" display="https://fbref.com/en/squads/8cec06e1/Wolverhampton-Wanderers-Stats" xr:uid="{3B605C8D-C524-49F4-98DD-0E6CC5125D60}"/>
    <hyperlink ref="AK68" r:id="rId264" display="https://fbref.com/en/players/bfc3b3a0/matchlogs/2023-2024/summary/Hugo-Bueno-Match-Logs" xr:uid="{A1B29E15-C389-4AEB-A52E-F5AC24D5C160}"/>
    <hyperlink ref="B69" r:id="rId265" display="https://fbref.com/en/players/468a7a91/Facundo-Buonanotte" xr:uid="{2131B624-D7D9-491C-9296-94ECD4A53228}"/>
    <hyperlink ref="C69" r:id="rId266" display="https://fbref.com/en/country/ARG/Argentina-Football" xr:uid="{A2853896-5C75-4F9A-9D2D-0353E688845D}"/>
    <hyperlink ref="E69" r:id="rId267" display="https://fbref.com/en/squads/d07537b9/Brighton-and-Hove-Albion-Stats" xr:uid="{B420FF2A-2EE6-4C2E-A76C-38897204E220}"/>
    <hyperlink ref="AK69" r:id="rId268" display="https://fbref.com/en/players/468a7a91/matchlogs/2023-2024/summary/Facundo-Buonanotte-Match-Logs" xr:uid="{03117AA1-6600-448F-A279-99E6EC159F10}"/>
    <hyperlink ref="B70" r:id="rId269" display="https://fbref.com/en/players/a681b7b7/Reece-Burke" xr:uid="{1E8FB593-38E9-409A-97E0-367F88932382}"/>
    <hyperlink ref="C70" r:id="rId270" display="https://fbref.com/en/country/ENG/England-Football" xr:uid="{77326E72-973D-4EE6-B41C-8BA07601BBB4}"/>
    <hyperlink ref="E70" r:id="rId271" display="https://fbref.com/en/squads/e297cd13/Luton-Town-Stats" xr:uid="{D92226F8-B2DB-4FAE-9167-09E24FFA54A3}"/>
    <hyperlink ref="AK70" r:id="rId272" display="https://fbref.com/en/players/a681b7b7/matchlogs/2023-2024/summary/Reece-Burke-Match-Logs" xr:uid="{93484C61-5B98-4448-869D-830E33A97BFA}"/>
    <hyperlink ref="B71" r:id="rId273" display="https://fbref.com/en/players/b2d31e83/Dan-Burn" xr:uid="{5EC20D29-76B3-42C3-B3A8-FE3911CEE7C6}"/>
    <hyperlink ref="C71" r:id="rId274" display="https://fbref.com/en/country/ENG/England-Football" xr:uid="{1DC82E69-9509-443E-A259-EBC10F8146E5}"/>
    <hyperlink ref="E71" r:id="rId275" display="https://fbref.com/en/squads/b2b47a98/Newcastle-United-Stats" xr:uid="{2541941C-0C76-4BBB-8071-4AD58709F2D8}"/>
    <hyperlink ref="AK71" r:id="rId276" display="https://fbref.com/en/players/b2d31e83/matchlogs/2023-2024/summary/Dan-Burn-Match-Logs" xr:uid="{C927A910-1B0E-4E65-A777-7B2483E97081}"/>
    <hyperlink ref="B72" r:id="rId277" display="https://fbref.com/en/players/dab84ad2/Mason-Burstow" xr:uid="{3ED013A5-2E30-454C-8652-2B877DCD221D}"/>
    <hyperlink ref="C72" r:id="rId278" display="https://fbref.com/en/country/ENG/England-Football" xr:uid="{C5BB0F85-91CC-4E56-8DEA-F016B2E342F0}"/>
    <hyperlink ref="E72" r:id="rId279" display="https://fbref.com/en/squads/cff3d9bb/Chelsea-Stats" xr:uid="{5720806B-694E-4065-B186-90B8A3CB8656}"/>
    <hyperlink ref="AK72" r:id="rId280" display="https://fbref.com/en/players/dab84ad2/matchlogs/2023-2024/summary/Mason-Burstow-Match-Logs" xr:uid="{7A506C1D-FF7F-4BEC-B73D-D258B5653DE8}"/>
    <hyperlink ref="B73" r:id="rId281" display="https://fbref.com/en/players/16264a81/Moises-Caicedo" xr:uid="{657CE94E-F6B8-4FB0-AC83-CA0213678131}"/>
    <hyperlink ref="C73" r:id="rId282" display="https://fbref.com/en/country/ECU/Ecuador-Football" xr:uid="{7449D6BF-5F29-4E85-A980-19F674B5D07C}"/>
    <hyperlink ref="E73" r:id="rId283" display="https://fbref.com/en/squads/cff3d9bb/Chelsea-Stats" xr:uid="{D8EA5D1E-9986-44B8-B713-639979EE3ED2}"/>
    <hyperlink ref="AK73" r:id="rId284" display="https://fbref.com/en/players/16264a81/matchlogs/2023-2024/summary/Moises-Caicedo-Match-Logs" xr:uid="{3F544ACE-7377-47DB-A5B6-F4952AD22E3D}"/>
    <hyperlink ref="B74" r:id="rId285" display="https://fbref.com/en/players/a8748947/Tom-Cairney" xr:uid="{3E678C9D-7595-4223-97E5-F309889A0C2F}"/>
    <hyperlink ref="C74" r:id="rId286" display="https://fbref.com/en/country/SCO/Scotland-Football" xr:uid="{55F7AE8B-B81A-4283-9C55-C7112AC6B427}"/>
    <hyperlink ref="E74" r:id="rId287" display="https://fbref.com/en/squads/fd962109/Fulham-Stats" xr:uid="{AB19E31B-2EA4-437F-88C5-ACF1818D730D}"/>
    <hyperlink ref="AK74" r:id="rId288" display="https://fbref.com/en/players/a8748947/matchlogs/2023-2024/summary/Tom-Cairney-Match-Logs" xr:uid="{F7D2780E-99C6-44CE-8F5B-DC1FA488CB85}"/>
    <hyperlink ref="B75" r:id="rId289" display="https://fbref.com/en/players/59e6e5bf/Dominic-Calvert-Lewin" xr:uid="{F0808A43-F4B5-421A-B714-A9F35813135C}"/>
    <hyperlink ref="C75" r:id="rId290" display="https://fbref.com/en/country/ENG/England-Football" xr:uid="{9D4F2C6D-5921-40E2-B28C-7FBC2BDE6C05}"/>
    <hyperlink ref="E75" r:id="rId291" display="https://fbref.com/en/squads/d3fd31cc/Everton-Stats" xr:uid="{A9297336-BDE7-4227-8D1A-4CD9FB453529}"/>
    <hyperlink ref="AK75" r:id="rId292" display="https://fbref.com/en/players/59e6e5bf/matchlogs/2023-2024/summary/Dominic-Calvert-Lewin-Match-Logs" xr:uid="{91F60085-C990-4DAB-99CC-86283AA4EFF9}"/>
    <hyperlink ref="B76" r:id="rId293" display="https://fbref.com/en/players/4506aec5/Thomas-Cannon" xr:uid="{E91DD60F-5A79-4A9F-9A4E-A3595E6CD29C}"/>
    <hyperlink ref="C76" r:id="rId294" display="https://fbref.com/en/country/IRL/Republic-of-Ireland-Football" xr:uid="{1CF0286D-0609-491F-A39C-11614E52ACF3}"/>
    <hyperlink ref="E76" r:id="rId295" display="https://fbref.com/en/squads/d3fd31cc/Everton-Stats" xr:uid="{3770EBCF-FB4A-4F3C-8798-EB99FE285C71}"/>
    <hyperlink ref="AK76" r:id="rId296" display="https://fbref.com/en/players/4506aec5/matchlogs/2023-2024/summary/Thomas-Cannon-Match-Logs" xr:uid="{5DBC9DA8-41FB-462D-B06D-E3D4783FFFA9}"/>
    <hyperlink ref="B77" r:id="rId297" display="https://fbref.com/en/players/b4a014b1/Diego-Carlos" xr:uid="{1790180F-73FA-4BA7-8F3B-CD159450E601}"/>
    <hyperlink ref="C77" r:id="rId298" display="https://fbref.com/en/country/BRA/Brazil-Football" xr:uid="{20B9DBA1-8EBA-4AD1-863D-2E9477A3BC3B}"/>
    <hyperlink ref="E77" r:id="rId299" display="https://fbref.com/en/squads/8602292d/Aston-Villa-Stats" xr:uid="{FC05D82E-BD4C-4989-8F33-EF523DF3244D}"/>
    <hyperlink ref="AK77" r:id="rId300" display="https://fbref.com/en/players/b4a014b1/matchlogs/2023-2024/summary/Diego-Carlos-Match-Logs" xr:uid="{2E801A9B-8929-49B6-BF97-CF6E1CA737C1}"/>
    <hyperlink ref="B78" r:id="rId301" display="https://fbref.com/en/players/4d224fe8/Casemiro" xr:uid="{61B64750-4BA4-4522-A54D-E1F0566C73E6}"/>
    <hyperlink ref="C78" r:id="rId302" display="https://fbref.com/en/country/BRA/Brazil-Football" xr:uid="{81DB7C00-C154-449B-AA47-BC735F2C305C}"/>
    <hyperlink ref="E78" r:id="rId303" display="https://fbref.com/en/squads/19538871/Manchester-United-Stats" xr:uid="{00E09713-6282-4797-8C4C-4011954227A9}"/>
    <hyperlink ref="AK78" r:id="rId304" display="https://fbref.com/en/players/4d224fe8/matchlogs/2023-2024/summary/Casemiro-Match-Logs" xr:uid="{AD41A344-BD8D-4051-B748-B6942B37A3FA}"/>
    <hyperlink ref="B79" r:id="rId305" display="https://fbref.com/en/players/2389cdc2/Matty-Cash" xr:uid="{5692A824-D1BB-418D-9341-76E3C5B4AB7B}"/>
    <hyperlink ref="C79" r:id="rId306" display="https://fbref.com/en/country/POL/Poland-Football" xr:uid="{7499086C-4D14-4C7C-A8CA-F92E4E101EB7}"/>
    <hyperlink ref="E79" r:id="rId307" display="https://fbref.com/en/squads/8602292d/Aston-Villa-Stats" xr:uid="{9F298437-0B6B-476E-AF78-CF37F21DDE73}"/>
    <hyperlink ref="AK79" r:id="rId308" display="https://fbref.com/en/players/2389cdc2/matchlogs/2023-2024/summary/Matty-Cash-Match-Logs" xr:uid="{9A07BDD9-C65C-4139-8F8E-442D630C48F9}"/>
    <hyperlink ref="B80" r:id="rId309" display="https://fbref.com/en/players/197640fd/Timothy-Castagne" xr:uid="{5BCB04C8-CDA5-40FE-8BFC-4C2CEE5411B9}"/>
    <hyperlink ref="C80" r:id="rId310" display="https://fbref.com/en/country/BEL/Belgium-Football" xr:uid="{2416AC92-8368-49DA-BA2D-0555CA520733}"/>
    <hyperlink ref="E80" r:id="rId311" display="https://fbref.com/en/squads/fd962109/Fulham-Stats" xr:uid="{2AC7321A-03B7-4247-9E93-7BB8EBB35827}"/>
    <hyperlink ref="AK80" r:id="rId312" display="https://fbref.com/en/players/197640fd/matchlogs/2023-2024/summary/Timothy-Castagne-Match-Logs" xr:uid="{904722F8-D4DD-44F3-9356-6F7406B2F4FA}"/>
    <hyperlink ref="B81" r:id="rId313" display="https://fbref.com/en/players/e28868f3/Jonny-Castro" xr:uid="{EB053978-E1CE-4818-B134-E6AADD0F556E}"/>
    <hyperlink ref="C81" r:id="rId314" display="https://fbref.com/en/country/ESP/Spain-Football" xr:uid="{F1C1C512-8F01-4984-AA99-C54D874B7D76}"/>
    <hyperlink ref="E81" r:id="rId315" display="https://fbref.com/en/squads/8cec06e1/Wolverhampton-Wanderers-Stats" xr:uid="{772ED37F-C27C-4B90-ACD3-66DCCEC2814C}"/>
    <hyperlink ref="AK81" r:id="rId316" display="https://fbref.com/en/players/e28868f3/matchlogs/2023-2024/summary/Jonny-Castro-Match-Logs" xr:uid="{9D2FACC4-2FDD-40E1-95F6-5E8AE8D42C36}"/>
    <hyperlink ref="B82" r:id="rId317" display="https://fbref.com/en/players/9cfbad36/Julio-Cesar-Enciso" xr:uid="{C01DFB3F-7A22-4F94-B47A-B61B98773791}"/>
    <hyperlink ref="C82" r:id="rId318" display="https://fbref.com/en/country/PAR/Paraguay-Football" xr:uid="{B8B3553E-A684-4BA9-8D0F-D8BEE7FA038E}"/>
    <hyperlink ref="E82" r:id="rId319" display="https://fbref.com/en/squads/d07537b9/Brighton-and-Hove-Albion-Stats" xr:uid="{782841AD-6541-47B5-A1A4-B24ED09D71DE}"/>
    <hyperlink ref="AK82" r:id="rId320" display="https://fbref.com/en/players/9cfbad36/matchlogs/2023-2024/summary/Julio-Cesar-Enciso-Match-Logs" xr:uid="{DC59D031-9DBB-450A-B461-9B1621A67541}"/>
    <hyperlink ref="B83" r:id="rId321" display="https://fbref.com/en/players/890f108d/Youssef-Chermiti" xr:uid="{CA5DB85A-BB16-4D2E-93D9-28C230542FF2}"/>
    <hyperlink ref="C83" r:id="rId322" display="https://fbref.com/en/country/POR/Portugal-Football" xr:uid="{BA6A8DFC-E365-455D-8AB2-8020431D1069}"/>
    <hyperlink ref="E83" r:id="rId323" display="https://fbref.com/en/squads/d3fd31cc/Everton-Stats" xr:uid="{7CC45DFF-1D7D-4328-AE2E-EA5A531EC14E}"/>
    <hyperlink ref="AK83" r:id="rId324" display="https://fbref.com/en/players/890f108d/matchlogs/2023-2024/summary/Youssef-Chermiti-Match-Logs" xr:uid="{ABAB2D2E-28EE-44DB-818D-35FC1223B0F4}"/>
    <hyperlink ref="B84" r:id="rId325" display="https://fbref.com/en/players/d2424d1b/Ben-Chilwell" xr:uid="{9006CF7E-5135-4123-AA96-33E05783903D}"/>
    <hyperlink ref="C84" r:id="rId326" display="https://fbref.com/en/country/ENG/England-Football" xr:uid="{A43CE32E-3B18-40EA-8D87-FF819C29DE82}"/>
    <hyperlink ref="E84" r:id="rId327" display="https://fbref.com/en/squads/cff3d9bb/Chelsea-Stats" xr:uid="{89ACB269-3120-4619-BCB2-4BC3D7CA7285}"/>
    <hyperlink ref="AK84" r:id="rId328" display="https://fbref.com/en/players/d2424d1b/matchlogs/2023-2024/summary/Ben-Chilwell-Match-Logs" xr:uid="{01A2F6C0-B477-407C-BBC3-B3FDB14377D5}"/>
    <hyperlink ref="B85" r:id="rId329" display="https://fbref.com/en/players/2696b6a9/Tahith-Chong" xr:uid="{6970E222-0234-4085-A80F-B913BBADE2B4}"/>
    <hyperlink ref="C85" r:id="rId330" display="https://fbref.com/en/country/NED/Netherlands-Football" xr:uid="{01DA4E3D-2C50-4D26-850B-81F750C81DE4}"/>
    <hyperlink ref="E85" r:id="rId331" display="https://fbref.com/en/squads/e297cd13/Luton-Town-Stats" xr:uid="{834BBEC4-0095-42D5-980E-E5EB869C538B}"/>
    <hyperlink ref="AK85" r:id="rId332" display="https://fbref.com/en/players/2696b6a9/matchlogs/2023-2024/summary/Tahith-Chong-Match-Logs" xr:uid="{6FF2464B-B010-492A-AC1E-A68B896D2EFD}"/>
    <hyperlink ref="B86" r:id="rId333" display="https://fbref.com/en/players/26ce2263/Ryan-Christie" xr:uid="{1F0DDD63-AD89-49F3-BE4A-0257D87EFDC6}"/>
    <hyperlink ref="C86" r:id="rId334" display="https://fbref.com/en/country/SCO/Scotland-Football" xr:uid="{79B6CBF4-A6E0-4844-B980-E31DD8226275}"/>
    <hyperlink ref="E86" r:id="rId335" display="https://fbref.com/en/squads/4ba7cbea/Bournemouth-Stats" xr:uid="{4E2D1CD1-800A-4072-9874-D518D907E2A2}"/>
    <hyperlink ref="AK86" r:id="rId336" display="https://fbref.com/en/players/26ce2263/matchlogs/2023-2024/summary/Ryan-Christie-Match-Logs" xr:uid="{E99DA74B-6A3C-4E6C-BE8C-D429BB8C4430}"/>
    <hyperlink ref="B87" r:id="rId337" display="https://fbref.com/en/players/b2f9c73e/Carney-Chukwuemeka" xr:uid="{D05FCF6E-A794-463F-968F-BA4CB8D067DE}"/>
    <hyperlink ref="C87" r:id="rId338" display="https://fbref.com/en/country/ENG/England-Football" xr:uid="{74A2E0AE-89B8-41D2-ABEB-0C9F993C330C}"/>
    <hyperlink ref="E87" r:id="rId339" display="https://fbref.com/en/squads/cff3d9bb/Chelsea-Stats" xr:uid="{B35F8C52-7AB5-4461-9805-F832D46200BF}"/>
    <hyperlink ref="AK87" r:id="rId340" display="https://fbref.com/en/players/b2f9c73e/matchlogs/2023-2024/summary/Carney-Chukwuemeka-Match-Logs" xr:uid="{1682C58E-93FC-493B-B122-3461D6664EDF}"/>
    <hyperlink ref="B88" r:id="rId341" display="https://fbref.com/en/players/7c5fa6cf/Jordan-Clark" xr:uid="{C66B7CEA-BA05-45EC-A13F-CB73C4FA4066}"/>
    <hyperlink ref="C88" r:id="rId342" display="https://fbref.com/en/country/ENG/England-Football" xr:uid="{018F9999-B18A-4B86-923A-24554027D5B1}"/>
    <hyperlink ref="E88" r:id="rId343" display="https://fbref.com/en/squads/e297cd13/Luton-Town-Stats" xr:uid="{5370125C-ABD5-4CF6-90E5-959493C28679}"/>
    <hyperlink ref="AK88" r:id="rId344" display="https://fbref.com/en/players/7c5fa6cf/matchlogs/2023-2024/summary/Jordan-Clark-Match-Logs" xr:uid="{1506F813-D7C9-4C0F-8903-D86B2CF850A9}"/>
    <hyperlink ref="B89" r:id="rId345" display="https://fbref.com/en/players/0442183b/Nathaniel-Clyne" xr:uid="{28DA64D5-2096-43AC-AB1D-C1310B1D13E2}"/>
    <hyperlink ref="C89" r:id="rId346" display="https://fbref.com/en/country/ENG/England-Football" xr:uid="{17BAF6C3-C696-47CB-A6A7-226B6688F018}"/>
    <hyperlink ref="E89" r:id="rId347" display="https://fbref.com/en/squads/47c64c55/Crystal-Palace-Stats" xr:uid="{29E4ECDC-F256-4105-B63F-F2D2B67AB475}"/>
    <hyperlink ref="AK89" r:id="rId348" display="https://fbref.com/en/players/0442183b/matchlogs/2023-2024/summary/Nathaniel-Clyne-Match-Logs" xr:uid="{692CFA25-7D5A-42BC-9B7A-5ECD1970D364}"/>
    <hyperlink ref="B90" r:id="rId349" display="https://fbref.com/en/players/a8c19eb8/Nathan-Collins" xr:uid="{D010546B-7D19-4013-97CB-385BCC3772B2}"/>
    <hyperlink ref="C90" r:id="rId350" display="https://fbref.com/en/country/IRL/Republic-of-Ireland-Football" xr:uid="{40BF93F8-9393-4D36-9DB6-D8E7607C151C}"/>
    <hyperlink ref="E90" r:id="rId351" display="https://fbref.com/en/squads/cd051869/Brentford-Stats" xr:uid="{9D95E2F5-B8A2-4AEE-97FE-566793CDE7B8}"/>
    <hyperlink ref="AK90" r:id="rId352" display="https://fbref.com/en/players/a8c19eb8/matchlogs/2023-2024/summary/Nathan-Collins-Match-Logs" xr:uid="{B5C7DFA1-BA4C-4774-8BF6-CD0F00E91185}"/>
    <hyperlink ref="B91" r:id="rId353" display="https://fbref.com/en/players/700783e7/Levi-Colwill" xr:uid="{571AD742-D24A-441E-B21C-3B81EB48282E}"/>
    <hyperlink ref="C91" r:id="rId354" display="https://fbref.com/en/country/ENG/England-Football" xr:uid="{32A4FC8A-C785-45D5-9F66-8995E489CCE2}"/>
    <hyperlink ref="E91" r:id="rId355" display="https://fbref.com/en/squads/cff3d9bb/Chelsea-Stats" xr:uid="{D74E958D-5507-41DC-B96B-0B8075303A90}"/>
    <hyperlink ref="AK91" r:id="rId356" display="https://fbref.com/en/players/700783e7/matchlogs/2023-2024/summary/Levi-Colwill-Match-Logs" xr:uid="{CBB2397C-0762-4B04-91C2-5D5F3218ECFB}"/>
    <hyperlink ref="B92" r:id="rId357" display="https://fbref.com/en/players/2afc7272/Lewis-Cook" xr:uid="{EDEC88A8-FD64-4037-A515-123AF9F207BA}"/>
    <hyperlink ref="C92" r:id="rId358" display="https://fbref.com/en/country/ENG/England-Football" xr:uid="{8508D1B1-7E87-4859-BFB0-12BFD1C5A01E}"/>
    <hyperlink ref="E92" r:id="rId359" display="https://fbref.com/en/squads/4ba7cbea/Bournemouth-Stats" xr:uid="{1D257271-7F26-4136-A8C7-CAAFF0C9DE18}"/>
    <hyperlink ref="AK92" r:id="rId360" display="https://fbref.com/en/players/2afc7272/matchlogs/2023-2024/summary/Lewis-Cook-Match-Logs" xr:uid="{B2808E87-FC46-45CB-A5E2-7B807DA85D9A}"/>
    <hyperlink ref="B93" r:id="rId361" display="https://fbref.com/en/players/74e12f1e/Jack-Cork" xr:uid="{037E3F01-A70C-44D0-A546-DB050C9B599D}"/>
    <hyperlink ref="C93" r:id="rId362" display="https://fbref.com/en/country/ENG/England-Football" xr:uid="{7C7B6119-2F6B-40B2-A979-B757A075AD16}"/>
    <hyperlink ref="E93" r:id="rId363" display="https://fbref.com/en/squads/943e8050/Burnley-Stats" xr:uid="{E4B0E4FC-691D-4640-9355-B56CB4BAAC85}"/>
    <hyperlink ref="AK93" r:id="rId364" display="https://fbref.com/en/players/74e12f1e/matchlogs/2023-2024/summary/Jack-Cork-Match-Logs" xr:uid="{78D84310-8953-4ED2-A9B4-43C2388A51E0}"/>
    <hyperlink ref="B94" r:id="rId365" display="https://fbref.com/en/players/beb391dd/Maxwel-Cornet" xr:uid="{CA7C039E-9F67-40FB-A04C-0B9F99E14B53}"/>
    <hyperlink ref="C94" r:id="rId366" display="https://fbref.com/en/country/CIV/Cote-dIvoire-Football" xr:uid="{0000BFB9-595D-458D-9923-AB52656F4F8E}"/>
    <hyperlink ref="E94" r:id="rId367" display="https://fbref.com/en/squads/7c21e445/West-Ham-United-Stats" xr:uid="{2CD70041-1E76-4052-9BAF-7240EBC9BB27}"/>
    <hyperlink ref="AK94" r:id="rId368" display="https://fbref.com/en/players/beb391dd/matchlogs/2023-2024/summary/Maxwel-Cornet-Match-Logs" xr:uid="{4E381089-1935-4420-93E3-5FFFAE2FE28D}"/>
    <hyperlink ref="B95" r:id="rId369" display="https://fbref.com/en/players/fdf3cb77/Vladimir-Coufal" xr:uid="{CE40AB6D-8D87-410D-965D-FADA2F126DCD}"/>
    <hyperlink ref="C95" r:id="rId370" display="https://fbref.com/en/country/CZE/Czech-Republic-Football" xr:uid="{4D217ADE-A7CD-40EB-B0D6-6375984262DB}"/>
    <hyperlink ref="E95" r:id="rId371" display="https://fbref.com/en/squads/7c21e445/West-Ham-United-Stats" xr:uid="{1A992FD0-B5A3-4FE4-8AD9-C794117657F0}"/>
    <hyperlink ref="AK95" r:id="rId372" display="https://fbref.com/en/players/fdf3cb77/matchlogs/2023-2024/summary/Vladimir-Coufal-Match-Logs" xr:uid="{F073F1DF-75C8-45A3-90F6-D914A12C06E4}"/>
    <hyperlink ref="B96" r:id="rId373" display="https://fbref.com/en/players/0ef89a37/Philippe-Coutinho" xr:uid="{D64FA974-0122-48EF-B3B3-4F7D1D9201B3}"/>
    <hyperlink ref="C96" r:id="rId374" display="https://fbref.com/en/country/BRA/Brazil-Football" xr:uid="{084578FF-1FA7-44BB-87EE-4F7B3278446D}"/>
    <hyperlink ref="E96" r:id="rId375" display="https://fbref.com/en/squads/8602292d/Aston-Villa-Stats" xr:uid="{425C96FE-1144-42B6-8C29-CCD3C6832D6F}"/>
    <hyperlink ref="AK96" r:id="rId376" display="https://fbref.com/en/players/0ef89a37/matchlogs/2023-2024/summary/Philippe-Coutinho-Match-Logs" xr:uid="{6703FF61-AD6A-41A0-A8C4-0FE81E48265E}"/>
    <hyperlink ref="B97" r:id="rId377" display="https://fbref.com/en/players/4f974391/Aaron-Cresswell" xr:uid="{0B2D3881-15FE-4D57-BC03-A8CB74ABE7D9}"/>
    <hyperlink ref="C97" r:id="rId378" display="https://fbref.com/en/country/ENG/England-Football" xr:uid="{7847516C-160A-4BF0-919F-3A62BD3664E5}"/>
    <hyperlink ref="E97" r:id="rId379" display="https://fbref.com/en/squads/7c21e445/West-Ham-United-Stats" xr:uid="{F6808B2B-E422-4C9A-B164-BB323FE7036B}"/>
    <hyperlink ref="AK97" r:id="rId380" display="https://fbref.com/en/players/4f974391/matchlogs/2023-2024/summary/Aaron-Cresswell-Match-Logs" xr:uid="{ADA0878E-E67C-45FE-A2E0-8B3BB63A1233}"/>
    <hyperlink ref="B98" r:id="rId381" display="https://fbref.com/en/players/1daec722/Marc-Cucurella" xr:uid="{D7ED0C5D-3C32-4899-89C4-920D04D09DED}"/>
    <hyperlink ref="C98" r:id="rId382" display="https://fbref.com/en/country/ESP/Spain-Football" xr:uid="{54F58C18-3F69-40A0-901E-F5B60833AE42}"/>
    <hyperlink ref="E98" r:id="rId383" display="https://fbref.com/en/squads/cff3d9bb/Chelsea-Stats" xr:uid="{143E26E3-813F-4B3D-AE55-840F50F4F75B}"/>
    <hyperlink ref="AK98" r:id="rId384" display="https://fbref.com/en/players/1daec722/matchlogs/2023-2024/summary/Marc-Cucurella-Match-Logs" xr:uid="{518519C5-3D29-4882-9239-6489585B0DAE}"/>
    <hyperlink ref="B99" r:id="rId385" display="https://fbref.com/en/players/f6d7d690/Josh-Cullen" xr:uid="{9A5F296E-9614-4FAF-A3C2-F916B62BCB2A}"/>
    <hyperlink ref="C99" r:id="rId386" display="https://fbref.com/en/country/IRL/Republic-of-Ireland-Football" xr:uid="{1793D85C-2AA4-4ECC-85EC-8F309299338B}"/>
    <hyperlink ref="E99" r:id="rId387" display="https://fbref.com/en/squads/943e8050/Burnley-Stats" xr:uid="{0E59A27E-8C0E-4984-85E9-9D958AE9ED52}"/>
    <hyperlink ref="AK99" r:id="rId388" display="https://fbref.com/en/players/f6d7d690/matchlogs/2023-2024/summary/Josh-Cullen-Match-Logs" xr:uid="{B71FAE36-2AF7-4649-96C6-C025ADF9C2EF}"/>
    <hyperlink ref="B100" r:id="rId389" display="https://fbref.com/en/players/dc62b55d/Matheus-Cunha" xr:uid="{3FBABD27-16E8-4EC4-ABE2-CB6EC29847D6}"/>
    <hyperlink ref="C100" r:id="rId390" display="https://fbref.com/en/country/BRA/Brazil-Football" xr:uid="{43B8B44F-3D04-4515-9BD1-5DB596066784}"/>
    <hyperlink ref="E100" r:id="rId391" display="https://fbref.com/en/squads/8cec06e1/Wolverhampton-Wanderers-Stats" xr:uid="{9EDB172A-D957-4C14-8612-BC14F158D59F}"/>
    <hyperlink ref="AK100" r:id="rId392" display="https://fbref.com/en/players/dc62b55d/matchlogs/2023-2024/summary/Matheus-Cunha-Match-Logs" xr:uid="{3F600A85-399E-4E84-9513-0513F01CF6E1}"/>
    <hyperlink ref="B101" r:id="rId393" display="https://fbref.com/en/players/db4ed67b/Mahmoud-Dahoud" xr:uid="{8C646D6B-463E-4EA1-A12A-2807E0ACD5A7}"/>
    <hyperlink ref="C101" r:id="rId394" display="https://fbref.com/en/country/GER/Germany-Football" xr:uid="{C466903C-6E6F-4AAC-8E1F-A58269AEFC9F}"/>
    <hyperlink ref="E101" r:id="rId395" display="https://fbref.com/en/squads/d07537b9/Brighton-and-Hove-Albion-Stats" xr:uid="{3B24B3F4-D4D8-4067-B858-53FC1B5D65DB}"/>
    <hyperlink ref="AK101" r:id="rId396" display="https://fbref.com/en/players/db4ed67b/matchlogs/2023-2024/summary/Mahmoud-Dahoud-Match-Logs" xr:uid="{DA1FB03E-2D43-4A9F-824F-73F4BEB33326}"/>
    <hyperlink ref="B102" r:id="rId397" display="https://fbref.com/en/players/93e08bce/Ameen-Al-Dakhil" xr:uid="{5D3299E9-8F8D-4AD6-A836-56F4479E0302}"/>
    <hyperlink ref="C102" r:id="rId398" display="https://fbref.com/en/country/BEL/Belgium-Football" xr:uid="{66C43DFB-1C91-42F0-A00C-5AC4E1C8CB63}"/>
    <hyperlink ref="E102" r:id="rId399" display="https://fbref.com/en/squads/943e8050/Burnley-Stats" xr:uid="{BBEC9976-1EC9-4406-865D-A624DEB5A355}"/>
    <hyperlink ref="AK102" r:id="rId400" display="https://fbref.com/en/players/93e08bce/matchlogs/2023-2024/summary/Ameen-Al-Dakhil-Match-Logs" xr:uid="{5733DC2C-75A8-48FE-AE47-21679510455C}"/>
    <hyperlink ref="B103" r:id="rId401" display="https://fbref.com/en/players/d9565625/Diogo-Dalot" xr:uid="{64572E46-4A86-4E40-916D-E3390674F780}"/>
    <hyperlink ref="C103" r:id="rId402" display="https://fbref.com/en/country/POR/Portugal-Football" xr:uid="{3CD61A83-0260-43AE-AC5E-F61C14ED9AB2}"/>
    <hyperlink ref="E103" r:id="rId403" display="https://fbref.com/en/squads/19538871/Manchester-United-Stats" xr:uid="{707192C5-0FB2-470E-A717-BF2BF315A6FC}"/>
    <hyperlink ref="AK103" r:id="rId404" display="https://fbref.com/en/players/d9565625/matchlogs/2023-2024/summary/Diogo-Dalot-Match-Logs" xr:uid="{5E2075B7-6FCC-4324-BC85-6E54DCB98353}"/>
    <hyperlink ref="B104" r:id="rId405" display="https://fbref.com/en/players/215f3907/Mikkel-Damsgaard" xr:uid="{186C9CC8-EA91-4CD3-BA37-1024D7339719}"/>
    <hyperlink ref="C104" r:id="rId406" display="https://fbref.com/en/country/DEN/Denmark-Football" xr:uid="{9529DDD5-F033-411A-8369-E6A685CEFFB9}"/>
    <hyperlink ref="E104" r:id="rId407" display="https://fbref.com/en/squads/cd051869/Brentford-Stats" xr:uid="{BFBD8183-8774-4DDC-9938-6885E058C6B0}"/>
    <hyperlink ref="AK104" r:id="rId408" display="https://fbref.com/en/players/215f3907/matchlogs/2023-2024/summary/Mikkel-Damsgaard-Match-Logs" xr:uid="{EFFFCBDB-128D-42A3-9BA4-D9C3A23C207E}"/>
    <hyperlink ref="B105" r:id="rId409" display="https://fbref.com/en/players/a816dbfb/Danilo" xr:uid="{9CE245A7-6708-4904-B4BE-B3ADDAC89619}"/>
    <hyperlink ref="C105" r:id="rId410" display="https://fbref.com/en/country/BRA/Brazil-Football" xr:uid="{955B74EB-BCA7-424B-8753-EB8EF941E781}"/>
    <hyperlink ref="E105" r:id="rId411" display="https://fbref.com/en/squads/e4a775cb/Nottingham-Forest-Stats" xr:uid="{F4CF2588-A359-41DA-A23C-B367AAFA4254}"/>
    <hyperlink ref="AK105" r:id="rId412" display="https://fbref.com/en/players/a816dbfb/matchlogs/2023-2024/summary/Danilo-Match-Logs" xr:uid="{D096C95A-3EE0-4BFA-ADEF-B70A3426742C}"/>
    <hyperlink ref="B106" r:id="rId413" display="https://fbref.com/en/players/f08490a6/Arnaut-Danjuma" xr:uid="{A174D848-5104-4E39-9580-8F98D5DBFA18}"/>
    <hyperlink ref="C106" r:id="rId414" display="https://fbref.com/en/country/NED/Netherlands-Football" xr:uid="{FC04B28C-9F3F-4E86-B1F0-59094F311642}"/>
    <hyperlink ref="E106" r:id="rId415" display="https://fbref.com/en/squads/d3fd31cc/Everton-Stats" xr:uid="{7A46AE30-B8E8-420D-B3F5-8F99C985C5C5}"/>
    <hyperlink ref="AK106" r:id="rId416" display="https://fbref.com/en/players/f08490a6/matchlogs/2023-2024/summary/Arnaut-Danjuma-Match-Logs" xr:uid="{0B7AC93D-6E9B-4993-95D6-73E4CD6AE51B}"/>
    <hyperlink ref="B107" r:id="rId417" display="https://fbref.com/en/players/60344e4f/Josh-Dasilva" xr:uid="{CB63B7A4-A90E-4648-A46F-797D30F0206D}"/>
    <hyperlink ref="C107" r:id="rId418" display="https://fbref.com/en/country/ENG/England-Football" xr:uid="{CC9CCAA9-1648-4171-9BBA-DAA72907E72C}"/>
    <hyperlink ref="E107" r:id="rId419" display="https://fbref.com/en/squads/cd051869/Brentford-Stats" xr:uid="{E8C1AD47-6F8F-4863-AA48-AB2B473597AE}"/>
    <hyperlink ref="AK107" r:id="rId420" display="https://fbref.com/en/players/60344e4f/matchlogs/2023-2024/summary/Josh-Dasilva-Match-Logs" xr:uid="{71CAA92F-FB3B-45A2-ABA6-E6605C6E851A}"/>
    <hyperlink ref="B108" r:id="rId421" display="https://fbref.com/en/players/44781702/Ben-Davies" xr:uid="{09A5F0E1-3C34-42E9-B0D5-8C7AB2362C13}"/>
    <hyperlink ref="C108" r:id="rId422" display="https://fbref.com/en/country/WAL/Wales-Football" xr:uid="{6878BBB3-B6CC-47ED-B48F-8E3D9CB4D5ED}"/>
    <hyperlink ref="E108" r:id="rId423" display="https://fbref.com/en/squads/361ca564/Tottenham-Hotspur-Stats" xr:uid="{B7E103B3-A3BC-44A2-BCE8-7A4F61C2FCD9}"/>
    <hyperlink ref="AK108" r:id="rId424" display="https://fbref.com/en/players/44781702/matchlogs/2023-2024/summary/Ben-Davies-Match-Logs" xr:uid="{EE6B3385-49E6-453A-95D0-C0C1B80BBBFB}"/>
    <hyperlink ref="B109" r:id="rId425" display="https://fbref.com/en/players/9228b07c/Tom-Davies" xr:uid="{4ED0B347-FDB4-4C4E-8D8B-8FFFC398BABC}"/>
    <hyperlink ref="C109" r:id="rId426" display="https://fbref.com/en/country/ENG/England-Football" xr:uid="{56947396-BB4B-4E01-A597-121ED2F99CB3}"/>
    <hyperlink ref="E109" r:id="rId427" display="https://fbref.com/en/squads/1df6b87e/Sheffield-United-Stats" xr:uid="{AB4959BA-0711-4AC6-8313-B7C8C6A8BA43}"/>
    <hyperlink ref="AK109" r:id="rId428" display="https://fbref.com/en/players/9228b07c/matchlogs/2023-2024/summary/Tom-Davies-Match-Logs" xr:uid="{CE5987DB-E6A9-4422-9B1F-AA0B14B436E3}"/>
    <hyperlink ref="B110" r:id="rId429" display="https://fbref.com/en/players/3e9e06cb/Craig-Dawson" xr:uid="{02C9DF20-8A02-4798-B0D0-1805432AF285}"/>
    <hyperlink ref="C110" r:id="rId430" display="https://fbref.com/en/country/ENG/England-Football" xr:uid="{A68F2235-34EB-4781-AA81-C19E4BF12CCB}"/>
    <hyperlink ref="E110" r:id="rId431" display="https://fbref.com/en/squads/8cec06e1/Wolverhampton-Wanderers-Stats" xr:uid="{0DCF9C23-D6EA-4603-B020-F83FBC52E754}"/>
    <hyperlink ref="AK110" r:id="rId432" display="https://fbref.com/en/players/3e9e06cb/matchlogs/2023-2024/summary/Craig-Dawson-Match-Logs" xr:uid="{2FD6B498-1987-4EF1-9EA5-1798FE358E28}"/>
    <hyperlink ref="B111" r:id="rId433" display="https://fbref.com/en/players/e46012d4/Kevin-De-Bruyne" xr:uid="{A709937C-9BB3-4FA3-8301-07E8E4A3FC44}"/>
    <hyperlink ref="C111" r:id="rId434" display="https://fbref.com/en/country/BEL/Belgium-Football" xr:uid="{73B18171-0AA8-4DD0-AFF6-81F931116C63}"/>
    <hyperlink ref="E111" r:id="rId435" display="https://fbref.com/en/squads/b8fd03ef/Manchester-City-Stats" xr:uid="{3F1388A0-A9EE-4056-885C-C8ACDB84E04F}"/>
    <hyperlink ref="AK111" r:id="rId436" display="https://fbref.com/en/players/e46012d4/matchlogs/2023-2024/summary/Kevin-De-Bruyne-Match-Logs" xr:uid="{C16D2B4A-5787-4096-A7E7-7DA55AA5A12F}"/>
    <hyperlink ref="B112" r:id="rId437" display="https://fbref.com/en/players/b737f944/Hannes-Delcroix" xr:uid="{CC709426-ADF6-45AE-8A3C-46B16057D80D}"/>
    <hyperlink ref="C112" r:id="rId438" display="https://fbref.com/en/country/BEL/Belgium-Football" xr:uid="{54FC2798-A1D0-42C6-B5E4-3DDF0AF5CC10}"/>
    <hyperlink ref="E112" r:id="rId439" display="https://fbref.com/en/squads/943e8050/Burnley-Stats" xr:uid="{568F8499-F447-4D29-A200-7565052FF154}"/>
    <hyperlink ref="AK112" r:id="rId440" display="https://fbref.com/en/players/b737f944/matchlogs/2023-2024/summary/Hannes-Delcroix-Match-Logs" xr:uid="{68BABF7F-0510-4E75-9D04-9E8DBCE50BE1}"/>
    <hyperlink ref="B113" r:id="rId441" display="https://fbref.com/en/players/5a7301ae/Leander-Dendoncker" xr:uid="{22B5A3B1-CA05-4398-8754-FDF292BFEE11}"/>
    <hyperlink ref="C113" r:id="rId442" display="https://fbref.com/en/country/BEL/Belgium-Football" xr:uid="{D58E9F5F-2096-4696-867F-36061957BAC7}"/>
    <hyperlink ref="E113" r:id="rId443" display="https://fbref.com/en/squads/8602292d/Aston-Villa-Stats" xr:uid="{3E9F93FC-A883-40F1-9B24-3A9BC532BE91}"/>
    <hyperlink ref="AK113" r:id="rId444" display="https://fbref.com/en/players/5a7301ae/matchlogs/2023-2024/summary/Leander-Dendoncker-Match-Logs" xr:uid="{ECE8BCAE-8E7B-4AB0-B34F-90649842CC4C}"/>
    <hyperlink ref="B114" r:id="rId445" display="https://fbref.com/en/players/aeed5c06/Moussa-Diaby" xr:uid="{25D1D04B-FE5D-4AA1-9924-DA3FECBCA274}"/>
    <hyperlink ref="C114" r:id="rId446" display="https://fbref.com/en/country/FRA/France-Football" xr:uid="{46F5BDF9-351A-4DDA-B87A-451C224AABEE}"/>
    <hyperlink ref="E114" r:id="rId447" display="https://fbref.com/en/squads/8602292d/Aston-Villa-Stats" xr:uid="{9E8B1E71-C673-4399-9F84-BA80D3E3C3DE}"/>
    <hyperlink ref="AK114" r:id="rId448" display="https://fbref.com/en/players/aeed5c06/matchlogs/2023-2024/summary/Moussa-Diaby-Match-Logs" xr:uid="{C7153A38-278A-4415-B8C4-C5715EFFDABF}"/>
    <hyperlink ref="B115" r:id="rId449" display="https://fbref.com/en/players/31c69ef1/Ruben-Dias" xr:uid="{0E308764-3A7A-4A9C-816D-0C7E36B22317}"/>
    <hyperlink ref="C115" r:id="rId450" display="https://fbref.com/en/country/POR/Portugal-Football" xr:uid="{6BEF12B8-E758-42AB-A100-52089BE6BB33}"/>
    <hyperlink ref="E115" r:id="rId451" display="https://fbref.com/en/squads/b8fd03ef/Manchester-City-Stats" xr:uid="{2AB37A68-7972-465B-BBF3-1326C98315C7}"/>
    <hyperlink ref="AK115" r:id="rId452" display="https://fbref.com/en/players/31c69ef1/matchlogs/2023-2024/summary/Ruben-Dias-Match-Logs" xr:uid="{FD4C3362-AF6F-4734-880D-14870D1E1661}"/>
    <hyperlink ref="B116" r:id="rId453" display="https://fbref.com/en/players/4a1a9578/Luis-Diaz" xr:uid="{39E992DE-76B8-46D3-A24B-0F85F1BCD191}"/>
    <hyperlink ref="C116" r:id="rId454" display="https://fbref.com/en/country/COL/Colombia-Football" xr:uid="{BDF11701-DC55-4934-9C10-EA057BD028F3}"/>
    <hyperlink ref="E116" r:id="rId455" display="https://fbref.com/en/squads/822bd0ba/Liverpool-Stats" xr:uid="{B248AA5B-C3D8-44C4-B8AA-17271122D438}"/>
    <hyperlink ref="AK116" r:id="rId456" display="https://fbref.com/en/players/4a1a9578/matchlogs/2023-2024/summary/Luis-Diaz-Match-Logs" xr:uid="{9CEC711F-1116-4362-A8B9-4886741CC07C}"/>
    <hyperlink ref="B117" r:id="rId457" display="https://fbref.com/en/players/ac861941/Eric-Dier" xr:uid="{DEBD9A14-2377-4394-B5E2-5C2133C6EEB3}"/>
    <hyperlink ref="C117" r:id="rId458" display="https://fbref.com/en/country/ENG/England-Football" xr:uid="{CD412BC0-4BD5-400E-A23B-CF574A1CB7FF}"/>
    <hyperlink ref="E117" r:id="rId459" display="https://fbref.com/en/squads/361ca564/Tottenham-Hotspur-Stats" xr:uid="{D2143DF7-FF1C-4E56-B3FC-7A5AA64A5653}"/>
    <hyperlink ref="AK117" r:id="rId460" display="https://fbref.com/en/players/ac861941/matchlogs/2023-2024/summary/Eric-Dier-Match-Logs" xr:uid="{0ECAD892-40D0-4531-AF01-FC3E060B7F22}"/>
    <hyperlink ref="B118" r:id="rId461" display="https://fbref.com/en/players/1b84dbe1/Lucas-Digne" xr:uid="{B72FE165-594E-4ADC-B731-448BF18E2D93}"/>
    <hyperlink ref="C118" r:id="rId462" display="https://fbref.com/en/country/FRA/France-Football" xr:uid="{B78D06AC-0CD5-49B3-8513-0931F9179759}"/>
    <hyperlink ref="E118" r:id="rId463" display="https://fbref.com/en/squads/8602292d/Aston-Villa-Stats" xr:uid="{C64D4A14-4D90-42E7-A1D5-C7FF8032E612}"/>
    <hyperlink ref="AK118" r:id="rId464" display="https://fbref.com/en/players/1b84dbe1/matchlogs/2023-2024/summary/Lucas-Digne-Match-Logs" xr:uid="{7DE421AC-0C67-4C8D-9359-B080B37E9580}"/>
    <hyperlink ref="B119" r:id="rId465" display="https://fbref.com/en/players/a712ca2b/Issa-Diop" xr:uid="{9A7A6EBA-A880-4EE0-9B0C-ADE323E0A252}"/>
    <hyperlink ref="C119" r:id="rId466" display="https://fbref.com/en/country/FRA/France-Football" xr:uid="{A5F4EB75-860D-4DB9-8759-B1508510C3C9}"/>
    <hyperlink ref="E119" r:id="rId467" display="https://fbref.com/en/squads/fd962109/Fulham-Stats" xr:uid="{548EF0D2-F31F-4AFF-8BC5-19608AA71CA6}"/>
    <hyperlink ref="AK119" r:id="rId468" display="https://fbref.com/en/players/a712ca2b/matchlogs/2023-2024/summary/Issa-Diop-Match-Logs" xr:uid="{91351D85-B773-4CBA-BC5C-10CA523B1AB9}"/>
    <hyperlink ref="B120" r:id="rId469" display="https://fbref.com/en/players/ad82197c/Axel-Disasi" xr:uid="{78D5A8C2-8C81-477E-8F12-8A14D3628D32}"/>
    <hyperlink ref="C120" r:id="rId470" display="https://fbref.com/en/country/FRA/France-Football" xr:uid="{7787BB4E-06DA-47F9-8ACA-7CA779335E6B}"/>
    <hyperlink ref="E120" r:id="rId471" display="https://fbref.com/en/squads/cff3d9bb/Chelsea-Stats" xr:uid="{78937D69-1F6C-40DF-A02F-9294B01D75B5}"/>
    <hyperlink ref="AK120" r:id="rId472" display="https://fbref.com/en/players/ad82197c/matchlogs/2023-2024/summary/Axel-Disasi-Match-Logs" xr:uid="{7BB96CCA-E110-4DB2-8056-28799CBDFB2A}"/>
    <hyperlink ref="B121" r:id="rId473" display="https://fbref.com/en/players/733f1a7d/Ben-Doak" xr:uid="{72FE364F-FAB5-4685-A3C4-56435CB0192B}"/>
    <hyperlink ref="C121" r:id="rId474" display="https://fbref.com/en/country/SCO/Scotland-Football" xr:uid="{4819FF18-FBB8-4B91-85CE-B6A20AF6239F}"/>
    <hyperlink ref="E121" r:id="rId475" display="https://fbref.com/en/squads/822bd0ba/Liverpool-Stats" xr:uid="{F04A392B-3E36-43FB-BFD5-526229B90232}"/>
    <hyperlink ref="AK121" r:id="rId476" display="https://fbref.com/en/players/733f1a7d/matchlogs/2023-2024/summary/Ben-Doak-Match-Logs" xr:uid="{F4A2FAEC-8AFD-4B8C-AD6F-16442898DA48}"/>
    <hyperlink ref="B122" r:id="rId477" display="https://fbref.com/en/players/e814e1cf/Lewis-Dobbin" xr:uid="{2DD5F82D-F257-45BC-9816-F391B9B4EAB9}"/>
    <hyperlink ref="C122" r:id="rId478" display="https://fbref.com/en/country/ENG/England-Football" xr:uid="{90482D64-FADF-4111-8BEB-ED2986183E60}"/>
    <hyperlink ref="E122" r:id="rId479" display="https://fbref.com/en/squads/d3fd31cc/Everton-Stats" xr:uid="{FFDD8AD5-A4E2-4BD5-968F-A2461C23C29C}"/>
    <hyperlink ref="AK122" r:id="rId480" display="https://fbref.com/en/players/e814e1cf/matchlogs/2023-2024/summary/Lewis-Dobbin-Match-Logs" xr:uid="{BD0CFA4B-7F14-434E-952B-C2F3F5021293}"/>
    <hyperlink ref="B123" r:id="rId481" display="https://fbref.com/en/players/d557d734/Matt-Doherty" xr:uid="{2D5EDF7B-DFB1-4D38-91FF-025F0E065C36}"/>
    <hyperlink ref="C123" r:id="rId482" display="https://fbref.com/en/country/IRL/Republic-of-Ireland-Football" xr:uid="{DE233B27-96B2-4E37-A8CC-9E29E14C45B4}"/>
    <hyperlink ref="E123" r:id="rId483" display="https://fbref.com/en/squads/8cec06e1/Wolverhampton-Wanderers-Stats" xr:uid="{10B0BF40-A7D3-47B9-9744-AEA047BBCB27}"/>
    <hyperlink ref="AK123" r:id="rId484" display="https://fbref.com/en/players/d557d734/matchlogs/2023-2024/summary/Matt-Doherty-Match-Logs" xr:uid="{65B38D5F-AB54-4176-AC19-2D480F5D839E}"/>
    <hyperlink ref="B124" r:id="rId485" display="https://fbref.com/en/players/fffea3e5/Jeremy-Doku" xr:uid="{F2319068-7354-4E58-A614-C9BFE3413950}"/>
    <hyperlink ref="C124" r:id="rId486" display="https://fbref.com/en/country/BEL/Belgium-Football" xr:uid="{26EAD3F3-2E6A-47EF-A2B5-4C689861890B}"/>
    <hyperlink ref="E124" r:id="rId487" display="https://fbref.com/en/squads/b8fd03ef/Manchester-City-Stats" xr:uid="{8759945E-0152-499C-BC30-7D5FFEA0B286}"/>
    <hyperlink ref="AK124" r:id="rId488" display="https://fbref.com/en/players/fffea3e5/matchlogs/2023-2024/summary/Jeremy-Doku-Match-Logs" xr:uid="{AA8F1542-55EC-40F5-8E64-612B515B4398}"/>
    <hyperlink ref="B125" r:id="rId489" display="https://fbref.com/en/players/20b3a502/Nicolas-Dominguez" xr:uid="{D0F50ADB-A985-4069-B277-02155C25F868}"/>
    <hyperlink ref="C125" r:id="rId490" display="https://fbref.com/en/country/ARG/Argentina-Football" xr:uid="{552F6858-C65B-412D-A2DC-5EFA2B7D2112}"/>
    <hyperlink ref="E125" r:id="rId491" display="https://fbref.com/en/squads/e4a775cb/Nottingham-Forest-Stats" xr:uid="{4B541540-2134-4443-86D4-CF506AC9819F}"/>
    <hyperlink ref="AK125" r:id="rId492" display="https://fbref.com/en/players/20b3a502/matchlogs/2023-2024/summary/Nicolas-Dominguez-Match-Logs" xr:uid="{1E75BDAA-974F-445A-BC17-E458BC8D861C}"/>
    <hyperlink ref="B126" r:id="rId493" display="https://fbref.com/en/players/67ac5bb8/Gabriel-Dos-Santos" xr:uid="{9600BFA5-1D8E-4DAC-AB50-5462763961D7}"/>
    <hyperlink ref="C126" r:id="rId494" display="https://fbref.com/en/country/BRA/Brazil-Football" xr:uid="{8B96CA8F-02F7-40DA-8836-60587D9A9CF9}"/>
    <hyperlink ref="E126" r:id="rId495" display="https://fbref.com/en/squads/18bb7c10/Arsenal-Stats" xr:uid="{3AEC7E63-5E3B-44DA-AA89-0D9F8322EFDF}"/>
    <hyperlink ref="AK126" r:id="rId496" display="https://fbref.com/en/players/67ac5bb8/matchlogs/2023-2024/summary/Gabriel-Dos-Santos-Match-Logs" xr:uid="{2410A323-4A63-4728-9052-ACA9D75E1783}"/>
    <hyperlink ref="B127" r:id="rId497" display="https://fbref.com/en/players/02b29014/Abdoulaye-Doucoure" xr:uid="{F27CF115-3FAB-4F9D-BC2C-56129F2ECC42}"/>
    <hyperlink ref="C127" r:id="rId498" display="https://fbref.com/en/country/MLI/Mali-Football" xr:uid="{233A3A61-DF6E-4B3F-882C-9923EE4FACBC}"/>
    <hyperlink ref="E127" r:id="rId499" display="https://fbref.com/en/squads/d3fd31cc/Everton-Stats" xr:uid="{C4B1C0C1-3E16-4226-AA6C-2F01120D852D}"/>
    <hyperlink ref="AK127" r:id="rId500" display="https://fbref.com/en/players/02b29014/matchlogs/2023-2024/summary/Abdoulaye-Doucoure-Match-Logs" xr:uid="{0E9237C4-042E-44A3-8586-BCC5ED1CF47D}"/>
    <hyperlink ref="B128" r:id="rId501" display="https://fbref.com/en/players/ce4f40c7/Cheick-Doucoure" xr:uid="{8BCBD75C-9C84-4212-8B74-66A6BC54CE96}"/>
    <hyperlink ref="C128" r:id="rId502" display="https://fbref.com/en/country/MLI/Mali-Football" xr:uid="{0279FEE4-9266-4266-AA01-5373D85F06B4}"/>
    <hyperlink ref="E128" r:id="rId503" display="https://fbref.com/en/squads/47c64c55/Crystal-Palace-Stats" xr:uid="{E663982A-5E3E-4302-9B1F-586D45A971A1}"/>
    <hyperlink ref="AK128" r:id="rId504" display="https://fbref.com/en/players/ce4f40c7/matchlogs/2023-2024/summary/Cheick-Doucoure-Match-Logs" xr:uid="{7D14299D-55DF-4974-BAC5-90DF24194E3E}"/>
    <hyperlink ref="B129" r:id="rId505" display="https://fbref.com/en/players/bf33b257/Alfie-Doughty" xr:uid="{9D763A65-9D40-4A0C-BE03-F041EC5CBCC2}"/>
    <hyperlink ref="C129" r:id="rId506" display="https://fbref.com/en/country/ENG/England-Football" xr:uid="{5C94116D-9A51-410E-B1CA-C6B88098E519}"/>
    <hyperlink ref="E129" r:id="rId507" display="https://fbref.com/en/squads/e297cd13/Luton-Town-Stats" xr:uid="{F662885D-D11F-4779-9303-C0791A9FF193}"/>
    <hyperlink ref="AK129" r:id="rId508" display="https://fbref.com/en/players/bf33b257/matchlogs/2023-2024/summary/Alfie-Doughty-Match-Logs" xr:uid="{482D038F-21F7-418A-87F7-69A2EE38445E}"/>
    <hyperlink ref="B130" r:id="rId509" display="https://fbref.com/en/players/5526deb1/Tommy-Doyle" xr:uid="{11F017DF-2FBE-441D-A7AC-B9F38C13EB10}"/>
    <hyperlink ref="C130" r:id="rId510" display="https://fbref.com/en/country/ENG/England-Football" xr:uid="{1028757F-BC6B-4214-B185-7943CC7953DD}"/>
    <hyperlink ref="E130" r:id="rId511" display="https://fbref.com/en/squads/8cec06e1/Wolverhampton-Wanderers-Stats" xr:uid="{87B75E68-DF7B-4BB6-9A44-6ADC791248AD}"/>
    <hyperlink ref="AK130" r:id="rId512" display="https://fbref.com/en/players/5526deb1/matchlogs/2023-2024/summary/Tommy-Doyle-Match-Logs" xr:uid="{8762FEA4-C752-4743-98AB-687583AC2674}"/>
    <hyperlink ref="B131" r:id="rId513" display="https://fbref.com/en/players/282f75f3/Lewis-Dunk" xr:uid="{51D32821-D58B-4009-8629-37AAE1DED24A}"/>
    <hyperlink ref="C131" r:id="rId514" display="https://fbref.com/en/country/ENG/England-Football" xr:uid="{CC68DA2A-C95C-460F-94C1-B914948EC00C}"/>
    <hyperlink ref="E131" r:id="rId515" display="https://fbref.com/en/squads/d07537b9/Brighton-and-Hove-Albion-Stats" xr:uid="{1C19866E-7EC5-45BE-BBA8-E608D8A6095A}"/>
    <hyperlink ref="AK131" r:id="rId516" display="https://fbref.com/en/players/282f75f3/matchlogs/2023-2024/summary/Lewis-Dunk-Match-Logs" xr:uid="{44B3CA6B-26FA-4825-85C7-AE5F175094CC}"/>
    <hyperlink ref="B132" r:id="rId517" display="https://fbref.com/en/players/414184f7/Jhon-Duran" xr:uid="{22E82D1F-F6A9-4E62-A3D2-A2A837F972B8}"/>
    <hyperlink ref="C132" r:id="rId518" display="https://fbref.com/en/country/COL/Colombia-Football" xr:uid="{25DEBB38-1507-4F14-BAD8-DC7D31B27074}"/>
    <hyperlink ref="E132" r:id="rId519" display="https://fbref.com/en/squads/8602292d/Aston-Villa-Stats" xr:uid="{9652981B-8E77-4583-ACEC-335E44D03A04}"/>
    <hyperlink ref="AK132" r:id="rId520" display="https://fbref.com/en/players/414184f7/matchlogs/2023-2024/summary/Jhon-Duran-Match-Logs" xr:uid="{74FD6031-9DF8-4AF5-9069-06F5A37AB189}"/>
    <hyperlink ref="B133" r:id="rId521" display="https://fbref.com/en/players/3bb7b8b4/Ederson" xr:uid="{00C74A9B-D297-4C5D-BB09-0220D1E3259D}"/>
    <hyperlink ref="C133" r:id="rId522" display="https://fbref.com/en/country/BRA/Brazil-Football" xr:uid="{D22F6394-2EF6-44C7-968B-D9BAC98C8CB3}"/>
    <hyperlink ref="E133" r:id="rId523" display="https://fbref.com/en/squads/b8fd03ef/Manchester-City-Stats" xr:uid="{37BAECA7-9CFA-4877-B22E-A43DF9BB3BF0}"/>
    <hyperlink ref="AK133" r:id="rId524" display="https://fbref.com/en/players/3bb7b8b4/matchlogs/2023-2024/summary/Ederson-Match-Logs" xr:uid="{3184E9B3-2EE0-400B-AADC-544D3F6E05B9}"/>
    <hyperlink ref="B134" r:id="rId525" display="https://fbref.com/en/players/0562b7f1/Odsonne-Edouard" xr:uid="{2894B2A7-F006-4E59-8DD4-3E220A904194}"/>
    <hyperlink ref="C134" r:id="rId526" display="https://fbref.com/en/country/FRA/France-Football" xr:uid="{1A71F7A3-CDE5-4F06-9B1E-73B05DB113CE}"/>
    <hyperlink ref="E134" r:id="rId527" display="https://fbref.com/en/squads/47c64c55/Crystal-Palace-Stats" xr:uid="{9A8DFCB1-6C85-4AAE-9DA7-794FFA4779C4}"/>
    <hyperlink ref="AK134" r:id="rId528" display="https://fbref.com/en/players/0562b7f1/matchlogs/2023-2024/summary/Odsonne-Edouard-Match-Logs" xr:uid="{03506281-501A-4D0B-8816-4FF161637D85}"/>
    <hyperlink ref="B135" r:id="rId529" display="https://fbref.com/en/players/debe38a0/John-Egan" xr:uid="{42C58BD0-CFFD-4DC7-9003-F0769079BC05}"/>
    <hyperlink ref="C135" r:id="rId530" display="https://fbref.com/en/country/IRL/Republic-of-Ireland-Football" xr:uid="{E35776D7-923A-447D-9C6B-648DD96DA3BE}"/>
    <hyperlink ref="E135" r:id="rId531" display="https://fbref.com/en/squads/1df6b87e/Sheffield-United-Stats" xr:uid="{C262233D-517F-4263-ADC9-C5063B996AC7}"/>
    <hyperlink ref="AK135" r:id="rId532" display="https://fbref.com/en/players/debe38a0/matchlogs/2023-2024/summary/John-Egan-Match-Logs" xr:uid="{A1537AC8-28CB-4521-8082-D59FFF6B764D}"/>
    <hyperlink ref="B136" r:id="rId533" display="https://fbref.com/en/players/2fba6108/Anthony-Elanga" xr:uid="{7523F00A-1ED6-45A6-AEC5-3B941BC4D70A}"/>
    <hyperlink ref="C136" r:id="rId534" display="https://fbref.com/en/country/SWE/Sweden-Football" xr:uid="{484E7F18-08E1-4893-B3E3-05DBB7EA1E75}"/>
    <hyperlink ref="E136" r:id="rId535" display="https://fbref.com/en/squads/e4a775cb/Nottingham-Forest-Stats" xr:uid="{F863964C-431E-484A-B571-4648ADCEF39A}"/>
    <hyperlink ref="AK136" r:id="rId536" display="https://fbref.com/en/players/2fba6108/matchlogs/2023-2024/summary/Anthony-Elanga-Match-Logs" xr:uid="{82E9DFE7-11CB-424E-9A32-8CD5973FA951}"/>
    <hyperlink ref="B137" r:id="rId537" display="https://fbref.com/en/players/b9e1436c/Harvey-Elliott" xr:uid="{2B1E2B04-A12A-4F17-9205-74FECE7462C1}"/>
    <hyperlink ref="C137" r:id="rId538" display="https://fbref.com/en/country/ENG/England-Football" xr:uid="{40F40A49-CFBB-4280-957C-5069C98D3063}"/>
    <hyperlink ref="E137" r:id="rId539" display="https://fbref.com/en/squads/822bd0ba/Liverpool-Stats" xr:uid="{54E9A8AC-8250-4576-9E7C-2BF427A7D1CC}"/>
    <hyperlink ref="AK137" r:id="rId540" display="https://fbref.com/en/players/b9e1436c/matchlogs/2023-2024/summary/Harvey-Elliott-Match-Logs" xr:uid="{BCFCB7C4-59ED-4D4D-9144-9E820BA57E1A}"/>
    <hyperlink ref="B138" r:id="rId541" display="https://fbref.com/en/players/47a34c4f/Mohamed-Elneny" xr:uid="{A05C0F5C-6188-4DF2-B33F-C666497DEE2B}"/>
    <hyperlink ref="C138" r:id="rId542" display="https://fbref.com/en/country/EGY/Egypt-Football" xr:uid="{7C1B46FB-0486-4689-979C-93DBB3D22D55}"/>
    <hyperlink ref="E138" r:id="rId543" display="https://fbref.com/en/squads/18bb7c10/Arsenal-Stats" xr:uid="{B1285998-89CE-4B66-BD39-6EDEE1BD6DE5}"/>
    <hyperlink ref="AK138" r:id="rId544" display="https://fbref.com/en/players/47a34c4f/matchlogs/2023-2024/summary/Mohamed-Elneny-Match-Logs" xr:uid="{ED0179DF-B76F-4740-B36F-C8A02B7B4DDF}"/>
    <hyperlink ref="B139" r:id="rId545" display="https://fbref.com/en/players/df8b52a5/Emerson" xr:uid="{DFC15549-6079-412C-9495-CF88961C24C2}"/>
    <hyperlink ref="C139" r:id="rId546" display="https://fbref.com/en/country/BRA/Brazil-Football" xr:uid="{7D76AC5A-E2B5-4F4F-ABEA-6EC9A2A2B2C3}"/>
    <hyperlink ref="E139" r:id="rId547" display="https://fbref.com/en/squads/361ca564/Tottenham-Hotspur-Stats" xr:uid="{9A5475C0-E9E1-4B8D-A6B2-5DA1ACBF766C}"/>
    <hyperlink ref="AK139" r:id="rId548" display="https://fbref.com/en/players/df8b52a5/matchlogs/2023-2024/summary/Emerson-Match-Logs" xr:uid="{E717F996-3BC1-44E9-9FE2-D02A3E93AFA9}"/>
    <hyperlink ref="B140" r:id="rId549" display="https://fbref.com/en/players/c149016b/Wataru-Endo" xr:uid="{99E3BDE4-681C-4658-AF4A-56C5207E7CB3}"/>
    <hyperlink ref="C140" r:id="rId550" display="https://fbref.com/en/country/JPN/Japan-Football" xr:uid="{1F7C8F21-BA05-4A80-BEA8-7F5B484A39A8}"/>
    <hyperlink ref="E140" r:id="rId551" display="https://fbref.com/en/squads/822bd0ba/Liverpool-Stats" xr:uid="{5A88FE8C-E31F-423F-83EF-8082D02F8717}"/>
    <hyperlink ref="AK140" r:id="rId552" display="https://fbref.com/en/players/c149016b/matchlogs/2023-2024/summary/Wataru-Endo-Match-Logs" xr:uid="{54054ED8-BC93-40B2-AB7B-446E88BBE125}"/>
    <hyperlink ref="B141" r:id="rId553" display="https://fbref.com/en/players/980522ec/Christian-Eriksen" xr:uid="{2713F2B2-C7CE-4E76-9050-54226E747809}"/>
    <hyperlink ref="C141" r:id="rId554" display="https://fbref.com/en/country/DEN/Denmark-Football" xr:uid="{A641ABBA-419B-4810-AECD-9E011061B34B}"/>
    <hyperlink ref="E141" r:id="rId555" display="https://fbref.com/en/squads/19538871/Manchester-United-Stats" xr:uid="{6D0BA9FA-60D7-4BDB-B276-39E2E5AFFC1A}"/>
    <hyperlink ref="AK141" r:id="rId556" display="https://fbref.com/en/players/980522ec/matchlogs/2023-2024/summary/Christian-Eriksen-Match-Logs" xr:uid="{C932D6D6-4D57-4307-AB66-F4619C2F0DF3}"/>
    <hyperlink ref="B142" r:id="rId557" display="https://fbref.com/en/players/d38fdf53/Pervis-Estupinan" xr:uid="{8AECE4F9-D81E-47B4-8FF4-47C0F85C6544}"/>
    <hyperlink ref="C142" r:id="rId558" display="https://fbref.com/en/country/ECU/Ecuador-Football" xr:uid="{1CAACF7B-8FA1-41E1-AC51-6A306F6E7C83}"/>
    <hyperlink ref="E142" r:id="rId559" display="https://fbref.com/en/squads/d07537b9/Brighton-and-Hove-Albion-Stats" xr:uid="{ED754D57-D398-41C8-BD0A-932E9CFA6683}"/>
    <hyperlink ref="AK142" r:id="rId560" display="https://fbref.com/en/players/d38fdf53/matchlogs/2023-2024/summary/Pervis-Estupinan-Match-Logs" xr:uid="{0DCCBDD9-B74A-41D6-89FE-9D90D5D927FA}"/>
    <hyperlink ref="B143" r:id="rId561" display="https://fbref.com/en/players/f8fcd2a5/Jonny-Evans" xr:uid="{0CE300D8-BC09-47EC-9195-55284F0B6B56}"/>
    <hyperlink ref="C143" r:id="rId562" display="https://fbref.com/en/country/NIR/Northern-Ireland-Football" xr:uid="{12F09CCD-5D73-4E27-BE3B-25D4D99A86B4}"/>
    <hyperlink ref="E143" r:id="rId563" display="https://fbref.com/en/squads/19538871/Manchester-United-Stats" xr:uid="{0A2D647B-4EA3-4CB2-8AD7-A4D060F12AEF}"/>
    <hyperlink ref="AK143" r:id="rId564" display="https://fbref.com/en/players/f8fcd2a5/matchlogs/2023-2024/summary/Jonny-Evans-Match-Logs" xr:uid="{29A3056F-D5AC-41AF-88D3-0E010F1D2BA6}"/>
    <hyperlink ref="B144" r:id="rId565" display="https://fbref.com/en/players/ae4fc6a4/Eberechi-Eze" xr:uid="{6BBABC46-07DA-49BB-A7F7-BB73330CE5AB}"/>
    <hyperlink ref="C144" r:id="rId566" display="https://fbref.com/en/country/ENG/England-Football" xr:uid="{B25E03E1-C1D2-4BE6-8A3C-058D19D6DE6B}"/>
    <hyperlink ref="E144" r:id="rId567" display="https://fbref.com/en/squads/47c64c55/Crystal-Palace-Stats" xr:uid="{38A11928-42E3-4A7E-A2C6-75EC5CD609A5}"/>
    <hyperlink ref="AK144" r:id="rId568" display="https://fbref.com/en/players/ae4fc6a4/matchlogs/2023-2024/summary/Eberechi-Eze-Match-Logs" xr:uid="{5E8924A6-2072-43A6-9DF5-70A5D6F07128}"/>
    <hyperlink ref="B145" r:id="rId569" display="https://fbref.com/en/players/0ba976e4/Ansu-Fati" xr:uid="{33F20A60-8B3F-45C0-9C6E-F3AEF02F42DD}"/>
    <hyperlink ref="C145" r:id="rId570" display="https://fbref.com/en/country/ESP/Spain-Football" xr:uid="{75F27FC2-881A-4DCF-A291-8DEDA389F463}"/>
    <hyperlink ref="E145" r:id="rId571" display="https://fbref.com/en/squads/d07537b9/Brighton-and-Hove-Albion-Stats" xr:uid="{A887DB87-3246-4D98-B9C6-DDA1D85D610D}"/>
    <hyperlink ref="AK145" r:id="rId572" display="https://fbref.com/en/players/0ba976e4/matchlogs/2023-2024/summary/Ansu-Fati-Match-Logs" xr:uid="{B4E48082-2350-4B4E-81C7-FE3B00D89FCA}"/>
    <hyperlink ref="B146" r:id="rId573" display="https://fbref.com/en/players/4596da74/Evan-Ferguson" xr:uid="{9C84A075-BCCE-4684-9BB7-60A7C9C99181}"/>
    <hyperlink ref="C146" r:id="rId574" display="https://fbref.com/en/country/IRL/Republic-of-Ireland-Football" xr:uid="{5122DE80-78B0-429A-9D53-D3E687BA38EC}"/>
    <hyperlink ref="E146" r:id="rId575" display="https://fbref.com/en/squads/d07537b9/Brighton-and-Hove-Albion-Stats" xr:uid="{06159E42-0929-4437-A3FA-AD251BE1B452}"/>
    <hyperlink ref="AK146" r:id="rId576" display="https://fbref.com/en/players/4596da74/matchlogs/2023-2024/summary/Evan-Ferguson-Match-Logs" xr:uid="{84E50ACA-9D7C-4466-954C-23647A5B0492}"/>
    <hyperlink ref="B147" r:id="rId577" display="https://fbref.com/en/players/507c7bdf/Bruno-Fernandes" xr:uid="{54243BDE-E158-47B8-8D54-0404012D0726}"/>
    <hyperlink ref="C147" r:id="rId578" display="https://fbref.com/en/country/POR/Portugal-Football" xr:uid="{F0B173CC-BB5B-4836-8896-B359F794C005}"/>
    <hyperlink ref="E147" r:id="rId579" display="https://fbref.com/en/squads/19538871/Manchester-United-Stats" xr:uid="{16F2E67A-79DE-4221-A357-DA7174AE9D07}"/>
    <hyperlink ref="AK147" r:id="rId580" display="https://fbref.com/en/players/507c7bdf/matchlogs/2023-2024/summary/Bruno-Fernandes-Match-Logs" xr:uid="{D0D29785-3CAF-4A3F-95EB-36DB8A17E23B}"/>
    <hyperlink ref="B148" r:id="rId581" display="https://fbref.com/en/players/5ff4ab71/Enzo-Fernandez" xr:uid="{D9AE90B7-439B-48DB-96D4-5CF22C20AFED}"/>
    <hyperlink ref="C148" r:id="rId582" display="https://fbref.com/en/country/ARG/Argentina-Football" xr:uid="{D456CF6B-07F2-48B5-B674-373A6E984600}"/>
    <hyperlink ref="E148" r:id="rId583" display="https://fbref.com/en/squads/cff3d9bb/Chelsea-Stats" xr:uid="{D31ED66A-4003-47F8-BAF1-6D9A6AEC4374}"/>
    <hyperlink ref="AK148" r:id="rId584" display="https://fbref.com/en/players/5ff4ab71/matchlogs/2023-2024/summary/Enzo-Fernandez-Match-Logs" xr:uid="{F8B8172A-1240-47CC-8C26-D593C38FC40A}"/>
    <hyperlink ref="B149" r:id="rId585" display="https://fbref.com/en/players/b63e789d/John-Fleck" xr:uid="{BEA28D04-CDF5-480F-8438-86CF02A482BA}"/>
    <hyperlink ref="C149" r:id="rId586" display="https://fbref.com/en/country/SCO/Scotland-Football" xr:uid="{CFC852D2-B2B3-46B8-81EA-78A58C7C82F9}"/>
    <hyperlink ref="E149" r:id="rId587" display="https://fbref.com/en/squads/1df6b87e/Sheffield-United-Stats" xr:uid="{2D7AFAA3-A012-4C5E-9F03-12CDB843239C}"/>
    <hyperlink ref="AK149" r:id="rId588" display="https://fbref.com/en/players/b63e789d/matchlogs/2023-2024/summary/John-Fleck-Match-Logs" xr:uid="{79F85AEC-E6FA-432E-BA48-80FEDF20F7BA}"/>
    <hyperlink ref="B150" r:id="rId589" display="https://fbref.com/en/players/a92ab7be/Mark-Flekken" xr:uid="{A6968143-94D9-4FD7-969E-D1E54E58C311}"/>
    <hyperlink ref="C150" r:id="rId590" display="https://fbref.com/en/country/NED/Netherlands-Football" xr:uid="{6F759806-4F39-45F7-9767-BCD72126631A}"/>
    <hyperlink ref="E150" r:id="rId591" display="https://fbref.com/en/squads/cd051869/Brentford-Stats" xr:uid="{25B815E1-C732-4219-9487-67499F52B70D}"/>
    <hyperlink ref="AK150" r:id="rId592" display="https://fbref.com/en/players/a92ab7be/matchlogs/2023-2024/summary/Mark-Flekken-Match-Logs" xr:uid="{3D591259-36CA-48AD-A1EE-F918145BC2E2}"/>
    <hyperlink ref="B151" r:id="rId593" display="https://fbref.com/en/players/ed1e53f3/Phil-Foden" xr:uid="{06E054E4-DE27-4C62-8EFF-22CF1360A6A8}"/>
    <hyperlink ref="C151" r:id="rId594" display="https://fbref.com/en/country/ENG/England-Football" xr:uid="{0139D327-E8B9-401B-BCA7-284C88539072}"/>
    <hyperlink ref="E151" r:id="rId595" display="https://fbref.com/en/squads/b8fd03ef/Manchester-City-Stats" xr:uid="{9D8FC5B4-069C-46B9-8C9F-B68581EDA6E6}"/>
    <hyperlink ref="AK151" r:id="rId596" display="https://fbref.com/en/players/ed1e53f3/matchlogs/2023-2024/summary/Phil-Foden-Match-Logs" xr:uid="{520EF7D8-1E41-41DB-8251-5F44357048A0}"/>
    <hyperlink ref="B152" r:id="rId597" display="https://fbref.com/en/players/96cf7b61/Wes-Foderingham" xr:uid="{DC2EC5E8-7676-42C3-BF65-0FFE3B4E5C61}"/>
    <hyperlink ref="C152" r:id="rId598" display="https://fbref.com/en/country/ENG/England-Football" xr:uid="{2D102E1C-8F7A-4721-9085-31E32AF34B91}"/>
    <hyperlink ref="E152" r:id="rId599" display="https://fbref.com/en/squads/1df6b87e/Sheffield-United-Stats" xr:uid="{35C3E198-EC16-474F-AB04-F2C0BBA8EB02}"/>
    <hyperlink ref="AK152" r:id="rId600" display="https://fbref.com/en/players/96cf7b61/matchlogs/2023-2024/summary/Wes-Foderingham-Match-Logs" xr:uid="{E55C72AF-58E5-4327-99C5-7D71D4EDC992}"/>
    <hyperlink ref="B153" r:id="rId601" display="https://fbref.com/en/players/82927de4/Pablo-Fornals" xr:uid="{629450D4-402C-4B25-9E2D-2D143FFCC5F0}"/>
    <hyperlink ref="C153" r:id="rId602" display="https://fbref.com/en/country/ESP/Spain-Football" xr:uid="{EE0E0BB4-C682-44B3-ACEE-D479CCA3D639}"/>
    <hyperlink ref="E153" r:id="rId603" display="https://fbref.com/en/squads/7c21e445/West-Ham-United-Stats" xr:uid="{E8088DA2-2ABF-4746-89CD-BB62A5B548E7}"/>
    <hyperlink ref="AK153" r:id="rId604" display="https://fbref.com/en/players/82927de4/matchlogs/2023-2024/summary/Pablo-Fornals-Match-Logs" xr:uid="{83790CA6-0CDD-4DF2-869A-06867BC51BC0}"/>
    <hyperlink ref="B154" r:id="rId605" display="https://fbref.com/en/players/f84a807c/Lyle-Foster" xr:uid="{7F7DACF3-FD0A-412D-942F-B85A8532BF09}"/>
    <hyperlink ref="C154" r:id="rId606" display="https://fbref.com/en/country/RSA/South-Africa-Football" xr:uid="{82927CA3-B333-4BBD-BF79-38D9FFDFE513}"/>
    <hyperlink ref="E154" r:id="rId607" display="https://fbref.com/en/squads/943e8050/Burnley-Stats" xr:uid="{9B8DC4CB-6FDC-4926-AF5B-22EA3849BC46}"/>
    <hyperlink ref="AK154" r:id="rId608" display="https://fbref.com/en/players/f84a807c/matchlogs/2023-2024/summary/Lyle-Foster-Match-Logs" xr:uid="{54273050-15E3-4796-8BD2-520B54743144}"/>
    <hyperlink ref="B155" r:id="rId609" display="https://fbref.com/en/players/077faf72/Matheus-Franca" xr:uid="{8CE551B8-B3F9-441B-97C1-243C7FF074B2}"/>
    <hyperlink ref="C155" r:id="rId610" display="https://fbref.com/en/country/BRA/Brazil-Football" xr:uid="{66E5A4B1-CCC4-4C6E-ABF1-F25ED12672D2}"/>
    <hyperlink ref="E155" r:id="rId611" display="https://fbref.com/en/squads/47c64c55/Crystal-Palace-Stats" xr:uid="{0B711A65-DF5A-49EA-A401-551705D80463}"/>
    <hyperlink ref="AK155" r:id="rId612" display="https://fbref.com/en/players/077faf72/matchlogs/2023-2024/summary/Matheus-Franca-Match-Logs" xr:uid="{9492D476-5711-4ABF-AE7F-D6D99F524CC3}"/>
    <hyperlink ref="B156" r:id="rId613" display="https://fbref.com/en/players/1971591f/Cody-Gakpo" xr:uid="{091E4177-61E7-4B72-BE9D-F0856366B2D2}"/>
    <hyperlink ref="C156" r:id="rId614" display="https://fbref.com/en/country/NED/Netherlands-Football" xr:uid="{A59C7DA6-C3D9-4AC2-93D9-66CD650D04E1}"/>
    <hyperlink ref="E156" r:id="rId615" display="https://fbref.com/en/squads/822bd0ba/Liverpool-Stats" xr:uid="{3174E5E5-7C6C-4CDD-9BCB-9F54CF5F65E1}"/>
    <hyperlink ref="AK156" r:id="rId616" display="https://fbref.com/en/players/1971591f/matchlogs/2023-2024/summary/Cody-Gakpo-Match-Logs" xr:uid="{E800786E-37B2-426E-BA30-F1F642016AD1}"/>
    <hyperlink ref="B157" r:id="rId617" display="https://fbref.com/en/players/c2731c10/Conor-Gallagher" xr:uid="{5BF8159D-B71E-4657-A812-7C69D08634F7}"/>
    <hyperlink ref="C157" r:id="rId618" display="https://fbref.com/en/country/ENG/England-Football" xr:uid="{DC346379-45CD-4B09-A902-474FE356B7B0}"/>
    <hyperlink ref="E157" r:id="rId619" display="https://fbref.com/en/squads/cff3d9bb/Chelsea-Stats" xr:uid="{377A8380-3813-4592-AF8A-04A999933FD5}"/>
    <hyperlink ref="AK157" r:id="rId620" display="https://fbref.com/en/players/c2731c10/matchlogs/2023-2024/summary/Conor-Gallagher-Match-Logs" xr:uid="{EBDA51E1-BDAE-4F7E-A915-99DC687B92AA}"/>
    <hyperlink ref="B158" r:id="rId621" display="https://fbref.com/en/players/72c812f3/Idrissa-Gana-Gueye" xr:uid="{FACDD097-5E62-4DC3-8C4F-AFC62CAB945E}"/>
    <hyperlink ref="C158" r:id="rId622" display="https://fbref.com/en/country/SEN/Senegal-Football" xr:uid="{7BFD366A-1235-400F-9ED0-2DDC66A02C59}"/>
    <hyperlink ref="E158" r:id="rId623" display="https://fbref.com/en/squads/d3fd31cc/Everton-Stats" xr:uid="{19E62C21-CBCD-4863-A0E5-83F9D04F6FCA}"/>
    <hyperlink ref="AK158" r:id="rId624" display="https://fbref.com/en/players/72c812f3/matchlogs/2023-2024/summary/Idrissa-Gana-Gueye-Match-Logs" xr:uid="{82378384-8E56-49A6-97B0-2DD31BF35977}"/>
    <hyperlink ref="B159" r:id="rId625" display="https://fbref.com/en/players/7aa8adfe/Alejandro-Garnacho" xr:uid="{DD86EBF6-3643-4725-9F1B-56EC3DFD51FD}"/>
    <hyperlink ref="C159" r:id="rId626" display="https://fbref.com/en/country/ARG/Argentina-Football" xr:uid="{4481B38A-3FE6-48B9-B9BA-A07E278F4CBE}"/>
    <hyperlink ref="E159" r:id="rId627" display="https://fbref.com/en/squads/19538871/Manchester-United-Stats" xr:uid="{FE86625E-EADF-4BE6-9508-E5A52C2076B0}"/>
    <hyperlink ref="AK159" r:id="rId628" display="https://fbref.com/en/players/7aa8adfe/matchlogs/2023-2024/summary/Alejandro-Garnacho-Match-Logs" xr:uid="{FFC5E2F1-4F95-4F89-A7E9-1E2F1C6C38C3}"/>
    <hyperlink ref="B160" r:id="rId629" display="https://fbref.com/en/players/4e015693/James-Garner" xr:uid="{88ED18DF-59A7-4FDA-B0D6-6D97CB88A698}"/>
    <hyperlink ref="C160" r:id="rId630" display="https://fbref.com/en/country/ENG/England-Football" xr:uid="{41A1639D-21F5-46C4-A101-1F8F0CBDC991}"/>
    <hyperlink ref="E160" r:id="rId631" display="https://fbref.com/en/squads/d3fd31cc/Everton-Stats" xr:uid="{DC2E9292-53FD-4131-AF61-2B04632CBBFD}"/>
    <hyperlink ref="AK160" r:id="rId632" display="https://fbref.com/en/players/4e015693/matchlogs/2023-2024/summary/James-Garner-Match-Logs" xr:uid="{B4E59498-C3BD-4C1E-AB97-4DF2BC0F0D14}"/>
    <hyperlink ref="B161" r:id="rId633" display="https://fbref.com/en/players/f7b1d4e0/Saman-Ghoddos" xr:uid="{C61494BB-3A74-4584-8A7D-F67C5A1D2AD6}"/>
    <hyperlink ref="C161" r:id="rId634" display="https://fbref.com/en/country/IRN/Iran-Football" xr:uid="{20BE4699-66DF-414E-9EA8-2E092357DDEC}"/>
    <hyperlink ref="E161" r:id="rId635" display="https://fbref.com/en/squads/cd051869/Brentford-Stats" xr:uid="{A8DB599A-B3AE-491F-866C-DE194521C7F3}"/>
    <hyperlink ref="AK161" r:id="rId636" display="https://fbref.com/en/players/f7b1d4e0/matchlogs/2023-2024/summary/Saman-Ghoddos-Match-Logs" xr:uid="{66D5C182-48BE-4218-81EC-586E263EDE6D}"/>
    <hyperlink ref="B162" r:id="rId637" display="https://fbref.com/en/players/32f60ed8/Morgan-Gibbs-White" xr:uid="{F04E97FC-52F6-44B3-8B5E-40E929FD67C6}"/>
    <hyperlink ref="C162" r:id="rId638" display="https://fbref.com/en/country/ENG/England-Football" xr:uid="{1E4FF7C7-DF97-46DC-990F-39B1B7FD57DD}"/>
    <hyperlink ref="E162" r:id="rId639" display="https://fbref.com/en/squads/e4a775cb/Nottingham-Forest-Stats" xr:uid="{B2C49B10-78C1-41F2-8C27-D00709CEAACA}"/>
    <hyperlink ref="AK162" r:id="rId640" display="https://fbref.com/en/players/32f60ed8/matchlogs/2023-2024/summary/Morgan-Gibbs-White-Match-Logs" xr:uid="{AB04C205-FC45-418C-BF43-54A769AC5884}"/>
    <hyperlink ref="B163" r:id="rId641" display="https://fbref.com/en/players/7b5ab7f2/Bryan-Gil" xr:uid="{6945057D-B40F-4C8D-907D-71C78C100535}"/>
    <hyperlink ref="C163" r:id="rId642" display="https://fbref.com/en/country/ESP/Spain-Football" xr:uid="{815B0A54-1FAE-4A71-8B7A-AE88C92A5B80}"/>
    <hyperlink ref="E163" r:id="rId643" display="https://fbref.com/en/squads/361ca564/Tottenham-Hotspur-Stats" xr:uid="{A0E362D6-2487-4489-9264-B5F83FCEC3EE}"/>
    <hyperlink ref="AK163" r:id="rId644" display="https://fbref.com/en/players/7b5ab7f2/matchlogs/2023-2024/summary/Bryan-Gil-Match-Logs" xr:uid="{0862D3AE-88F5-4EB3-B0CA-94CEF4E08666}"/>
    <hyperlink ref="B164" r:id="rId645" display="https://fbref.com/en/players/df10e27c/Billy-Gilmour" xr:uid="{EFB6A889-A924-4B38-8D57-B2DB15C08D32}"/>
    <hyperlink ref="C164" r:id="rId646" display="https://fbref.com/en/country/SCO/Scotland-Football" xr:uid="{F5594887-6F5B-4717-BB28-6B47F7976066}"/>
    <hyperlink ref="E164" r:id="rId647" display="https://fbref.com/en/squads/d07537b9/Brighton-and-Hove-Albion-Stats" xr:uid="{3BE386BA-5ED5-4173-93FB-88DB9ED02684}"/>
    <hyperlink ref="AK164" r:id="rId648" display="https://fbref.com/en/players/df10e27c/matchlogs/2023-2024/summary/Billy-Gilmour-Match-Logs" xr:uid="{ACEB55A0-D2DF-4505-ADF7-A5604048831D}"/>
    <hyperlink ref="B165" r:id="rId649" display="https://fbref.com/en/players/9f7c837d/Ben-Godfrey" xr:uid="{B2D1362C-2A51-47B2-A148-B666CCA6C2E7}"/>
    <hyperlink ref="C165" r:id="rId650" display="https://fbref.com/en/country/ENG/England-Football" xr:uid="{27C29312-BD2C-42BA-9EA6-D244AE670B76}"/>
    <hyperlink ref="E165" r:id="rId651" display="https://fbref.com/en/squads/d3fd31cc/Everton-Stats" xr:uid="{0187A7B4-B408-4568-A3C9-8001FD9C5D72}"/>
    <hyperlink ref="AK165" r:id="rId652" display="https://fbref.com/en/players/9f7c837d/matchlogs/2023-2024/summary/Ben-Godfrey-Match-Logs" xr:uid="{F98044FA-970A-4815-878A-3F161A899F95}"/>
    <hyperlink ref="B166" r:id="rId653" display="https://fbref.com/en/players/8b57ad2c/Joao-Gomes" xr:uid="{82F0CDCE-27CA-4844-9851-E580CB5F32D3}"/>
    <hyperlink ref="C166" r:id="rId654" display="https://fbref.com/en/country/BRA/Brazil-Football" xr:uid="{6C2ACA7F-79E1-4C52-8FA2-AF08480EA93B}"/>
    <hyperlink ref="E166" r:id="rId655" display="https://fbref.com/en/squads/8cec06e1/Wolverhampton-Wanderers-Stats" xr:uid="{A2AFA7F3-C673-40BC-BBEC-0ED354E29BA7}"/>
    <hyperlink ref="AK166" r:id="rId656" display="https://fbref.com/en/players/8b57ad2c/matchlogs/2023-2024/summary/Joao-Gomes-Match-Logs" xr:uid="{F1EB2F9A-A193-4466-9B00-57646D641E3B}"/>
    <hyperlink ref="B167" r:id="rId657" display="https://fbref.com/en/players/f0caab96/Toti-Gomes" xr:uid="{4F466D02-12D8-498C-B8F5-A2292C303EB9}"/>
    <hyperlink ref="C167" r:id="rId658" display="https://fbref.com/en/country/POR/Portugal-Football" xr:uid="{8B91403F-BB70-4578-BAD2-78E6741BD714}"/>
    <hyperlink ref="E167" r:id="rId659" display="https://fbref.com/en/squads/8cec06e1/Wolverhampton-Wanderers-Stats" xr:uid="{7E0F8A0C-B2AA-4C4A-A10E-050EF65CE922}"/>
    <hyperlink ref="AK167" r:id="rId660" display="https://fbref.com/en/players/f0caab96/matchlogs/2023-2024/summary/Toti-Gomes-Match-Logs" xr:uid="{398CD989-9FA2-4743-8E69-4AEF0E496F76}"/>
    <hyperlink ref="B168" r:id="rId661" display="https://fbref.com/en/players/7a11550b/Joe-Gomez" xr:uid="{F8E6FEE2-C465-4D27-826D-61039F1D7600}"/>
    <hyperlink ref="C168" r:id="rId662" display="https://fbref.com/en/country/ENG/England-Football" xr:uid="{2778E7CC-E71E-4435-94B2-790257A8A464}"/>
    <hyperlink ref="E168" r:id="rId663" display="https://fbref.com/en/squads/822bd0ba/Liverpool-Stats" xr:uid="{6FFCDC7E-923E-4746-843B-A0CB0C3E53BD}"/>
    <hyperlink ref="AK168" r:id="rId664" display="https://fbref.com/en/players/7a11550b/matchlogs/2023-2024/summary/Joe-Gomez-Match-Logs" xr:uid="{C0692166-F7C0-4EB5-93DE-B94FC97FEED0}"/>
    <hyperlink ref="B169" r:id="rId665" display="https://fbref.com/en/players/01e5f06e/Sergio-Gomez" xr:uid="{45671A89-4AC3-448E-B523-BCF2BE9DB1B1}"/>
    <hyperlink ref="C169" r:id="rId666" display="https://fbref.com/en/country/ESP/Spain-Football" xr:uid="{B5463C2D-2757-4BDD-AEEA-6DFF160F0F8B}"/>
    <hyperlink ref="E169" r:id="rId667" display="https://fbref.com/en/squads/b8fd03ef/Manchester-City-Stats" xr:uid="{F332E2BF-4142-4307-A4E1-7999E1144435}"/>
    <hyperlink ref="AK169" r:id="rId668" display="https://fbref.com/en/players/01e5f06e/matchlogs/2023-2024/summary/Sergio-Gomez-Match-Logs" xr:uid="{50E007A8-857C-4ADD-AD21-FDF321AE5D07}"/>
    <hyperlink ref="B170" r:id="rId669" display="https://fbref.com/en/players/2bd83368/Anthony-Gordon" xr:uid="{D9677459-B337-4835-BE18-6734DCE1E9A2}"/>
    <hyperlink ref="C170" r:id="rId670" display="https://fbref.com/en/country/ENG/England-Football" xr:uid="{CD5E5E65-AAD0-40C9-AF38-9BA09542A83C}"/>
    <hyperlink ref="E170" r:id="rId671" display="https://fbref.com/en/squads/b2b47a98/Newcastle-United-Stats" xr:uid="{D34F4E39-FF85-4FD2-996F-36118635E97B}"/>
    <hyperlink ref="AK170" r:id="rId672" display="https://fbref.com/en/players/2bd83368/matchlogs/2023-2024/summary/Anthony-Gordon-Match-Logs" xr:uid="{CF97F33F-B286-41B1-B430-CBD7DFD44F64}"/>
    <hyperlink ref="B171" r:id="rId673" display="https://fbref.com/en/players/b8e740fb/Ryan-Gravenberch" xr:uid="{0F5CFC48-2517-4E9D-AF86-A23B60712B35}"/>
    <hyperlink ref="C171" r:id="rId674" display="https://fbref.com/en/country/NED/Netherlands-Football" xr:uid="{79F53AA3-4864-49BE-8F48-34BA0FC05138}"/>
    <hyperlink ref="E171" r:id="rId675" display="https://fbref.com/en/squads/822bd0ba/Liverpool-Stats" xr:uid="{4DB7DD83-AA69-4428-96C6-80CDDDB6D998}"/>
    <hyperlink ref="AK171" r:id="rId676" display="https://fbref.com/en/players/b8e740fb/matchlogs/2023-2024/summary/Ryan-Gravenberch-Match-Logs" xr:uid="{5FC6E494-4215-40F1-95E7-1CFD47C9DE29}"/>
    <hyperlink ref="B172" r:id="rId677" display="https://fbref.com/en/players/b0b4fd3e/Jack-Grealish" xr:uid="{7CA1AA9F-0FC1-497A-AF13-CDB4BCA963E8}"/>
    <hyperlink ref="C172" r:id="rId678" display="https://fbref.com/en/country/ENG/England-Football" xr:uid="{6173C177-9069-43B3-9E43-9EAF39A9D2AA}"/>
    <hyperlink ref="E172" r:id="rId679" display="https://fbref.com/en/squads/b8fd03ef/Manchester-City-Stats" xr:uid="{DE94F613-C0B2-431F-8035-2001008823DC}"/>
    <hyperlink ref="AK172" r:id="rId680" display="https://fbref.com/en/players/b0b4fd3e/matchlogs/2023-2024/summary/Jack-Grealish-Match-Logs" xr:uid="{030AF72D-3187-455B-AE85-11EE4744973F}"/>
    <hyperlink ref="B173" r:id="rId681" display="https://fbref.com/en/players/8aec0537/Pascal-Gross" xr:uid="{29485527-9AAA-4DF4-9C5C-C0F9A2605F3D}"/>
    <hyperlink ref="C173" r:id="rId682" display="https://fbref.com/en/country/GER/Germany-Football" xr:uid="{084EA6A5-1629-43D1-B847-508C0B8B4A44}"/>
    <hyperlink ref="E173" r:id="rId683" display="https://fbref.com/en/squads/d07537b9/Brighton-and-Hove-Albion-Stats" xr:uid="{2FD60543-EA13-4343-AB8A-B526558272E6}"/>
    <hyperlink ref="AK173" r:id="rId684" display="https://fbref.com/en/players/8aec0537/matchlogs/2023-2024/summary/Pascal-Gross-Match-Logs" xr:uid="{0484FAA2-27F4-4821-9769-9E81684243E4}"/>
    <hyperlink ref="B174" r:id="rId685" display="https://fbref.com/en/players/d0706b27/Marc-Guehi" xr:uid="{87065392-F5CE-468C-9DED-F734EE97145D}"/>
    <hyperlink ref="C174" r:id="rId686" display="https://fbref.com/en/country/ENG/England-Football" xr:uid="{9636B6AB-2A96-43A6-A8B9-3E66447C7E2F}"/>
    <hyperlink ref="E174" r:id="rId687" display="https://fbref.com/en/squads/47c64c55/Crystal-Palace-Stats" xr:uid="{1EE381B0-BFC2-4E99-A553-267BBB43FC50}"/>
    <hyperlink ref="AK174" r:id="rId688" display="https://fbref.com/en/players/d0706b27/matchlogs/2023-2024/summary/Marc-Guehi-Match-Logs" xr:uid="{8BFA0C2B-EB49-482F-8FDB-63F2CE4D2314}"/>
    <hyperlink ref="B175" r:id="rId689" display="https://fbref.com/en/players/82518f62/Bruno-Guimaraes" xr:uid="{26B2DB04-C2B5-49E9-8717-E3ECF82083D2}"/>
    <hyperlink ref="C175" r:id="rId690" display="https://fbref.com/en/country/BRA/Brazil-Football" xr:uid="{AB91E276-946A-4420-9BA4-EED1E5E152FB}"/>
    <hyperlink ref="E175" r:id="rId691" display="https://fbref.com/en/squads/b2b47a98/Newcastle-United-Stats" xr:uid="{C8088520-F83C-403C-910D-93CD7DF52BC4}"/>
    <hyperlink ref="AK175" r:id="rId692" display="https://fbref.com/en/players/82518f62/matchlogs/2023-2024/summary/Bruno-Guimaraes-Match-Logs" xr:uid="{22E8B3B8-F3FA-43A6-A11E-429A85FEDD66}"/>
    <hyperlink ref="B176" r:id="rId693" display="https://fbref.com/en/players/d56b9520/Malo-Gusto" xr:uid="{3C11EBF4-CB7F-40DC-AFD2-F4837D97CBE5}"/>
    <hyperlink ref="C176" r:id="rId694" display="https://fbref.com/en/country/FRA/France-Football" xr:uid="{CE4A3C8F-A50E-4FB5-8DEB-9D59769A9228}"/>
    <hyperlink ref="E176" r:id="rId695" display="https://fbref.com/en/squads/cff3d9bb/Chelsea-Stats" xr:uid="{363D3A02-7B14-4C2B-88F7-1662985173CC}"/>
    <hyperlink ref="AK176" r:id="rId696" display="https://fbref.com/en/players/d56b9520/matchlogs/2023-2024/summary/Malo-Gusto-Match-Logs" xr:uid="{83EE38B3-9A3B-4DD6-8BF5-F935A0AA6EE4}"/>
    <hyperlink ref="B177" r:id="rId697" display="https://fbref.com/en/players/5ad50391/Josko-Gvardiol" xr:uid="{179B3476-6D9A-4588-B96F-98B3C3855EB8}"/>
    <hyperlink ref="C177" r:id="rId698" display="https://fbref.com/en/country/CRO/Croatia-Football" xr:uid="{4B0DC966-883B-4073-8FE2-69BD0D4D8E64}"/>
    <hyperlink ref="E177" r:id="rId699" display="https://fbref.com/en/squads/b8fd03ef/Manchester-City-Stats" xr:uid="{E3F0CA0B-6543-4392-89EF-6CB21E7EBBCB}"/>
    <hyperlink ref="AK177" r:id="rId700" display="https://fbref.com/en/players/5ad50391/matchlogs/2023-2024/summary/Josko-Gvardiol-Match-Logs" xr:uid="{DBDE7C81-367F-4538-AAF0-D231B8CD7DFB}"/>
    <hyperlink ref="B178" r:id="rId701" display="https://fbref.com/en/players/1f44ac21/Erling-Haaland" xr:uid="{AD84190D-28B7-44C1-B38C-432989C33BA7}"/>
    <hyperlink ref="C178" r:id="rId702" display="https://fbref.com/en/country/NOR/Norway-Football" xr:uid="{8F2EAB56-9E99-4D04-9E76-AE391C7A9151}"/>
    <hyperlink ref="E178" r:id="rId703" display="https://fbref.com/en/squads/b8fd03ef/Manchester-City-Stats" xr:uid="{92ED7C09-0177-498C-8A45-48BA46D015CA}"/>
    <hyperlink ref="AK178" r:id="rId704" display="https://fbref.com/en/players/1f44ac21/matchlogs/2023-2024/summary/Erling-Haaland-Match-Logs" xr:uid="{2A4D36C2-1667-43F2-ADB7-187DA3F27DFD}"/>
    <hyperlink ref="B179" r:id="rId705" display="https://fbref.com/en/players/a7588cdc/Antwoine-Hackford" xr:uid="{DA9E38AE-5722-4556-8EAD-B4541576177F}"/>
    <hyperlink ref="C179" r:id="rId706" display="https://fbref.com/en/country/ENG/England-Football" xr:uid="{8A3E75A7-A4C0-4B2E-8428-299B279E2FCD}"/>
    <hyperlink ref="E179" r:id="rId707" display="https://fbref.com/en/squads/1df6b87e/Sheffield-United-Stats" xr:uid="{DC001E07-B541-4DBD-90E8-A1A76E0193FB}"/>
    <hyperlink ref="AK179" r:id="rId708" display="https://fbref.com/en/players/a7588cdc/matchlogs/2023-2024/summary/Antwoine-Hackford-Match-Logs" xr:uid="{41388AB5-3B87-479F-83F1-894820ED7071}"/>
    <hyperlink ref="B180" r:id="rId709" display="https://fbref.com/en/players/da011f18/Lewis-Hall" xr:uid="{00D92C7C-A858-4A9B-AA50-5CC359ADB5F2}"/>
    <hyperlink ref="C180" r:id="rId710" display="https://fbref.com/en/country/ENG/England-Football" xr:uid="{3D5C1563-A7D6-4DCE-8AAC-2FF107953540}"/>
    <hyperlink ref="E180" r:id="rId711" display="https://fbref.com/en/squads/b2b47a98/Newcastle-United-Stats" xr:uid="{D1757368-47CB-4D25-AF0A-A8811DE16F0F}"/>
    <hyperlink ref="AK180" r:id="rId712" display="https://fbref.com/en/players/da011f18/matchlogs/2023-2024/summary/Lewis-Hall-Match-Logs" xr:uid="{F7D45441-3807-491F-9D7A-BCB4AFBA352B}"/>
    <hyperlink ref="B181" r:id="rId713" display="https://fbref.com/en/players/eebacc07/Gustavo-Hamer" xr:uid="{8A1854F3-A279-473E-B84F-B776C56023EA}"/>
    <hyperlink ref="C181" r:id="rId714" display="https://fbref.com/en/country/NED/Netherlands-Football" xr:uid="{C8BDBDD1-F562-4F9D-8166-FDE0E4C19967}"/>
    <hyperlink ref="E181" r:id="rId715" display="https://fbref.com/en/squads/1df6b87e/Sheffield-United-Stats" xr:uid="{CC7BC177-1262-4ED5-9049-513D9D78363E}"/>
    <hyperlink ref="AK181" r:id="rId716" display="https://fbref.com/en/players/eebacc07/matchlogs/2023-2024/summary/Gustavo-Hamer-Match-Logs" xr:uid="{9B11353F-3B43-4376-BD61-F12089ACDE76}"/>
    <hyperlink ref="B182" r:id="rId717" display="https://fbref.com/en/players/8c3078cd/Luke-Harris" xr:uid="{6ECFB8E4-B3EC-48EC-AB30-60058B31C0BC}"/>
    <hyperlink ref="C182" r:id="rId718" display="https://fbref.com/en/country/WAL/Wales-Football" xr:uid="{3BF48A1A-B35D-4056-A160-E32C770B97BD}"/>
    <hyperlink ref="E182" r:id="rId719" display="https://fbref.com/en/squads/fd962109/Fulham-Stats" xr:uid="{5F16D338-5EB8-4DA4-858C-CE448921335E}"/>
    <hyperlink ref="AK182" r:id="rId720" display="https://fbref.com/en/players/8c3078cd/matchlogs/2023-2024/summary/Luke-Harris-Match-Logs" xr:uid="{153596F8-8D45-404D-AC3E-68A09ABDD4F2}"/>
    <hyperlink ref="B183" r:id="rId721" display="https://fbref.com/en/players/aa849a12/Jack-Harrison" xr:uid="{B8ACC928-1591-4061-A155-234A186DB4D4}"/>
    <hyperlink ref="C183" r:id="rId722" display="https://fbref.com/en/country/ENG/England-Football" xr:uid="{7B8D6517-04D4-451D-A46F-8175DA9555D9}"/>
    <hyperlink ref="E183" r:id="rId723" display="https://fbref.com/en/squads/d3fd31cc/Everton-Stats" xr:uid="{E98DE58B-1714-40D6-BD0E-5FB46D07D7E6}"/>
    <hyperlink ref="AK183" r:id="rId724" display="https://fbref.com/en/players/aa849a12/matchlogs/2023-2024/summary/Jack-Harrison-Match-Logs" xr:uid="{1D5DF4E5-45D3-47F6-9522-C405A30D631E}"/>
    <hyperlink ref="B184" r:id="rId725" display="https://fbref.com/en/players/fed7cb61/Kai-Havertz" xr:uid="{E9D32C96-DC6D-4F54-BA87-EB063598719B}"/>
    <hyperlink ref="C184" r:id="rId726" display="https://fbref.com/en/country/GER/Germany-Football" xr:uid="{FDD78F9A-07DF-4B81-AFFE-A0CAF7E17498}"/>
    <hyperlink ref="E184" r:id="rId727" display="https://fbref.com/en/squads/18bb7c10/Arsenal-Stats" xr:uid="{EC0ED331-956E-4637-BC92-88B6999D50BB}"/>
    <hyperlink ref="AK184" r:id="rId728" display="https://fbref.com/en/players/fed7cb61/matchlogs/2023-2024/summary/Kai-Havertz-Match-Logs" xr:uid="{40F2804B-A583-4D3B-B629-91C18ECAB176}"/>
    <hyperlink ref="B185" r:id="rId729" display="https://fbref.com/en/players/4fd08daa/Jan-Paul-van-Hecke" xr:uid="{01340B0C-793A-468C-8EC5-25AA7DCA6739}"/>
    <hyperlink ref="C185" r:id="rId730" display="https://fbref.com/en/country/NED/Netherlands-Football" xr:uid="{677DF8AD-3E65-4C85-A9DC-78874AC0BC3A}"/>
    <hyperlink ref="E185" r:id="rId731" display="https://fbref.com/en/squads/d07537b9/Brighton-and-Hove-Albion-Stats" xr:uid="{870078F4-335B-46EC-875A-08E0355024CE}"/>
    <hyperlink ref="AK185" r:id="rId732" display="https://fbref.com/en/players/4fd08daa/matchlogs/2023-2024/summary/Jan-Paul-van-Hecke-Match-Logs" xr:uid="{3DEE867C-6AF7-42DE-BB73-E876B2A7139C}"/>
    <hyperlink ref="B186" r:id="rId733" display="https://fbref.com/en/players/169fd162/Hwang-Hee-chan" xr:uid="{44115C4C-0E64-4C02-B28E-E04ADED4CBE4}"/>
    <hyperlink ref="C186" r:id="rId734" display="https://fbref.com/en/country/KOR/Korea-Republic-Football" xr:uid="{4A05A0AE-8848-4A3E-B7EE-424A65B62B23}"/>
    <hyperlink ref="E186" r:id="rId735" display="https://fbref.com/en/squads/8cec06e1/Wolverhampton-Wanderers-Stats" xr:uid="{BFC789B3-87B8-47BC-8653-B1170E038A4C}"/>
    <hyperlink ref="AK186" r:id="rId736" display="https://fbref.com/en/players/169fd162/matchlogs/2023-2024/summary/Hwang-Hee-chan-Match-Logs" xr:uid="{2D549C47-3A52-4972-8C29-49F696C0ACF9}"/>
    <hyperlink ref="B187" r:id="rId737" display="https://fbref.com/en/players/8a3c1dc7/Rico-Henry" xr:uid="{352583CB-2B87-4A4E-8833-20486BC7A01C}"/>
    <hyperlink ref="C187" r:id="rId738" display="https://fbref.com/en/country/ENG/England-Football" xr:uid="{8972D9AB-02A8-4F1B-BD3E-8FD0E755FB12}"/>
    <hyperlink ref="E187" r:id="rId739" display="https://fbref.com/en/squads/cd051869/Brentford-Stats" xr:uid="{7877F91A-8CB0-456E-972F-669E7462A5E7}"/>
    <hyperlink ref="AK187" r:id="rId740" display="https://fbref.com/en/players/8a3c1dc7/matchlogs/2023-2024/summary/Rico-Henry-Match-Logs" xr:uid="{BB6F58A4-6C36-46BD-979E-52FC5F88DBE4}"/>
    <hyperlink ref="B188" r:id="rId741" display="https://fbref.com/en/players/92e7e919/Son-Heung-min" xr:uid="{F2E79673-17D6-41F6-A140-511CA3B93F08}"/>
    <hyperlink ref="C188" r:id="rId742" display="https://fbref.com/en/country/KOR/Korea-Republic-Football" xr:uid="{BE413A92-FB1B-49E3-8D06-0961D0348985}"/>
    <hyperlink ref="E188" r:id="rId743" display="https://fbref.com/en/squads/361ca564/Tottenham-Hotspur-Stats" xr:uid="{9612DA27-8BC3-41CD-A873-18731EF943B0}"/>
    <hyperlink ref="AK188" r:id="rId744" display="https://fbref.com/en/players/92e7e919/matchlogs/2023-2024/summary/Son-Heung-min-Match-Logs" xr:uid="{F0D8BBC5-A6B9-4D2A-95E9-B47E7715A1A8}"/>
    <hyperlink ref="B189" r:id="rId745" display="https://fbref.com/en/players/1780bb4a/Aaron-Hickey" xr:uid="{9AEB7819-F208-4A29-B905-F6612EE83368}"/>
    <hyperlink ref="C189" r:id="rId746" display="https://fbref.com/en/country/SCO/Scotland-Football" xr:uid="{60909879-380E-43AF-9264-1DE296AE4B16}"/>
    <hyperlink ref="E189" r:id="rId747" display="https://fbref.com/en/squads/cd051869/Brentford-Stats" xr:uid="{E20EEA79-CB22-4A68-B429-765644A1CF3E}"/>
    <hyperlink ref="AK189" r:id="rId748" display="https://fbref.com/en/players/1780bb4a/matchlogs/2023-2024/summary/Aaron-Hickey-Match-Logs" xr:uid="{E7A6C684-D792-4C44-84A3-0A05839D2F9A}"/>
    <hyperlink ref="B190" r:id="rId749" display="https://fbref.com/en/players/69942fb3/James-Hill" xr:uid="{113362B6-D89C-4145-9AF1-4BA1030DA5D6}"/>
    <hyperlink ref="C190" r:id="rId750" display="https://fbref.com/en/country/ENG/England-Football" xr:uid="{0789F692-7E3A-4183-B91E-30B3E1E6001A}"/>
    <hyperlink ref="E190" r:id="rId751" display="https://fbref.com/en/squads/4ba7cbea/Bournemouth-Stats" xr:uid="{01FDF7C8-9DC3-46A0-9C58-9E970E29EF39}"/>
    <hyperlink ref="AK190" r:id="rId752" display="https://fbref.com/en/players/69942fb3/matchlogs/2023-2024/summary/James-Hill-Match-Logs" xr:uid="{327E0AA4-88FA-4B6A-B3CF-1EC8DA1B9876}"/>
    <hyperlink ref="B191" r:id="rId753" display="https://fbref.com/en/players/e98211e7/Jack-Hinshelwood" xr:uid="{2D6F6389-7E0D-401C-8064-E14DF35FA085}"/>
    <hyperlink ref="C191" r:id="rId754" display="https://fbref.com/en/country/ENG/England-Football" xr:uid="{25DC9D99-70C3-4DEA-89C5-51BFFB2234BD}"/>
    <hyperlink ref="E191" r:id="rId755" display="https://fbref.com/en/squads/d07537b9/Brighton-and-Hove-Albion-Stats" xr:uid="{5C4BCE71-E2D8-4A04-99EF-C8B35A16CC74}"/>
    <hyperlink ref="AK191" r:id="rId756" display="https://fbref.com/en/players/e98211e7/matchlogs/2023-2024/summary/Jack-Hinshelwood-Match-Logs" xr:uid="{A4FF19D9-11B5-4F6C-A70B-9BB528BB6310}"/>
    <hyperlink ref="B192" r:id="rId757" display="https://fbref.com/en/players/15f3ec41/Callum-Hudson-Odoi" xr:uid="{04B1FDD3-1C7B-4030-B2C9-090D5884FB91}"/>
    <hyperlink ref="C192" r:id="rId758" display="https://fbref.com/en/country/ENG/England-Football" xr:uid="{9425E7A1-FA17-4C43-8D99-228884E42C6F}"/>
    <hyperlink ref="E192" r:id="rId759" display="https://fbref.com/en/squads/e4a775cb/Nottingham-Forest-Stats" xr:uid="{BB433804-E02A-4E42-8F5E-52266BB67C17}"/>
    <hyperlink ref="AK192" r:id="rId760" display="https://fbref.com/en/players/15f3ec41/matchlogs/2023-2024/summary/Callum-Hudson-Odoi-Match-Logs" xr:uid="{8F7B782D-5429-44FD-9167-8D6F3A59A000}"/>
    <hyperlink ref="B193" r:id="rId761" display="https://fbref.com/en/players/a0666d3e/Will-Hughes" xr:uid="{EEA2C20C-DD95-4A7C-BC0E-E99A4ED006A3}"/>
    <hyperlink ref="C193" r:id="rId762" display="https://fbref.com/en/country/ENG/England-Football" xr:uid="{B8F4A520-D44E-4FBD-A7A9-950ED37B52E6}"/>
    <hyperlink ref="E193" r:id="rId763" display="https://fbref.com/en/squads/47c64c55/Crystal-Palace-Stats" xr:uid="{EBE8C439-9EE6-4ADC-95C4-3DEF1195AB52}"/>
    <hyperlink ref="AK193" r:id="rId764" display="https://fbref.com/en/players/a0666d3e/matchlogs/2023-2024/summary/Will-Hughes-Match-Logs" xr:uid="{18D054FA-BB4C-4090-BD0B-A8F8F3132EBF}"/>
    <hyperlink ref="B194" r:id="rId765" display="https://fbref.com/en/players/8b04d6c1/Pierre-Hojbjerg" xr:uid="{316BC27D-3032-4C8B-81BD-1B4512ADD39E}"/>
    <hyperlink ref="C194" r:id="rId766" display="https://fbref.com/en/country/DEN/Denmark-Football" xr:uid="{2F4F8792-2E35-417C-9916-91812507D35A}"/>
    <hyperlink ref="E194" r:id="rId767" display="https://fbref.com/en/squads/361ca564/Tottenham-Hotspur-Stats" xr:uid="{21C64F55-9699-4962-88B3-D2BD1657F794}"/>
    <hyperlink ref="AK194" r:id="rId768" display="https://fbref.com/en/players/8b04d6c1/matchlogs/2023-2024/summary/Pierre-Hojbjerg-Match-Logs" xr:uid="{C31DBEE1-2999-4F0C-BC27-62A1BC00F567}"/>
    <hyperlink ref="B195" r:id="rId769" display="https://fbref.com/en/players/491a433d/Rasmus-Hojlund" xr:uid="{88855013-322E-4A9A-A7C9-975958CE38A4}"/>
    <hyperlink ref="C195" r:id="rId770" display="https://fbref.com/en/country/DEN/Denmark-Football" xr:uid="{07EE2048-9B3A-48EA-8AE6-B1C07C90E800}"/>
    <hyperlink ref="E195" r:id="rId771" display="https://fbref.com/en/squads/19538871/Manchester-United-Stats" xr:uid="{C429F912-F56C-47D4-AC04-6557057AA269}"/>
    <hyperlink ref="AK195" r:id="rId772" display="https://fbref.com/en/players/491a433d/matchlogs/2023-2024/summary/Rasmus-Hojlund-Match-Logs" xr:uid="{F7949A39-11F6-429B-8C38-57560EFE8647}"/>
    <hyperlink ref="B196" r:id="rId773" display="https://fbref.com/en/players/a4e85758/Igor" xr:uid="{1215481A-786E-494E-B372-1AFC36136AB6}"/>
    <hyperlink ref="C196" r:id="rId774" display="https://fbref.com/en/country/BRA/Brazil-Football" xr:uid="{D563D35E-B2EB-44C3-9EEA-1DD60F32A2C7}"/>
    <hyperlink ref="E196" r:id="rId775" display="https://fbref.com/en/squads/d07537b9/Brighton-and-Hove-Albion-Stats" xr:uid="{54F482AE-4546-4319-9D1B-EE326DBAC0D2}"/>
    <hyperlink ref="AK196" r:id="rId776" display="https://fbref.com/en/players/a4e85758/matchlogs/2023-2024/summary/Igor-Match-Logs" xr:uid="{DA78557D-CAE0-44A7-A271-F83E45D46DCE}"/>
    <hyperlink ref="B197" r:id="rId777" display="https://fbref.com/en/players/07802f7f/Danny-Ings" xr:uid="{8E9BFDEF-C6B7-4696-A536-F78C64BF9DC6}"/>
    <hyperlink ref="C197" r:id="rId778" display="https://fbref.com/en/country/ENG/England-Football" xr:uid="{8F6D7DA4-1220-403C-BA1C-CF6DD8DA44D5}"/>
    <hyperlink ref="E197" r:id="rId779" display="https://fbref.com/en/squads/7c21e445/West-Ham-United-Stats" xr:uid="{D33AB74D-E834-40A8-96EE-7ADEBA12E28C}"/>
    <hyperlink ref="AK197" r:id="rId780" display="https://fbref.com/en/players/07802f7f/matchlogs/2023-2024/summary/Danny-Ings-Match-Logs" xr:uid="{049854A9-0500-43DC-AD29-97EC95C85C3B}"/>
    <hyperlink ref="B198" r:id="rId781" display="https://fbref.com/en/players/8e92be30/Alexander-Isak" xr:uid="{DAE55690-CB1F-41E1-A368-F5AB91F67FED}"/>
    <hyperlink ref="C198" r:id="rId782" display="https://fbref.com/en/country/SWE/Sweden-Football" xr:uid="{119790EB-D3B7-4D17-8FB7-57708B66D87E}"/>
    <hyperlink ref="E198" r:id="rId783" display="https://fbref.com/en/squads/b2b47a98/Newcastle-United-Stats" xr:uid="{6B5D4EF5-2178-4AAD-9D7E-43E7A1CE9D59}"/>
    <hyperlink ref="AK198" r:id="rId784" display="https://fbref.com/en/players/8e92be30/matchlogs/2023-2024/summary/Alexander-Isak-Match-Logs" xr:uid="{E0B9F809-711B-474F-AE5D-D5E30E15E447}"/>
    <hyperlink ref="B199" r:id="rId785" display="https://fbref.com/en/players/6ca5ec4b/Alex-Iwobi" xr:uid="{AF5601C3-21FD-4CA9-88C0-FE0D22F58271}"/>
    <hyperlink ref="C199" r:id="rId786" display="https://fbref.com/en/country/NGA/Nigeria-Football" xr:uid="{B3697933-5F7E-4885-9E2F-638FC7473027}"/>
    <hyperlink ref="E199" r:id="rId787" display="https://fbref.com/en/squads/d3fd31cc/Everton-Stats" xr:uid="{FEFEB86A-8612-4A31-A1A6-FE37F494988B}"/>
    <hyperlink ref="AK199" r:id="rId788" display="https://fbref.com/en/players/6ca5ec4b/matchlogs/2023-2024/summary/Alex-Iwobi-Match-Logs" xr:uid="{B1323618-CE5E-4B04-B583-3E36119D472F}"/>
    <hyperlink ref="B200" r:id="rId789" display="https://fbref.com/en/players/6ca5ec4b/Alex-Iwobi" xr:uid="{782459D5-D68C-483F-9607-56A1DBBF9AF0}"/>
    <hyperlink ref="C200" r:id="rId790" display="https://fbref.com/en/country/NGA/Nigeria-Football" xr:uid="{2B02573E-BD39-4B2A-85AC-F17CFFC9230F}"/>
    <hyperlink ref="E200" r:id="rId791" display="https://fbref.com/en/squads/fd962109/Fulham-Stats" xr:uid="{B5D92DB8-DE11-43A2-81A9-A4C52F33A40A}"/>
    <hyperlink ref="AK200" r:id="rId792" display="https://fbref.com/en/players/6ca5ec4b/matchlogs/2023-2024/summary/Alex-Iwobi-Match-Logs" xr:uid="{12F508A8-DAF3-4BE4-B0A8-6BABFCAE4702}"/>
    <hyperlink ref="B201" r:id="rId793" display="https://fbref.com/en/players/9c36ed83/Nicolas-Jackson" xr:uid="{09265AEF-E23A-4BEE-AF1C-330BF28FFFBC}"/>
    <hyperlink ref="C201" r:id="rId794" display="https://fbref.com/en/country/SEN/Senegal-Football" xr:uid="{31C49806-AC8B-4FD2-B2C0-C8250935B199}"/>
    <hyperlink ref="E201" r:id="rId795" display="https://fbref.com/en/squads/cff3d9bb/Chelsea-Stats" xr:uid="{297A053A-F8E5-4EA3-9054-ABBF74341238}"/>
    <hyperlink ref="AK201" r:id="rId796" display="https://fbref.com/en/players/9c36ed83/matchlogs/2023-2024/summary/Nicolas-Jackson-Match-Logs" xr:uid="{E4B11782-456B-425B-8B8D-8DA22FFF26CC}"/>
    <hyperlink ref="B202" r:id="rId797" display="https://fbref.com/en/players/1265a93a/Reece-James" xr:uid="{D2E38800-2110-484A-9A7B-C084B1449678}"/>
    <hyperlink ref="C202" r:id="rId798" display="https://fbref.com/en/country/ENG/England-Football" xr:uid="{CC88B5AD-D57F-4C40-BD43-3C649DB3BC91}"/>
    <hyperlink ref="E202" r:id="rId799" display="https://fbref.com/en/squads/cff3d9bb/Chelsea-Stats" xr:uid="{DC8A4635-D31C-4271-BB23-5B9BDFA71EB4}"/>
    <hyperlink ref="AK202" r:id="rId800" display="https://fbref.com/en/players/1265a93a/matchlogs/2023-2024/summary/Reece-James-Match-Logs" xr:uid="{979863EB-597B-4339-B28C-AA4E2E9A2953}"/>
    <hyperlink ref="B203" r:id="rId801" display="https://fbref.com/en/players/8449d35e/Vitaly-Janelt" xr:uid="{6DCE10ED-2CAC-4B25-A834-72A0939DDA8F}"/>
    <hyperlink ref="C203" r:id="rId802" display="https://fbref.com/en/country/GER/Germany-Football" xr:uid="{7A59E53A-5B7F-4AEB-9C4C-DC2FCAEAE878}"/>
    <hyperlink ref="E203" r:id="rId803" display="https://fbref.com/en/squads/cd051869/Brentford-Stats" xr:uid="{9905178C-7C8D-4F93-A850-46045FB04278}"/>
    <hyperlink ref="AK203" r:id="rId804" display="https://fbref.com/en/players/8449d35e/matchlogs/2023-2024/summary/Vitaly-Janelt-Match-Logs" xr:uid="{B96470FB-85A9-40F3-A914-D7EEAB2A5F4D}"/>
    <hyperlink ref="B204" r:id="rId805" display="https://fbref.com/en/players/0f134faf/Mathias-Jensen" xr:uid="{AC5C3E80-9F7F-4D89-9E4E-6E9E6CAF2EA8}"/>
    <hyperlink ref="C204" r:id="rId806" display="https://fbref.com/en/country/DEN/Denmark-Football" xr:uid="{DC6176A2-D64F-431E-8078-7016BEBEF7FC}"/>
    <hyperlink ref="E204" r:id="rId807" display="https://fbref.com/en/squads/cd051869/Brentford-Stats" xr:uid="{864C23A9-9D1E-4A15-BE92-DEC20FA57F69}"/>
    <hyperlink ref="AK204" r:id="rId808" display="https://fbref.com/en/players/0f134faf/matchlogs/2023-2024/summary/Mathias-Jensen-Match-Logs" xr:uid="{3CFBB96A-D1E1-4913-9064-3A9B514571E0}"/>
    <hyperlink ref="B205" r:id="rId809" display="https://fbref.com/en/players/b66315ae/Gabriel-Jesus" xr:uid="{7BEB8963-690D-4286-BDBD-DDD312CEFF89}"/>
    <hyperlink ref="C205" r:id="rId810" display="https://fbref.com/en/country/BRA/Brazil-Football" xr:uid="{A0B2E260-545B-4E7C-A2D4-819D727ACB31}"/>
    <hyperlink ref="E205" r:id="rId811" display="https://fbref.com/en/squads/18bb7c10/Arsenal-Stats" xr:uid="{9A2CEF1A-5A9E-4F03-94DA-E4EA241A4308}"/>
    <hyperlink ref="AK205" r:id="rId812" display="https://fbref.com/en/players/b66315ae/matchlogs/2023-2024/summary/Gabriel-Jesus-Match-Logs" xr:uid="{C6B8D9BC-6471-4773-8B5E-0F8D6CF6D22D}"/>
    <hyperlink ref="B206" r:id="rId813" display="https://fbref.com/en/players/b561db50/Raul-Jimenez" xr:uid="{40BF541D-CA40-412A-B77D-A29646942760}"/>
    <hyperlink ref="C206" r:id="rId814" display="https://fbref.com/en/country/MEX/Mexico-Football" xr:uid="{5DB5A5FD-471E-4996-A271-81C8E7F9E644}"/>
    <hyperlink ref="E206" r:id="rId815" display="https://fbref.com/en/squads/fd962109/Fulham-Stats" xr:uid="{FFC03FAA-6A6B-4C89-8A85-9DDB6AA1D0DA}"/>
    <hyperlink ref="AK206" r:id="rId816" display="https://fbref.com/en/players/b561db50/matchlogs/2023-2024/summary/Raul-Jimenez-Match-Logs" xr:uid="{FA9748B5-F387-40BB-A14C-2B63ABA5F984}"/>
    <hyperlink ref="B207" r:id="rId817" display="https://fbref.com/en/players/e8832875/Joao-Pedro" xr:uid="{D5FD2F78-C5E6-4EBD-B410-C615D2A982B6}"/>
    <hyperlink ref="C207" r:id="rId818" display="https://fbref.com/en/country/BRA/Brazil-Football" xr:uid="{2066A765-5B4A-421A-8A87-B724E97A3D06}"/>
    <hyperlink ref="E207" r:id="rId819" display="https://fbref.com/en/squads/d07537b9/Brighton-and-Hove-Albion-Stats" xr:uid="{64E32F1A-A26A-4C9E-B2C6-9076F1F01A75}"/>
    <hyperlink ref="AK207" r:id="rId820" display="https://fbref.com/en/players/e8832875/matchlogs/2023-2024/summary/Joao-Pedro-Match-Logs" xr:uid="{4B14D33A-E01C-4147-936D-42CB18275D8B}"/>
    <hyperlink ref="B208" r:id="rId821" display="https://fbref.com/en/players/c17bfb65/Joelinton" xr:uid="{9A998438-01FA-4440-B9EE-52AA98573EF1}"/>
    <hyperlink ref="C208" r:id="rId822" display="https://fbref.com/en/country/BRA/Brazil-Football" xr:uid="{D1786F92-69D2-45D8-A7AF-AF08754CCB9B}"/>
    <hyperlink ref="E208" r:id="rId823" display="https://fbref.com/en/squads/b2b47a98/Newcastle-United-Stats" xr:uid="{5CF028B0-370A-4DED-8732-F324D3DFD0F2}"/>
    <hyperlink ref="AK208" r:id="rId824" display="https://fbref.com/en/players/c17bfb65/matchlogs/2023-2024/summary/Joelinton-Match-Logs" xr:uid="{D95787F2-739F-4E03-BA44-8F430D718D42}"/>
    <hyperlink ref="B209" r:id="rId825" display="https://fbref.com/en/players/73b1d65b/Ryan-John-Giles" xr:uid="{B1F39B73-119B-4BA6-B388-87D6221B1F92}"/>
    <hyperlink ref="C209" r:id="rId826" display="https://fbref.com/en/country/ENG/England-Football" xr:uid="{7976E74A-54F6-47AB-B5CE-D80B64FF18F3}"/>
    <hyperlink ref="E209" r:id="rId827" display="https://fbref.com/en/squads/e297cd13/Luton-Town-Stats" xr:uid="{B35ACC86-2B62-4A90-B44B-94300536F30F}"/>
    <hyperlink ref="AK209" r:id="rId828" display="https://fbref.com/en/players/73b1d65b/matchlogs/2023-2024/summary/Ryan-John-Giles-Match-Logs" xr:uid="{CD0AF013-2738-4D58-8E3B-82AC051FE1ED}"/>
    <hyperlink ref="B210" r:id="rId829" display="https://fbref.com/en/players/0cd31129/Brennan-Johnson" xr:uid="{75779A76-F2D4-43F6-BF6A-DEDFCFE5535B}"/>
    <hyperlink ref="C210" r:id="rId830" display="https://fbref.com/en/country/WAL/Wales-Football" xr:uid="{E61A401E-CF8A-4B6E-B76D-6462DD5B6902}"/>
    <hyperlink ref="E210" r:id="rId831" display="https://fbref.com/en/squads/361ca564/Tottenham-Hotspur-Stats" xr:uid="{1DBCEBC3-EEBB-48E1-B6DA-A10645728470}"/>
    <hyperlink ref="AK210" r:id="rId832" display="https://fbref.com/en/players/0cd31129/matchlogs/2023-2024/summary/Brennan-Johnson-Match-Logs" xr:uid="{12918A66-DDB8-413F-AA6A-5178B66073E0}"/>
    <hyperlink ref="B211" r:id="rId833" display="https://fbref.com/en/players/0cd31129/Brennan-Johnson" xr:uid="{4345FBEF-BA0C-475F-9AD9-8CE02A302F46}"/>
    <hyperlink ref="C211" r:id="rId834" display="https://fbref.com/en/country/WAL/Wales-Football" xr:uid="{B3EE1342-8F93-491D-9DC8-785DD71C4BDB}"/>
    <hyperlink ref="E211" r:id="rId835" display="https://fbref.com/en/squads/e4a775cb/Nottingham-Forest-Stats" xr:uid="{3126BC5C-FA97-422D-A997-DFF86E2F3648}"/>
    <hyperlink ref="AK211" r:id="rId836" display="https://fbref.com/en/players/0cd31129/matchlogs/2023-2024/summary/Brennan-Johnson-Match-Logs" xr:uid="{959AA1FC-34C0-44E1-9D05-947306E136AD}"/>
    <hyperlink ref="B212" r:id="rId837" display="https://fbref.com/en/players/9e5708be/Sam-Johnstone" xr:uid="{6B1AAD6D-781D-4993-929C-4005BCC01BA6}"/>
    <hyperlink ref="C212" r:id="rId838" display="https://fbref.com/en/country/ENG/England-Football" xr:uid="{05A4D894-F8B4-4ED0-8260-75543DABD3F9}"/>
    <hyperlink ref="E212" r:id="rId839" display="https://fbref.com/en/squads/47c64c55/Crystal-Palace-Stats" xr:uid="{48B92229-0568-4DEF-AC06-88117F1A9389}"/>
    <hyperlink ref="AK212" r:id="rId840" display="https://fbref.com/en/players/9e5708be/matchlogs/2023-2024/summary/Sam-Johnstone-Match-Logs" xr:uid="{2B0E29AF-451D-4F28-9873-2755A6270BCC}"/>
    <hyperlink ref="B213" r:id="rId841" display="https://fbref.com/en/players/4fb9c88f/Curtis-Jones" xr:uid="{23EB85D6-0C28-4295-87CF-E9AB4C0D537B}"/>
    <hyperlink ref="C213" r:id="rId842" display="https://fbref.com/en/country/ENG/England-Football" xr:uid="{CC6EEA7D-183C-4508-A029-F5F753A0503E}"/>
    <hyperlink ref="E213" r:id="rId843" display="https://fbref.com/en/squads/822bd0ba/Liverpool-Stats" xr:uid="{CB95E957-7669-4B1C-A1C3-221670BEDCC5}"/>
    <hyperlink ref="AK213" r:id="rId844" display="https://fbref.com/en/players/4fb9c88f/matchlogs/2023-2024/summary/Curtis-Jones-Match-Logs" xr:uid="{E8E63439-C227-4622-8FEC-F5B198EF8EE2}"/>
    <hyperlink ref="B214" r:id="rId845" display="https://fbref.com/en/players/45db685d/Jorginho" xr:uid="{4BCE0C77-F5E5-4871-9BFF-552CC9348518}"/>
    <hyperlink ref="C214" r:id="rId846" display="https://fbref.com/en/country/ITA/Italy-Football" xr:uid="{C2828B4A-9145-4DA2-A897-6402B34E3E95}"/>
    <hyperlink ref="E214" r:id="rId847" display="https://fbref.com/en/squads/18bb7c10/Arsenal-Stats" xr:uid="{8F4043FC-2EBD-491F-A3DB-E6A1361700B7}"/>
    <hyperlink ref="AK214" r:id="rId848" display="https://fbref.com/en/players/45db685d/matchlogs/2023-2024/summary/Jorginho-Match-Logs" xr:uid="{73B0FB1B-78D7-4760-870E-90CE60DFB505}"/>
    <hyperlink ref="B215" r:id="rId849" display="https://fbref.com/en/players/178ae8f8/Diogo-Jota" xr:uid="{506B41E6-5320-4892-929D-670A06CE0498}"/>
    <hyperlink ref="C215" r:id="rId850" display="https://fbref.com/en/country/POR/Portugal-Football" xr:uid="{E1F58106-48C5-4246-A993-109AAAFAE73C}"/>
    <hyperlink ref="E215" r:id="rId851" display="https://fbref.com/en/squads/822bd0ba/Liverpool-Stats" xr:uid="{263AF91E-7F74-46B7-8905-009F8F310FDF}"/>
    <hyperlink ref="AK215" r:id="rId852" display="https://fbref.com/en/players/178ae8f8/matchlogs/2023-2024/summary/Diogo-Jota-Match-Logs" xr:uid="{EC1E7EF9-075B-4D31-8A63-B88FBE2F1CCB}"/>
    <hyperlink ref="B216" r:id="rId853" display="https://fbref.com/en/players/f098c03e/Mads-Juel-Andersen" xr:uid="{9A308104-089B-4363-8284-ADD0DDBCF7D6}"/>
    <hyperlink ref="C216" r:id="rId854" display="https://fbref.com/en/country/DEN/Denmark-Football" xr:uid="{5CAB0DEB-CE7B-4FCF-AA17-984125F38CFC}"/>
    <hyperlink ref="E216" r:id="rId855" display="https://fbref.com/en/squads/e297cd13/Luton-Town-Stats" xr:uid="{FD7BBC50-347A-4D6F-B252-5900399309AA}"/>
    <hyperlink ref="AK216" r:id="rId856" display="https://fbref.com/en/players/f098c03e/matchlogs/2023-2024/summary/Mads-Juel-Andersen-Match-Logs" xr:uid="{29764369-2228-4020-862E-8EA9BD9DCB26}"/>
    <hyperlink ref="B217" r:id="rId857" display="https://fbref.com/en/players/570bb4b9/Hamed-Junior-Traore" xr:uid="{4C5375F6-731F-4D78-95A7-27C66CD1993F}"/>
    <hyperlink ref="C217" r:id="rId858" display="https://fbref.com/en/country/CIV/Cote-dIvoire-Football" xr:uid="{A89093DD-E27D-4444-8CB7-BA16CBA9438F}"/>
    <hyperlink ref="E217" r:id="rId859" display="https://fbref.com/en/squads/4ba7cbea/Bournemouth-Stats" xr:uid="{7451E708-7C5D-4CC2-9B8F-AB8F0C000933}"/>
    <hyperlink ref="AK217" r:id="rId860" display="https://fbref.com/en/players/570bb4b9/matchlogs/2023-2024/summary/Hamed-Junior-Traore-Match-Logs" xr:uid="{8755F5A3-9F95-48B1-B36F-886619921AFE}"/>
    <hyperlink ref="B218" r:id="rId861" display="https://fbref.com/en/players/0db5d2c8/Mathias-Jorgensen" xr:uid="{9EF6F4AA-967A-434A-91AB-F5DABE5E6239}"/>
    <hyperlink ref="C218" r:id="rId862" display="https://fbref.com/en/country/DEN/Denmark-Football" xr:uid="{F7AD54DD-80B8-445B-95CD-5742FA58BAA1}"/>
    <hyperlink ref="E218" r:id="rId863" display="https://fbref.com/en/squads/cd051869/Brentford-Stats" xr:uid="{6B03298B-1843-4711-A336-7B2253FF45E9}"/>
    <hyperlink ref="AK218" r:id="rId864" display="https://fbref.com/en/players/0db5d2c8/matchlogs/2023-2024/summary/Mathias-Jorgensen-Match-Logs" xr:uid="{784D7917-60CE-483C-B38A-70995C74D5DA}"/>
    <hyperlink ref="B219" r:id="rId865" display="https://fbref.com/en/players/c066d1a5/Issa-Kabore" xr:uid="{A883C0D5-5778-42EA-ADD7-0E79A6A62354}"/>
    <hyperlink ref="C219" r:id="rId866" display="https://fbref.com/en/country/BFA/Burkina-Faso-Football" xr:uid="{230F4ACC-2FD0-4988-86C0-BD1266B74987}"/>
    <hyperlink ref="E219" r:id="rId867" display="https://fbref.com/en/squads/e297cd13/Luton-Town-Stats" xr:uid="{5DB0042B-DCF3-40C3-9384-FE1BABC315E6}"/>
    <hyperlink ref="AK219" r:id="rId868" display="https://fbref.com/en/players/c066d1a5/matchlogs/2023-2024/summary/Issa-Kabore-Match-Logs" xr:uid="{058BFD61-8AEF-4B34-96FB-C6AD3046C65D}"/>
    <hyperlink ref="B220" r:id="rId869" display="https://fbref.com/en/players/15f24fe7/Sasa-Kalajdzic" xr:uid="{F21FB73F-E134-49BC-87DD-8B1914AF823F}"/>
    <hyperlink ref="C220" r:id="rId870" display="https://fbref.com/en/country/AUT/Austria-Football" xr:uid="{9E28CA34-B17A-48E6-B0F1-683736DFEDC1}"/>
    <hyperlink ref="E220" r:id="rId871" display="https://fbref.com/en/squads/8cec06e1/Wolverhampton-Wanderers-Stats" xr:uid="{D9FD0912-270B-4554-982C-482EDD1E60DE}"/>
    <hyperlink ref="AK220" r:id="rId872" display="https://fbref.com/en/players/15f24fe7/matchlogs/2023-2024/summary/Sasa-Kalajdzic-Match-Logs" xr:uid="{013BAC7A-6855-4C54-8D12-31100C2B9C77}"/>
    <hyperlink ref="B221" r:id="rId873" display="https://fbref.com/en/players/cc77354e/Boubacar-Kamara" xr:uid="{CB7185ED-41B2-4F50-9A33-319817FCAD24}"/>
    <hyperlink ref="C221" r:id="rId874" display="https://fbref.com/en/country/FRA/France-Football" xr:uid="{77535ADA-F4C4-4D71-A09C-77BFAA476BFF}"/>
    <hyperlink ref="E221" r:id="rId875" display="https://fbref.com/en/squads/8602292d/Aston-Villa-Stats" xr:uid="{3201007C-A985-4BAB-9B81-1D4B8DA684A0}"/>
    <hyperlink ref="AK221" r:id="rId876" display="https://fbref.com/en/players/cc77354e/matchlogs/2023-2024/summary/Boubacar-Kamara-Match-Logs" xr:uid="{760DE09D-2F96-4FE1-84FF-A380F5FE74DA}"/>
    <hyperlink ref="B222" r:id="rId877" display="https://fbref.com/en/players/1caa93a5/Thomas-Kaminski" xr:uid="{18A3BEFE-395F-4795-9132-69246C89A959}"/>
    <hyperlink ref="C222" r:id="rId878" display="https://fbref.com/en/country/BEL/Belgium-Football" xr:uid="{2A9C14FB-D1D4-4918-9509-3DE8FF3CFEBE}"/>
    <hyperlink ref="E222" r:id="rId879" display="https://fbref.com/en/squads/e297cd13/Luton-Town-Stats" xr:uid="{77FDA6FF-9DAC-437B-8CDE-C8474592CBD4}"/>
    <hyperlink ref="AK222" r:id="rId880" display="https://fbref.com/en/players/1caa93a5/matchlogs/2023-2024/summary/Thomas-Kaminski-Match-Logs" xr:uid="{04040DC3-B9F9-4A74-8387-42D72F06B01B}"/>
    <hyperlink ref="B223" r:id="rId881" display="https://fbref.com/en/players/c5b7c315/Michael-Keane" xr:uid="{37F7C36A-6AD3-456D-A627-9B56E1C05990}"/>
    <hyperlink ref="C223" r:id="rId882" display="https://fbref.com/en/country/ENG/England-Football" xr:uid="{97728042-FC6B-4CFC-BC17-6294DB83575F}"/>
    <hyperlink ref="E223" r:id="rId883" display="https://fbref.com/en/squads/d3fd31cc/Everton-Stats" xr:uid="{6A3AB379-20F4-45E3-BDC5-099466E2E66D}"/>
    <hyperlink ref="AK223" r:id="rId884" display="https://fbref.com/en/players/c5b7c315/matchlogs/2023-2024/summary/Michael-Keane-Match-Logs" xr:uid="{83D00AE7-BF22-417E-A312-3872939C2BD6}"/>
    <hyperlink ref="B224" r:id="rId885" display="https://fbref.com/en/players/51dbeea9/Thilo-Kehrer" xr:uid="{BA2122A3-139D-4BF4-B009-A41E3BAB0EE4}"/>
    <hyperlink ref="C224" r:id="rId886" display="https://fbref.com/en/country/GER/Germany-Football" xr:uid="{FFC02BB1-E77D-439D-AC75-47A695DB85AD}"/>
    <hyperlink ref="E224" r:id="rId887" display="https://fbref.com/en/squads/7c21e445/West-Ham-United-Stats" xr:uid="{44A049DF-FF63-43EE-9234-54D06C903B3C}"/>
    <hyperlink ref="AK224" r:id="rId888" display="https://fbref.com/en/players/51dbeea9/matchlogs/2023-2024/summary/Thilo-Kehrer-Match-Logs" xr:uid="{9378996C-F5A3-482E-9DFE-CAE35FB6DDE9}"/>
    <hyperlink ref="B225" r:id="rId889" display="https://fbref.com/en/players/f31def1e/Lloyd-Kelly" xr:uid="{F124A63D-6BDD-476B-B55F-ADAFCD69C796}"/>
    <hyperlink ref="C225" r:id="rId890" display="https://fbref.com/en/country/ENG/England-Football" xr:uid="{F9E527EC-7AFE-4AF1-85E4-14AB256F4F96}"/>
    <hyperlink ref="E225" r:id="rId891" display="https://fbref.com/en/squads/4ba7cbea/Bournemouth-Stats" xr:uid="{B78A597F-A7B5-4D68-A9D5-F32EDE13F98F}"/>
    <hyperlink ref="AK225" r:id="rId892" display="https://fbref.com/en/players/f31def1e/matchlogs/2023-2024/summary/Lloyd-Kelly-Match-Logs" xr:uid="{C5646660-FCAB-448D-A872-97A3AE31E0F4}"/>
    <hyperlink ref="B226" r:id="rId893" display="https://fbref.com/en/players/0ad53bdc/Milos-Kerkez" xr:uid="{9C275177-A626-4439-83B9-68CD92D773D7}"/>
    <hyperlink ref="C226" r:id="rId894" display="https://fbref.com/en/country/HUN/Hungary-Football" xr:uid="{B8381590-FDE4-43B3-B374-63FDBE66DB4A}"/>
    <hyperlink ref="E226" r:id="rId895" display="https://fbref.com/en/squads/4ba7cbea/Bournemouth-Stats" xr:uid="{B51AAD2E-1824-4C31-858D-63385A66D7ED}"/>
    <hyperlink ref="AK226" r:id="rId896" display="https://fbref.com/en/players/0ad53bdc/matchlogs/2023-2024/summary/Milos-Kerkez-Match-Logs" xr:uid="{849DA8E6-184C-4185-83A5-F0AF794E609D}"/>
    <hyperlink ref="B227" r:id="rId897" display="https://fbref.com/en/players/d0f72bf1/Max-Kilman" xr:uid="{410AA269-A3B9-4782-9613-01B43A87B5B4}"/>
    <hyperlink ref="C227" r:id="rId898" display="https://fbref.com/en/country/ENG/England-Football" xr:uid="{DE28D338-8971-422E-9F91-0D46F1E35E0C}"/>
    <hyperlink ref="E227" r:id="rId899" display="https://fbref.com/en/squads/8cec06e1/Wolverhampton-Wanderers-Stats" xr:uid="{2CB6EC48-D80F-42F6-B987-E0F3217B1081}"/>
    <hyperlink ref="AK227" r:id="rId900" display="https://fbref.com/en/players/d0f72bf1/matchlogs/2023-2024/summary/Max-Kilman-Match-Logs" xr:uid="{84C811FF-AEA3-418D-8609-C81B0CD3A517}"/>
    <hyperlink ref="B228" r:id="rId901" display="https://fbref.com/en/players/dc3e663e/Jakub-Kiwior" xr:uid="{943F9034-DBE2-47A6-8A5A-AFC26828F34A}"/>
    <hyperlink ref="C228" r:id="rId902" display="https://fbref.com/en/country/POL/Poland-Football" xr:uid="{AE57B7B6-A56E-4FFD-9B84-1AAD2D83EC16}"/>
    <hyperlink ref="E228" r:id="rId903" display="https://fbref.com/en/squads/18bb7c10/Arsenal-Stats" xr:uid="{D757BBCF-2748-4BE8-B972-C87EC1CF3779}"/>
    <hyperlink ref="AK228" r:id="rId904" display="https://fbref.com/en/players/dc3e663e/matchlogs/2023-2024/summary/Jakub-Kiwior-Match-Logs" xr:uid="{015FA805-9E4B-49C0-9CDD-B787B488B0DA}"/>
    <hyperlink ref="B229" r:id="rId905" display="https://fbref.com/en/players/4c3a6744/Justin-Kluivert" xr:uid="{0A374746-E098-4589-80EB-70FF8CA83CD5}"/>
    <hyperlink ref="C229" r:id="rId906" display="https://fbref.com/en/country/NED/Netherlands-Football" xr:uid="{A1568076-00D9-484A-AF03-D4C407CC7CF2}"/>
    <hyperlink ref="E229" r:id="rId907" display="https://fbref.com/en/squads/4ba7cbea/Bournemouth-Stats" xr:uid="{C277D80D-DB18-4444-B898-688DE1387CE0}"/>
    <hyperlink ref="AK229" r:id="rId908" display="https://fbref.com/en/players/4c3a6744/matchlogs/2023-2024/summary/Justin-Kluivert-Match-Logs" xr:uid="{82784388-1528-455D-85DC-936DDEEDA5A1}"/>
    <hyperlink ref="B230" r:id="rId909" display="https://fbref.com/en/players/fc076f78/Luca-Koleosho" xr:uid="{A9BAE700-9636-4D8A-9A9C-627DF585AE3E}"/>
    <hyperlink ref="C230" r:id="rId910" display="https://fbref.com/en/country/ITA/Italy-Football" xr:uid="{0DEAC2DF-1542-45A9-ACFB-85B0B2CBE8B1}"/>
    <hyperlink ref="E230" r:id="rId911" display="https://fbref.com/en/squads/943e8050/Burnley-Stats" xr:uid="{3A5C48FF-2234-4146-A734-2B104159257F}"/>
    <hyperlink ref="AK230" r:id="rId912" display="https://fbref.com/en/players/fc076f78/matchlogs/2023-2024/summary/Luca-Koleosho-Match-Logs" xr:uid="{7ED83C32-D77C-48BB-AC41-A72E1BC54364}"/>
    <hyperlink ref="B231" r:id="rId913" display="https://fbref.com/en/players/5ed9b537/Ibrahima-Konate" xr:uid="{83ED26E4-C968-4426-B450-91D40CFDDAC6}"/>
    <hyperlink ref="C231" r:id="rId914" display="https://fbref.com/en/country/FRA/France-Football" xr:uid="{BB966209-DD63-49B1-A0DC-DB93F2FC6CA9}"/>
    <hyperlink ref="E231" r:id="rId915" display="https://fbref.com/en/squads/822bd0ba/Liverpool-Stats" xr:uid="{A52F2881-48D5-4E5C-AE38-7D67FF5E4F15}"/>
    <hyperlink ref="AK231" r:id="rId916" display="https://fbref.com/en/players/5ed9b537/matchlogs/2023-2024/summary/Ibrahima-Konate-Match-Logs" xr:uid="{25EBEB60-E6B7-42B2-AC0B-0037BA93B8EF}"/>
    <hyperlink ref="B232" r:id="rId917" display="https://fbref.com/en/players/0313a347/Ezri-Konsa" xr:uid="{8911CD91-959C-4E35-BA7E-8B879F5DD941}"/>
    <hyperlink ref="C232" r:id="rId918" display="https://fbref.com/en/country/ENG/England-Football" xr:uid="{B8CBC2D8-0693-4292-9062-C0EE1EC3B056}"/>
    <hyperlink ref="E232" r:id="rId919" display="https://fbref.com/en/squads/8602292d/Aston-Villa-Stats" xr:uid="{0F2A1B18-574D-42A0-9014-2D9AEA710607}"/>
    <hyperlink ref="AK232" r:id="rId920" display="https://fbref.com/en/players/0313a347/matchlogs/2023-2024/summary/Ezri-Konsa-Match-Logs" xr:uid="{9DFAE2DE-F21B-4E6E-B959-81363571CFBD}"/>
    <hyperlink ref="B233" r:id="rId921" display="https://fbref.com/en/players/8d3c902d/Cheikhou-Kouyate" xr:uid="{0039FF04-50E2-46AE-ADCA-FCDCB4ECFBDE}"/>
    <hyperlink ref="C233" r:id="rId922" display="https://fbref.com/en/country/SEN/Senegal-Football" xr:uid="{ABB1F8FB-6A6F-4D69-B50D-9A64824C5CBD}"/>
    <hyperlink ref="E233" r:id="rId923" display="https://fbref.com/en/squads/e4a775cb/Nottingham-Forest-Stats" xr:uid="{5CABFC51-113D-4CED-9517-352B50AF881D}"/>
    <hyperlink ref="AK233" r:id="rId924" display="https://fbref.com/en/players/8d3c902d/matchlogs/2023-2024/summary/Cheikhou-Kouyate-Match-Logs" xr:uid="{39B9ABF6-9FC3-4C9C-836C-5DA59BB76EE6}"/>
    <hyperlink ref="B234" r:id="rId925" display="https://fbref.com/en/players/79c0821a/Mateo-Kovacic" xr:uid="{CE3D2DC7-6786-4325-8B95-03C3031CDBED}"/>
    <hyperlink ref="C234" r:id="rId926" display="https://fbref.com/en/country/CRO/Croatia-Football" xr:uid="{F4D6AE53-381C-45E3-8A80-B0F24BE51E46}"/>
    <hyperlink ref="E234" r:id="rId927" display="https://fbref.com/en/squads/b8fd03ef/Manchester-City-Stats" xr:uid="{E96322AF-83A6-4E17-A570-61040458EA7B}"/>
    <hyperlink ref="AK234" r:id="rId928" display="https://fbref.com/en/players/79c0821a/matchlogs/2023-2024/summary/Mateo-Kovacic-Match-Logs" xr:uid="{041158A1-E86E-498B-A58D-40896A91D91B}"/>
    <hyperlink ref="B235" r:id="rId929" display="https://fbref.com/en/players/77cf6852/Emil-Krafth" xr:uid="{7FB0A4D4-159A-4A06-A9E4-2BE7219D3ED7}"/>
    <hyperlink ref="C235" r:id="rId930" display="https://fbref.com/en/country/SWE/Sweden-Football" xr:uid="{FCC0A7DB-4593-453B-8DD4-F6329F916F2D}"/>
    <hyperlink ref="E235" r:id="rId931" display="https://fbref.com/en/squads/b2b47a98/Newcastle-United-Stats" xr:uid="{833D3B8D-A6CB-41B8-8540-9677AF6B8FEE}"/>
    <hyperlink ref="AK235" r:id="rId932" display="https://fbref.com/en/players/77cf6852/matchlogs/2023-2024/summary/Emil-Krafth-Match-Logs" xr:uid="{6257287D-85B1-485C-9F07-5C876ABBDD7E}"/>
    <hyperlink ref="B236" r:id="rId933" display="https://fbref.com/en/players/df3cda47/Dejan-Kulusevski" xr:uid="{86E99602-B33A-4693-AACE-16D5FF06E241}"/>
    <hyperlink ref="C236" r:id="rId934" display="https://fbref.com/en/country/SWE/Sweden-Football" xr:uid="{810414CB-0D97-4BB1-9506-EE2F6069805D}"/>
    <hyperlink ref="E236" r:id="rId935" display="https://fbref.com/en/squads/361ca564/Tottenham-Hotspur-Stats" xr:uid="{C1D1EBF3-E657-409B-BDF8-2C8FCF5D3403}"/>
    <hyperlink ref="AK236" r:id="rId936" display="https://fbref.com/en/players/df3cda47/matchlogs/2023-2024/summary/Dejan-Kulusevski-Match-Logs" xr:uid="{534E3893-FCB6-45BD-9F05-AAAE4AEAA2C2}"/>
    <hyperlink ref="B237" r:id="rId937" display="https://fbref.com/en/players/99813635/Adam-Lallana" xr:uid="{26FEE890-F4D3-4C52-B714-F666E12750BB}"/>
    <hyperlink ref="C237" r:id="rId938" display="https://fbref.com/en/country/ENG/England-Football" xr:uid="{F0AC4BCC-E2B2-4738-9A13-B32AFE34915C}"/>
    <hyperlink ref="E237" r:id="rId939" display="https://fbref.com/en/squads/d07537b9/Brighton-and-Hove-Albion-Stats" xr:uid="{A703C288-CFD7-4E82-8613-3950498E931B}"/>
    <hyperlink ref="AK237" r:id="rId940" display="https://fbref.com/en/players/99813635/matchlogs/2023-2024/summary/Adam-Lallana-Match-Logs" xr:uid="{2487C9C3-9BF3-490F-8472-C4127542E0E4}"/>
    <hyperlink ref="B238" r:id="rId941" display="https://fbref.com/en/players/f4e433d4/Tariq-Lamptey" xr:uid="{17E8F809-C4E7-46B0-95FB-F290E6E8EC43}"/>
    <hyperlink ref="C238" r:id="rId942" display="https://fbref.com/en/country/GHA/Ghana-Football" xr:uid="{DC401F34-9B72-4353-9D95-B70796F9BE41}"/>
    <hyperlink ref="E238" r:id="rId943" display="https://fbref.com/en/squads/d07537b9/Brighton-and-Hove-Albion-Stats" xr:uid="{C8B44909-DA8B-4BE1-9229-29946E222601}"/>
    <hyperlink ref="AK238" r:id="rId944" display="https://fbref.com/en/players/f4e433d4/matchlogs/2023-2024/summary/Tariq-Lamptey-Match-Logs" xr:uid="{5085A8D3-6FE2-4881-8F33-F58C36AA6971}"/>
    <hyperlink ref="B239" r:id="rId945" display="https://fbref.com/en/players/119b9a8e/Aymeric-Laporte" xr:uid="{6834C878-9C93-432D-BB94-EB41DBECCE9A}"/>
    <hyperlink ref="C239" r:id="rId946" display="https://fbref.com/en/country/ESP/Spain-Football" xr:uid="{DC5BC889-F38E-424C-8E72-DC4F79B4ABC2}"/>
    <hyperlink ref="E239" r:id="rId947" display="https://fbref.com/en/squads/b8fd03ef/Manchester-City-Stats" xr:uid="{C0F085BE-37F0-41A4-9E52-12DE677C45A0}"/>
    <hyperlink ref="AK239" r:id="rId948" display="https://fbref.com/en/players/119b9a8e/matchlogs/2023-2024/summary/Aymeric-Laporte-Match-Logs" xr:uid="{0335A0BD-0B6D-4AEB-8047-E3747D51259F}"/>
    <hyperlink ref="B240" r:id="rId949" display="https://fbref.com/en/players/0ed063d6/Yasser-Larouci" xr:uid="{BD50E4EE-BD8C-4867-8117-E1F31A4A9429}"/>
    <hyperlink ref="C240" r:id="rId950" display="https://fbref.com/en/country/ALG/Algeria-Football" xr:uid="{EFBB3778-0626-4D06-9F97-1EC3A23AE7B3}"/>
    <hyperlink ref="E240" r:id="rId951" display="https://fbref.com/en/squads/1df6b87e/Sheffield-United-Stats" xr:uid="{6C61B150-10C1-45EF-B817-72B58FD0857B}"/>
    <hyperlink ref="AK240" r:id="rId952" display="https://fbref.com/en/players/0ed063d6/matchlogs/2023-2024/summary/Yasser-Larouci-Match-Logs" xr:uid="{A8FAE204-3BFA-43A3-9244-DA6C2FB2F748}"/>
    <hyperlink ref="B241" r:id="rId953" display="https://fbref.com/en/players/450ab6fc/Jamaal-Lascelles" xr:uid="{F26DB0B1-4B0B-4FE8-88D1-27D357758D8A}"/>
    <hyperlink ref="C241" r:id="rId954" display="https://fbref.com/en/country/ENG/England-Football" xr:uid="{3ACC9A89-CB40-465C-B31D-BE5215A08F1C}"/>
    <hyperlink ref="E241" r:id="rId955" display="https://fbref.com/en/squads/b2b47a98/Newcastle-United-Stats" xr:uid="{EBBCB92B-5A11-4B23-9DD4-FC38DC6088D8}"/>
    <hyperlink ref="AK241" r:id="rId956" display="https://fbref.com/en/players/450ab6fc/matchlogs/2023-2024/summary/Jamaal-Lascelles-Match-Logs" xr:uid="{5A6536B3-0835-4DD7-9518-8C9AD53FADCE}"/>
    <hyperlink ref="B242" r:id="rId957" display="https://fbref.com/en/players/2b471f99/Mario-Lemina" xr:uid="{ABB46D95-3CBC-4EA0-978D-698AFE9DCE1B}"/>
    <hyperlink ref="C242" r:id="rId958" display="https://fbref.com/en/country/GAB/Gabon-Football" xr:uid="{ED167EC8-7DA4-49B2-9DC2-5633159B9003}"/>
    <hyperlink ref="E242" r:id="rId959" display="https://fbref.com/en/squads/8cec06e1/Wolverhampton-Wanderers-Stats" xr:uid="{7F7B83B3-049C-4BD9-A48A-4F3364408DD8}"/>
    <hyperlink ref="AK242" r:id="rId960" display="https://fbref.com/en/players/2b471f99/matchlogs/2023-2024/summary/Mario-Lemina-Match-Logs" xr:uid="{D0FB3A44-5EBE-4E97-9CD6-E1C7964C81BE}"/>
    <hyperlink ref="B243" r:id="rId961" display="https://fbref.com/en/players/2628fd2b/Bernd-Leno" xr:uid="{C05BB6F1-5DEC-4970-ADCC-18C4EECB3071}"/>
    <hyperlink ref="C243" r:id="rId962" display="https://fbref.com/en/country/GER/Germany-Football" xr:uid="{6C6B80CC-E444-49A3-9FD0-3DFB154D2CF2}"/>
    <hyperlink ref="E243" r:id="rId963" display="https://fbref.com/en/squads/fd962109/Fulham-Stats" xr:uid="{8B073296-D913-47EC-BA57-9D3024559674}"/>
    <hyperlink ref="AK243" r:id="rId964" display="https://fbref.com/en/players/2628fd2b/matchlogs/2023-2024/summary/Bernd-Leno-Match-Logs" xr:uid="{9F803F1B-640E-4778-8D65-FF70D542A7FF}"/>
    <hyperlink ref="B244" r:id="rId965" display="https://fbref.com/en/players/9b5ce51a/Jefferson-Lerma" xr:uid="{D7EE872D-E71B-482A-A18D-6FF2CB4BE3A4}"/>
    <hyperlink ref="C244" r:id="rId966" display="https://fbref.com/en/country/COL/Colombia-Football" xr:uid="{AAB271C3-5A66-46BA-90A1-356352D1C76C}"/>
    <hyperlink ref="E244" r:id="rId967" display="https://fbref.com/en/squads/47c64c55/Crystal-Palace-Stats" xr:uid="{58E93ECC-F6C3-44A5-B688-134105094746}"/>
    <hyperlink ref="AK244" r:id="rId968" display="https://fbref.com/en/players/9b5ce51a/matchlogs/2023-2024/summary/Jefferson-Lerma-Match-Logs" xr:uid="{4BB24072-A9CE-401D-9D14-59FB6DA32CE1}"/>
    <hyperlink ref="B245" r:id="rId969" display="https://fbref.com/en/players/b57e066e/Rico-Lewis" xr:uid="{F7195608-B98A-463D-902B-05DC8131CAF9}"/>
    <hyperlink ref="C245" r:id="rId970" display="https://fbref.com/en/country/ENG/England-Football" xr:uid="{D396904E-4BC6-417A-A38C-970B05B7689C}"/>
    <hyperlink ref="E245" r:id="rId971" display="https://fbref.com/en/squads/b8fd03ef/Manchester-City-Stats" xr:uid="{FD344F7C-9387-4D20-811E-298C12362908}"/>
    <hyperlink ref="AK245" r:id="rId972" display="https://fbref.com/en/players/b57e066e/matchlogs/2023-2024/summary/Rico-Lewis-Match-Logs" xr:uid="{69B8B6DA-6F77-4CB9-8FA2-FB7AFCB91FCC}"/>
    <hyperlink ref="B246" r:id="rId973" display="https://fbref.com/en/players/41f08ac8/Keane-Lewis-Potter" xr:uid="{FD9DCD02-4D00-44D4-A522-2AB24841D55E}"/>
    <hyperlink ref="C246" r:id="rId974" display="https://fbref.com/en/country/ENG/England-Football" xr:uid="{A27D7CA2-DD2C-43A9-9374-28C81798B175}"/>
    <hyperlink ref="E246" r:id="rId975" display="https://fbref.com/en/squads/cd051869/Brentford-Stats" xr:uid="{5A74A174-EEBB-4D48-B605-5A7364D4133A}"/>
    <hyperlink ref="AK246" r:id="rId976" display="https://fbref.com/en/players/41f08ac8/matchlogs/2023-2024/summary/Keane-Lewis-Potter-Match-Logs" xr:uid="{EC813F3B-DC90-4DA2-9A97-6C24CCAA8B2B}"/>
    <hyperlink ref="B247" r:id="rId977" display="https://fbref.com/en/players/f5deef4c/Victor-Lindelof" xr:uid="{61DE84B6-C54F-41EC-A360-868D43792BEE}"/>
    <hyperlink ref="C247" r:id="rId978" display="https://fbref.com/en/country/SWE/Sweden-Football" xr:uid="{EC6D56B5-1628-4FB0-AA65-F9C4540FFBC1}"/>
    <hyperlink ref="E247" r:id="rId979" display="https://fbref.com/en/squads/19538871/Manchester-United-Stats" xr:uid="{69F59CF2-FFED-428B-AECD-A38604D69D5F}"/>
    <hyperlink ref="AK247" r:id="rId980" display="https://fbref.com/en/players/f5deef4c/matchlogs/2023-2024/summary/Victor-Lindelof-Match-Logs" xr:uid="{86EC7754-C2AB-4329-9AAE-F92CBDB3AFC8}"/>
    <hyperlink ref="B248" r:id="rId981" display="https://fbref.com/en/players/afed6722/Valentino-Livramento" xr:uid="{4AE2B3A8-7DD3-4B29-82EA-B5C50D608884}"/>
    <hyperlink ref="C248" r:id="rId982" display="https://fbref.com/en/country/ENG/England-Football" xr:uid="{6C15C74E-63B1-4A45-8B01-705416064939}"/>
    <hyperlink ref="E248" r:id="rId983" display="https://fbref.com/en/squads/b2b47a98/Newcastle-United-Stats" xr:uid="{A9069520-A84C-41BD-A067-BA2184BB0517}"/>
    <hyperlink ref="AK248" r:id="rId984" display="https://fbref.com/en/players/afed6722/matchlogs/2023-2024/summary/Valentino-Livramento-Match-Logs" xr:uid="{B9565DCD-2A19-4A4A-A186-624A958BDEA9}"/>
    <hyperlink ref="B249" r:id="rId985" display="https://fbref.com/en/players/d7553721/Giovani-Lo-Celso" xr:uid="{A7D59F4F-B44D-496F-8400-3E078C4BE100}"/>
    <hyperlink ref="C249" r:id="rId986" display="https://fbref.com/en/country/ARG/Argentina-Football" xr:uid="{2FEBDCCF-EFA5-43B4-B5CC-774CDC512709}"/>
    <hyperlink ref="E249" r:id="rId987" display="https://fbref.com/en/squads/361ca564/Tottenham-Hotspur-Stats" xr:uid="{3900CB76-FB0E-4B89-B3F9-481F52C8C46C}"/>
    <hyperlink ref="AK249" r:id="rId988" display="https://fbref.com/en/players/d7553721/matchlogs/2023-2024/summary/Giovani-Lo-Celso-Match-Logs" xr:uid="{3FE951AE-2D28-47C6-822B-E3B7823B36AC}"/>
    <hyperlink ref="B250" r:id="rId989" display="https://fbref.com/en/players/37118440/Tom-Lockyer" xr:uid="{0F9EF0CE-555B-4313-8E9B-6134CBB90581}"/>
    <hyperlink ref="C250" r:id="rId990" display="https://fbref.com/en/country/WAL/Wales-Football" xr:uid="{2DE79F2F-6C03-41D3-AA0A-A680C18FB08C}"/>
    <hyperlink ref="E250" r:id="rId991" display="https://fbref.com/en/squads/e297cd13/Luton-Town-Stats" xr:uid="{33E065A9-7CF5-41D7-8620-200533232A99}"/>
    <hyperlink ref="AK250" r:id="rId992" display="https://fbref.com/en/players/37118440/matchlogs/2023-2024/summary/Tom-Lockyer-Match-Logs" xr:uid="{26F6938C-B9C3-4337-8467-C6EF62851A10}"/>
    <hyperlink ref="B251" r:id="rId993" display="https://fbref.com/en/players/a2b105e0/Sean-Longstaff" xr:uid="{3183CBC7-92D6-483A-913F-EF65381330CE}"/>
    <hyperlink ref="C251" r:id="rId994" display="https://fbref.com/en/country/ENG/England-Football" xr:uid="{931E203A-9E3B-424C-8359-C08A97080B56}"/>
    <hyperlink ref="E251" r:id="rId995" display="https://fbref.com/en/squads/b2b47a98/Newcastle-United-Stats" xr:uid="{1A296D45-946D-4893-BC6C-00C9F8ADC31E}"/>
    <hyperlink ref="AK251" r:id="rId996" display="https://fbref.com/en/players/a2b105e0/matchlogs/2023-2024/summary/Sean-Longstaff-Match-Logs" xr:uid="{B7FFB15D-BEF3-41DF-BBD2-20D674383C20}"/>
    <hyperlink ref="B252" r:id="rId997" display="https://fbref.com/en/players/7af88b33/Max-Lowe" xr:uid="{8DE810BB-EF56-4C95-B543-4E2F62F5EB94}"/>
    <hyperlink ref="C252" r:id="rId998" display="https://fbref.com/en/country/ENG/England-Football" xr:uid="{46BC00C1-941C-4696-A488-C0EF5B02E749}"/>
    <hyperlink ref="E252" r:id="rId999" display="https://fbref.com/en/squads/1df6b87e/Sheffield-United-Stats" xr:uid="{5EAD74D6-F446-44B0-AA8F-5441C7A919D3}"/>
    <hyperlink ref="AK252" r:id="rId1000" display="https://fbref.com/en/players/7af88b33/matchlogs/2023-2024/summary/Max-Lowe-Match-Logs" xr:uid="{575320D6-A333-40E1-8E1D-D2E80BF25FF9}"/>
    <hyperlink ref="B253" r:id="rId1001" display="https://fbref.com/en/players/6f7d826d/Douglas-Luiz" xr:uid="{BC3930A2-34F6-45B0-A9BA-EA59214DC741}"/>
    <hyperlink ref="C253" r:id="rId1002" display="https://fbref.com/en/country/BRA/Brazil-Football" xr:uid="{9D99E807-9EDA-41B5-B875-D77AF0013E16}"/>
    <hyperlink ref="E253" r:id="rId1003" display="https://fbref.com/en/squads/8602292d/Aston-Villa-Stats" xr:uid="{63663C40-2BA2-46AC-89AF-66BEE855ACC5}"/>
    <hyperlink ref="AK253" r:id="rId1004" display="https://fbref.com/en/players/6f7d826d/matchlogs/2023-2024/summary/Douglas-Luiz-Match-Logs" xr:uid="{EC8AAF3D-26EC-4AF2-A5E3-277FC22A8C96}"/>
    <hyperlink ref="B254" r:id="rId1005" display="https://fbref.com/en/players/c6e8cf1f/Sasa-Lukic" xr:uid="{B5CA8F6F-EC34-4E5B-867F-B8D8B586037A}"/>
    <hyperlink ref="C254" r:id="rId1006" display="https://fbref.com/en/country/SRB/Serbia-Football" xr:uid="{D557CD9A-174F-4E74-ABDE-4031202ED29F}"/>
    <hyperlink ref="E254" r:id="rId1007" display="https://fbref.com/en/squads/fd962109/Fulham-Stats" xr:uid="{CA785BA8-8D94-4B31-BAE8-7130BDC28707}"/>
    <hyperlink ref="AK254" r:id="rId1008" display="https://fbref.com/en/players/c6e8cf1f/matchlogs/2023-2024/summary/Sasa-Lukic-Match-Logs" xr:uid="{8D574CA7-9301-4E2B-9EAF-BC159D793A8F}"/>
    <hyperlink ref="B255" r:id="rId1009" display="https://fbref.com/en/players/cab9634e/Ian-Maatsen" xr:uid="{1513DBA0-F886-4CBA-A0C8-53AC315113BF}"/>
    <hyperlink ref="C255" r:id="rId1010" display="https://fbref.com/en/country/NED/Netherlands-Football" xr:uid="{476129BE-3735-459D-9755-05EEB51CB50D}"/>
    <hyperlink ref="E255" r:id="rId1011" display="https://fbref.com/en/squads/cff3d9bb/Chelsea-Stats" xr:uid="{C2A4DECE-B3EC-4783-9AD5-B8FB7E9237BF}"/>
    <hyperlink ref="AK255" r:id="rId1012" display="https://fbref.com/en/players/cab9634e/matchlogs/2023-2024/summary/Ian-Maatsen-Match-Logs" xr:uid="{B968BFF2-DD3B-4C8E-8ADC-13ADF7D2869C}"/>
    <hyperlink ref="B256" r:id="rId1013" display="https://fbref.com/en/players/83d074ff/Alexis-Mac-Allister" xr:uid="{458E1AD8-9A3A-435B-8E17-3827E207C23D}"/>
    <hyperlink ref="C256" r:id="rId1014" display="https://fbref.com/en/country/ARG/Argentina-Football" xr:uid="{331D2F18-48D1-42C1-959F-FC15ACD87B89}"/>
    <hyperlink ref="E256" r:id="rId1015" display="https://fbref.com/en/squads/822bd0ba/Liverpool-Stats" xr:uid="{39E39C66-EA89-42DA-867E-878E0CD1604C}"/>
    <hyperlink ref="AK256" r:id="rId1016" display="https://fbref.com/en/players/83d074ff/matchlogs/2023-2024/summary/Alexis-Mac-Allister-Match-Logs" xr:uid="{940D2E9A-A3AB-47E0-8F69-8E5B65A11D84}"/>
    <hyperlink ref="B257" r:id="rId1017" display="https://fbref.com/en/players/ee38d9c5/James-Maddison" xr:uid="{B450D019-394B-4794-BDA0-BB698548682D}"/>
    <hyperlink ref="C257" r:id="rId1018" display="https://fbref.com/en/country/ENG/England-Football" xr:uid="{97A22663-40E9-441A-9545-76ABDCD021B7}"/>
    <hyperlink ref="E257" r:id="rId1019" display="https://fbref.com/en/squads/361ca564/Tottenham-Hotspur-Stats" xr:uid="{ACD32FB9-C344-477C-B500-908D52B2751C}"/>
    <hyperlink ref="AK257" r:id="rId1020" display="https://fbref.com/en/players/ee38d9c5/matchlogs/2023-2024/summary/James-Maddison-Match-Logs" xr:uid="{50C2DB9F-7CF7-43F5-9BF0-515014CB37F9}"/>
    <hyperlink ref="B258" r:id="rId1021" display="https://fbref.com/en/players/bf34eebd/Noni-Madueke" xr:uid="{D6A9982D-B381-49BE-823E-29EB0CCB2E2C}"/>
    <hyperlink ref="C258" r:id="rId1022" display="https://fbref.com/en/country/ENG/England-Football" xr:uid="{6B8D933D-BAA5-4843-9E00-7BD5CA6255AF}"/>
    <hyperlink ref="E258" r:id="rId1023" display="https://fbref.com/en/squads/cff3d9bb/Chelsea-Stats" xr:uid="{7A8B39DD-86C8-4A2B-A6B2-8599E19D7E37}"/>
    <hyperlink ref="AK258" r:id="rId1024" display="https://fbref.com/en/players/bf34eebd/matchlogs/2023-2024/summary/Noni-Madueke-Match-Logs" xr:uid="{9CBE2882-5AAD-44E8-857B-ED938A2C1032}"/>
    <hyperlink ref="B259" r:id="rId1025" display="https://fbref.com/en/players/d8931174/Harry-Maguire" xr:uid="{B612D990-38E3-451C-9466-BAEB97F6E068}"/>
    <hyperlink ref="C259" r:id="rId1026" display="https://fbref.com/en/country/ENG/England-Football" xr:uid="{36C177AD-51FF-4618-A7DA-EAD846BFDD95}"/>
    <hyperlink ref="E259" r:id="rId1027" display="https://fbref.com/en/squads/19538871/Manchester-United-Stats" xr:uid="{2F622424-5F6C-4CE8-8A30-BC016E4C28BA}"/>
    <hyperlink ref="AK259" r:id="rId1028" display="https://fbref.com/en/players/d8931174/matchlogs/2023-2024/summary/Harry-Maguire-Match-Logs" xr:uid="{59734E86-1A57-419C-9C73-21C7743CB674}"/>
    <hyperlink ref="B260" r:id="rId1029" display="https://fbref.com/en/players/a572e291/Orel-Mangala" xr:uid="{F9FE6BF7-3BB4-4169-807E-ECAFE72788F6}"/>
    <hyperlink ref="C260" r:id="rId1030" display="https://fbref.com/en/country/BEL/Belgium-Football" xr:uid="{741B6A65-E213-4199-B945-7EF43F7456F3}"/>
    <hyperlink ref="E260" r:id="rId1031" display="https://fbref.com/en/squads/e4a775cb/Nottingham-Forest-Stats" xr:uid="{29C589FE-1D02-4990-8C6C-25F712B9571B}"/>
    <hyperlink ref="AK260" r:id="rId1032" display="https://fbref.com/en/players/a572e291/matchlogs/2023-2024/summary/Orel-Mangala-Match-Logs" xr:uid="{95084719-3838-482F-ABA5-1BBC261536CE}"/>
    <hyperlink ref="B261" r:id="rId1033" display="https://fbref.com/en/players/d7f99582/Benson-Manuel" xr:uid="{C73E0441-A195-4C11-A112-529825F4CF7C}"/>
    <hyperlink ref="C261" r:id="rId1034" display="https://fbref.com/en/country/BEL/Belgium-Football" xr:uid="{6DAF8932-8050-4BDD-9FED-449ACD5CC774}"/>
    <hyperlink ref="E261" r:id="rId1035" display="https://fbref.com/en/squads/943e8050/Burnley-Stats" xr:uid="{9A866EF7-D1EA-486D-A830-656271941E36}"/>
    <hyperlink ref="AK261" r:id="rId1036" display="https://fbref.com/en/players/d7f99582/matchlogs/2023-2024/summary/Benson-Manuel-Match-Logs" xr:uid="{380407B4-0D29-48C8-BAAB-6CC74C22F6F0}"/>
    <hyperlink ref="B262" r:id="rId1037" display="https://fbref.com/en/players/bb5fbd2b/Solly-March" xr:uid="{18A8D981-392A-4BAE-BAF3-6FD113519EE4}"/>
    <hyperlink ref="C262" r:id="rId1038" display="https://fbref.com/en/country/ENG/England-Football" xr:uid="{07539B78-9746-4647-A0B5-9C4EBED29910}"/>
    <hyperlink ref="E262" r:id="rId1039" display="https://fbref.com/en/squads/d07537b9/Brighton-and-Hove-Albion-Stats" xr:uid="{823BD2D2-C15D-4DC5-B9C2-D841A4237473}"/>
    <hyperlink ref="AK262" r:id="rId1040" display="https://fbref.com/en/players/bb5fbd2b/matchlogs/2023-2024/summary/Solly-March-Match-Logs" xr:uid="{1190A12B-8D69-4CC0-B235-C1829D5449D4}"/>
    <hyperlink ref="B263" r:id="rId1041" display="https://fbref.com/en/players/8b788c01/Anthony-Martial" xr:uid="{07300835-9C55-44F2-83FA-B40606009168}"/>
    <hyperlink ref="C263" r:id="rId1042" display="https://fbref.com/en/country/FRA/France-Football" xr:uid="{B58CAA90-BC23-4F30-9865-9C430C577235}"/>
    <hyperlink ref="E263" r:id="rId1043" display="https://fbref.com/en/squads/19538871/Manchester-United-Stats" xr:uid="{7BBD9042-7C6F-4E48-8221-DB7237C8AEA4}"/>
    <hyperlink ref="AK263" r:id="rId1044" display="https://fbref.com/en/players/8b788c01/matchlogs/2023-2024/summary/Anthony-Martial-Match-Logs" xr:uid="{C8EA63A5-17B2-47AF-A9A5-B935618FC946}"/>
    <hyperlink ref="B264" r:id="rId1045" display="https://fbref.com/en/players/48a5a5d6/Gabriel-Martinelli" xr:uid="{8ECB7B01-6D8D-46DC-B6C8-DEE095E3E81A}"/>
    <hyperlink ref="C264" r:id="rId1046" display="https://fbref.com/en/country/BRA/Brazil-Football" xr:uid="{30C7E4D9-2FFC-4AA9-AA63-F679E75AA481}"/>
    <hyperlink ref="E264" r:id="rId1047" display="https://fbref.com/en/squads/18bb7c10/Arsenal-Stats" xr:uid="{352D7637-6BE0-4D95-9CBE-C6B20B4BE56F}"/>
    <hyperlink ref="AK264" r:id="rId1048" display="https://fbref.com/en/players/48a5a5d6/matchlogs/2023-2024/summary/Gabriel-Martinelli-Match-Logs" xr:uid="{3C15B679-78B2-4EA3-AC23-5DCF33313D54}"/>
    <hyperlink ref="B265" r:id="rId1049" display="https://fbref.com/en/players/7956236f/Emiliano-Martinez" xr:uid="{BD99CA47-E464-4B2C-B7E2-BB22E34802A0}"/>
    <hyperlink ref="C265" r:id="rId1050" display="https://fbref.com/en/country/ARG/Argentina-Football" xr:uid="{C0E5DB82-7FDD-4D68-89CC-019257812CAD}"/>
    <hyperlink ref="E265" r:id="rId1051" display="https://fbref.com/en/squads/8602292d/Aston-Villa-Stats" xr:uid="{A90B2049-F497-4AA5-9879-5288D3BB083B}"/>
    <hyperlink ref="AK265" r:id="rId1052" display="https://fbref.com/en/players/7956236f/matchlogs/2023-2024/summary/Emiliano-Martinez-Match-Logs" xr:uid="{FD5E55DD-87E9-4343-8B2B-644FFD28A629}"/>
    <hyperlink ref="B266" r:id="rId1053" display="https://fbref.com/en/players/bac46a10/Lisandro-Martinez" xr:uid="{E993F742-2FCA-4435-934A-64B76435B1C0}"/>
    <hyperlink ref="C266" r:id="rId1054" display="https://fbref.com/en/country/ARG/Argentina-Football" xr:uid="{7ADA7B75-90E7-495E-B19E-6F1AB80F3F22}"/>
    <hyperlink ref="E266" r:id="rId1055" display="https://fbref.com/en/squads/19538871/Manchester-United-Stats" xr:uid="{336C2D74-4AE2-4BA3-BCD3-A41040C7C1DC}"/>
    <hyperlink ref="AK266" r:id="rId1056" display="https://fbref.com/en/players/bac46a10/matchlogs/2023-2024/summary/Lisandro-Martinez-Match-Logs" xr:uid="{E7D622E7-1C15-40DB-A08B-CA509D30C929}"/>
    <hyperlink ref="B267" r:id="rId1057" display="https://fbref.com/en/players/feb5d972/Pape-Matar-Sarr" xr:uid="{C029DEFC-5898-4D7C-B8BD-C3442D37E4FA}"/>
    <hyperlink ref="C267" r:id="rId1058" display="https://fbref.com/en/country/SEN/Senegal-Football" xr:uid="{8F437324-B1C5-49D8-A891-AF87C38A04F7}"/>
    <hyperlink ref="E267" r:id="rId1059" display="https://fbref.com/en/squads/361ca564/Tottenham-Hotspur-Stats" xr:uid="{8B74AE89-857F-4774-A8B9-EA23321D9B67}"/>
    <hyperlink ref="AK267" r:id="rId1060" display="https://fbref.com/en/players/feb5d972/matchlogs/2023-2024/summary/Pape-Matar-Sarr-Match-Logs" xr:uid="{F7DF4A81-B9B0-455F-80B8-8645B1AED4B3}"/>
    <hyperlink ref="B268" r:id="rId1061" display="https://fbref.com/en/players/50e6dc35/Jean-Philippe-Mateta" xr:uid="{79751E1C-3F6E-49F9-BD0B-6F38B7F5E896}"/>
    <hyperlink ref="C268" r:id="rId1062" display="https://fbref.com/en/country/FRA/France-Football" xr:uid="{69EC8960-864B-4A2F-80BF-891008C1E0BC}"/>
    <hyperlink ref="E268" r:id="rId1063" display="https://fbref.com/en/squads/47c64c55/Crystal-Palace-Stats" xr:uid="{E218893A-D7E2-4312-A368-EBE75FB60C70}"/>
    <hyperlink ref="AK268" r:id="rId1064" display="https://fbref.com/en/players/50e6dc35/matchlogs/2023-2024/summary/Jean-Philippe-Mateta-Match-Logs" xr:uid="{7CEBE3A3-3866-4C0A-B4DF-7C1D56DC269B}"/>
    <hyperlink ref="B269" r:id="rId1065" display="https://fbref.com/en/players/b217ef29/Joel-Matip" xr:uid="{631FD08B-3DA1-4AEE-AE03-97E9F3B24D05}"/>
    <hyperlink ref="C269" r:id="rId1066" display="https://fbref.com/en/country/CMR/Cameroon-Football" xr:uid="{89DA001B-48E0-4C5B-B63A-BDA669BA22E3}"/>
    <hyperlink ref="E269" r:id="rId1067" display="https://fbref.com/en/squads/822bd0ba/Liverpool-Stats" xr:uid="{EDBE61F5-0741-4A57-857F-24BC1F29546A}"/>
    <hyperlink ref="AK269" r:id="rId1068" display="https://fbref.com/en/players/b217ef29/matchlogs/2023-2024/summary/Joel-Matip-Match-Logs" xr:uid="{D9C4AE4F-6AE8-4AA5-A8CD-B18FE8CB4275}"/>
    <hyperlink ref="B270" r:id="rId1069" display="https://fbref.com/en/players/ed383e43/Alex-Matos" xr:uid="{8446442F-0DCE-4885-9AD4-D1FE4F53A7A6}"/>
    <hyperlink ref="C270" r:id="rId1070" display="https://fbref.com/en/country/ENG/England-Football" xr:uid="{51A0D3C0-120C-412E-8FAA-AC4BD3C415C7}"/>
    <hyperlink ref="E270" r:id="rId1071" display="https://fbref.com/en/squads/cff3d9bb/Chelsea-Stats" xr:uid="{E4B4CE91-72E4-48E3-B324-F9B0BBC2CECC}"/>
    <hyperlink ref="AK270" r:id="rId1072" display="https://fbref.com/en/players/ed383e43/matchlogs/2023-2024/summary/Alex-Matos-Match-Logs" xr:uid="{F1102354-DA25-4377-A808-1F8E5E2C466E}"/>
    <hyperlink ref="B271" r:id="rId1073" display="https://fbref.com/en/players/4bcf39f6/Neal-Maupay" xr:uid="{D2869BFA-C181-4910-B40C-26FC627E0A24}"/>
    <hyperlink ref="C271" r:id="rId1074" display="https://fbref.com/en/country/FRA/France-Football" xr:uid="{731E44D2-53ED-4DCB-8689-ED6A842B6FC6}"/>
    <hyperlink ref="E271" r:id="rId1075" display="https://fbref.com/en/squads/cd051869/Brentford-Stats" xr:uid="{618C2999-2037-48C5-860A-ECE6CF609792}"/>
    <hyperlink ref="AK271" r:id="rId1076" display="https://fbref.com/en/players/4bcf39f6/matchlogs/2023-2024/summary/Neal-Maupay-Match-Logs" xr:uid="{1464D4D0-51A1-4C5A-85CE-04E67A903A47}"/>
    <hyperlink ref="B272" r:id="rId1077" display="https://fbref.com/en/players/4bcf39f6/Neal-Maupay" xr:uid="{4226D804-4B41-4761-ADFE-4AE4F10B74C7}"/>
    <hyperlink ref="C272" r:id="rId1078" display="https://fbref.com/en/country/FRA/France-Football" xr:uid="{04D845A5-FAD1-4A64-92BB-C53238840398}"/>
    <hyperlink ref="E272" r:id="rId1079" display="https://fbref.com/en/squads/d3fd31cc/Everton-Stats" xr:uid="{99F8B230-A11F-4C63-AB89-8F2F44EF981F}"/>
    <hyperlink ref="AK272" r:id="rId1080" display="https://fbref.com/en/players/4bcf39f6/matchlogs/2023-2024/summary/Neal-Maupay-Match-Logs" xr:uid="{487BF940-1521-477E-9246-CC56B1183F72}"/>
    <hyperlink ref="B273" r:id="rId1081" display="https://fbref.com/en/players/00963611/Konstantinos-Mavropanos" xr:uid="{1CF3F9E2-C4A3-4291-B694-46AF863BD1E8}"/>
    <hyperlink ref="C273" r:id="rId1082" display="https://fbref.com/en/country/GRE/Greece-Football" xr:uid="{FB294678-2E4C-41DC-8F52-D8FF3796D608}"/>
    <hyperlink ref="E273" r:id="rId1083" display="https://fbref.com/en/squads/7c21e445/West-Ham-United-Stats" xr:uid="{D8F698CC-E14C-4529-B431-C3294E97BDB8}"/>
    <hyperlink ref="AK273" r:id="rId1084" display="https://fbref.com/en/players/00963611/matchlogs/2023-2024/summary/Konstantinos-Mavropanos-Match-Logs" xr:uid="{724D3CD0-844E-4485-BD1F-2195E6F726CF}"/>
    <hyperlink ref="B274" r:id="rId1085" display="https://fbref.com/en/players/6afaebf2/Bryan-Mbeumo" xr:uid="{ACF47319-6A69-40BD-926B-6F07B6D9E979}"/>
    <hyperlink ref="C274" r:id="rId1086" display="https://fbref.com/en/country/CMR/Cameroon-Football" xr:uid="{3F302B6D-BD2B-4FED-A4EF-05590BC7E1D7}"/>
    <hyperlink ref="E274" r:id="rId1087" display="https://fbref.com/en/squads/cd051869/Brentford-Stats" xr:uid="{5B31AD9F-20A0-4AB3-B78F-2644A9FA93D2}"/>
    <hyperlink ref="AK274" r:id="rId1088" display="https://fbref.com/en/players/6afaebf2/matchlogs/2023-2024/summary/Bryan-Mbeumo-Match-Logs" xr:uid="{3E3A6845-85E5-42EC-BF07-107A85F1FA9C}"/>
    <hyperlink ref="B275" r:id="rId1089" display="https://fbref.com/en/players/96593e89/James-Mcatee" xr:uid="{87A0F3E7-E4FC-469D-B443-C80A2380AD88}"/>
    <hyperlink ref="C275" r:id="rId1090" display="https://fbref.com/en/country/ENG/England-Football" xr:uid="{D232C14D-58A8-4E9E-8CB3-E810156D6B40}"/>
    <hyperlink ref="E275" r:id="rId1091" display="https://fbref.com/en/squads/1df6b87e/Sheffield-United-Stats" xr:uid="{0B925909-886D-4835-BCF8-FF0DD61590F5}"/>
    <hyperlink ref="AK275" r:id="rId1092" display="https://fbref.com/en/players/96593e89/matchlogs/2023-2024/summary/James-Mcatee-Match-Logs" xr:uid="{A7E05BAF-61B8-4150-B587-4D4CAE7DCC61}"/>
    <hyperlink ref="B276" r:id="rId1093" display="https://fbref.com/en/players/96593e89/James-Mcatee" xr:uid="{966F5398-7AE8-4F01-A7DC-7C082CC2F70A}"/>
    <hyperlink ref="C276" r:id="rId1094" display="https://fbref.com/en/country/ENG/England-Football" xr:uid="{C6682DF5-E5F5-4B4F-9163-BBB396DC8875}"/>
    <hyperlink ref="E276" r:id="rId1095" display="https://fbref.com/en/squads/b8fd03ef/Manchester-City-Stats" xr:uid="{0F58956A-5B6F-41AE-B12E-643271F7202E}"/>
    <hyperlink ref="AK276" r:id="rId1096" display="https://fbref.com/en/players/96593e89/matchlogs/2023-2024/summary/James-Mcatee-Match-Logs" xr:uid="{29863226-A76D-42AC-A5EA-6E3EFC04DCE0}"/>
    <hyperlink ref="B277" r:id="rId1097" display="https://fbref.com/en/players/78b8ac63/Oliver-McBurnie" xr:uid="{A285BBAB-03B3-45C7-A504-605956294D82}"/>
    <hyperlink ref="C277" r:id="rId1098" display="https://fbref.com/en/country/SCO/Scotland-Football" xr:uid="{93977B81-36A8-4A38-BFEA-3CEC669BCCCA}"/>
    <hyperlink ref="E277" r:id="rId1099" display="https://fbref.com/en/squads/1df6b87e/Sheffield-United-Stats" xr:uid="{33F43D11-CCE0-46F7-8088-34B53875AED5}"/>
    <hyperlink ref="AK277" r:id="rId1100" display="https://fbref.com/en/players/78b8ac63/matchlogs/2023-2024/summary/Oliver-McBurnie-Match-Logs" xr:uid="{5968C24F-4AE6-4F8B-AF7E-61469F222CC0}"/>
    <hyperlink ref="B278" r:id="rId1101" display="https://fbref.com/en/players/bf973eeb/James-McConnell" xr:uid="{1CFFEBE7-7C93-42FA-B945-2A77C1040F0D}"/>
    <hyperlink ref="C278" r:id="rId1102" display="https://fbref.com/en/country/ENG/England-Football" xr:uid="{938A2E55-F53D-4F74-8FBC-20E4C6A358B3}"/>
    <hyperlink ref="E278" r:id="rId1103" display="https://fbref.com/en/squads/822bd0ba/Liverpool-Stats" xr:uid="{6A0A8E95-9806-442E-A00A-95EEEB35E72C}"/>
    <hyperlink ref="AK278" r:id="rId1104" display="https://fbref.com/en/players/bf973eeb/matchlogs/2023-2024/summary/James-McConnell-Match-Logs" xr:uid="{F4DF9249-3D6D-4552-AA23-A6323670C484}"/>
    <hyperlink ref="B279" r:id="rId1105" display="https://fbref.com/en/players/90f91999/John-McGinn" xr:uid="{AB4761F2-B370-4E29-96CD-2659662E0BB3}"/>
    <hyperlink ref="C279" r:id="rId1106" display="https://fbref.com/en/country/SCO/Scotland-Football" xr:uid="{7BA947B5-ED39-4042-A9A8-43EBD065BF42}"/>
    <hyperlink ref="E279" r:id="rId1107" display="https://fbref.com/en/squads/8602292d/Aston-Villa-Stats" xr:uid="{B861504F-F4BE-49A6-8613-DB866F1FB7A7}"/>
    <hyperlink ref="AK279" r:id="rId1108" display="https://fbref.com/en/players/90f91999/matchlogs/2023-2024/summary/John-McGinn-Match-Logs" xr:uid="{E6B4E125-7C3C-4866-A34E-F48F8A9B3832}"/>
    <hyperlink ref="B280" r:id="rId1109" display="https://fbref.com/en/players/4e5a4cbc/Scott-McKenna" xr:uid="{0CA68F95-541A-418D-AD1B-978EC3B043DD}"/>
    <hyperlink ref="C280" r:id="rId1110" display="https://fbref.com/en/country/SCO/Scotland-Football" xr:uid="{0E6EEE63-80D8-4390-9FD8-234A6F708C0B}"/>
    <hyperlink ref="E280" r:id="rId1111" display="https://fbref.com/en/squads/e4a775cb/Nottingham-Forest-Stats" xr:uid="{020F1333-AE36-4499-B20B-56982D97DC3B}"/>
    <hyperlink ref="AK280" r:id="rId1112" display="https://fbref.com/en/players/4e5a4cbc/matchlogs/2023-2024/summary/Scott-McKenna-Match-Logs" xr:uid="{F224750F-0D6A-4E2A-B337-F480A0EAE3EA}"/>
    <hyperlink ref="B281" r:id="rId1113" display="https://fbref.com/en/players/fc15fb84/Dwight-McNeil" xr:uid="{A6579E62-A23D-4C5C-BF95-CBD9838668DD}"/>
    <hyperlink ref="C281" r:id="rId1114" display="https://fbref.com/en/country/ENG/England-Football" xr:uid="{024C6189-9B20-4838-88DE-06B155F93586}"/>
    <hyperlink ref="E281" r:id="rId1115" display="https://fbref.com/en/squads/d3fd31cc/Everton-Stats" xr:uid="{9B75CFAB-F1F5-4B84-88C9-8FBC5B1196F0}"/>
    <hyperlink ref="AK281" r:id="rId1116" display="https://fbref.com/en/players/fc15fb84/matchlogs/2023-2024/summary/Dwight-McNeil-Match-Logs" xr:uid="{78666735-EB37-469A-B505-975ABBB35992}"/>
    <hyperlink ref="B282" r:id="rId1117" display="https://fbref.com/en/players/d93c2511/Scott-McTominay" xr:uid="{0CF9F1AB-02F4-45CB-884C-BBE886356DDB}"/>
    <hyperlink ref="C282" r:id="rId1118" display="https://fbref.com/en/country/SCO/Scotland-Football" xr:uid="{6C6BE01E-4162-4646-8329-A3A8E4A08C4F}"/>
    <hyperlink ref="E282" r:id="rId1119" display="https://fbref.com/en/squads/19538871/Manchester-United-Stats" xr:uid="{B636FCC9-07E0-4D38-A852-D3BFEDAC2965}"/>
    <hyperlink ref="AK282" r:id="rId1120" display="https://fbref.com/en/players/d93c2511/matchlogs/2023-2024/summary/Scott-McTominay-Match-Logs" xr:uid="{1B39316A-0F41-458E-BE85-70E30826EC28}"/>
    <hyperlink ref="B283" r:id="rId1121" display="https://fbref.com/en/players/8df7a2fb/Ben-Mee" xr:uid="{72CA252A-DE83-4792-8A5E-DA46CF3F0A00}"/>
    <hyperlink ref="C283" r:id="rId1122" display="https://fbref.com/en/country/ENG/England-Football" xr:uid="{626780A4-504C-4A8C-8B33-4DD16085D04D}"/>
    <hyperlink ref="E283" r:id="rId1123" display="https://fbref.com/en/squads/cd051869/Brentford-Stats" xr:uid="{C0C0CBF7-555A-4859-9239-D6544CFE212E}"/>
    <hyperlink ref="AK283" r:id="rId1124" display="https://fbref.com/en/players/8df7a2fb/matchlogs/2023-2024/summary/Ben-Mee-Match-Logs" xr:uid="{35CEA6B0-FA3E-40B3-954B-450C9C6DC661}"/>
    <hyperlink ref="B284" r:id="rId1125" display="https://fbref.com/en/players/ca22ccb0/Hannibal-Mejbri" xr:uid="{186545D5-30D7-4692-9D81-EC3F6B0556C8}"/>
    <hyperlink ref="C284" r:id="rId1126" display="https://fbref.com/en/country/TUN/Tunisia-Football" xr:uid="{0B3CF9F4-C340-41E6-8E32-90E7F5C2C01E}"/>
    <hyperlink ref="E284" r:id="rId1127" display="https://fbref.com/en/squads/19538871/Manchester-United-Stats" xr:uid="{0D4CA6B8-7DAF-4875-8272-4FE1E62207AF}"/>
    <hyperlink ref="AK284" r:id="rId1128" display="https://fbref.com/en/players/ca22ccb0/matchlogs/2023-2024/summary/Hannibal-Mejbri-Match-Logs" xr:uid="{E32FE2CE-B6D2-446B-889F-39E35F04EEC3}"/>
    <hyperlink ref="B285" r:id="rId1129" display="https://fbref.com/en/players/91748070/Teden-Mengi" xr:uid="{D612BF02-31F3-48AA-B66F-0B88C6F2F821}"/>
    <hyperlink ref="C285" r:id="rId1130" display="https://fbref.com/en/country/ENG/England-Football" xr:uid="{084A59FB-282F-449C-BA12-9FD26DA7FD26}"/>
    <hyperlink ref="E285" r:id="rId1131" display="https://fbref.com/en/squads/e297cd13/Luton-Town-Stats" xr:uid="{7E02E88D-9F08-4BC9-BB73-B1664957201F}"/>
    <hyperlink ref="AK285" r:id="rId1132" display="https://fbref.com/en/players/91748070/matchlogs/2023-2024/summary/Teden-Mengi-Match-Logs" xr:uid="{B3ABB334-DC54-474C-AA67-10908E1F48BD}"/>
    <hyperlink ref="B286" r:id="rId1133" display="https://fbref.com/en/players/fed96827/Chris-Mepham" xr:uid="{EF424F84-13C4-4B16-9273-865CDA9914CB}"/>
    <hyperlink ref="C286" r:id="rId1134" display="https://fbref.com/en/country/WAL/Wales-Football" xr:uid="{86450DCD-A425-4758-9F38-EB3C513D4E74}"/>
    <hyperlink ref="E286" r:id="rId1135" display="https://fbref.com/en/squads/4ba7cbea/Bournemouth-Stats" xr:uid="{50DC4F02-189B-4BEA-8E00-6ED6AA286294}"/>
    <hyperlink ref="AK286" r:id="rId1136" display="https://fbref.com/en/players/fed96827/matchlogs/2023-2024/summary/Chris-Mepham-Match-Logs" xr:uid="{94ACEC72-EA26-4B50-96EE-7E9FD141069A}"/>
    <hyperlink ref="B287" r:id="rId1137" display="https://fbref.com/en/players/2c6835e5/Lewis-Miley" xr:uid="{D36ADDE2-8ED1-40F7-A0DE-2A17ACB2FEDC}"/>
    <hyperlink ref="C287" r:id="rId1138" display="https://fbref.com/en/country/ENG/England-Football" xr:uid="{B7B83A64-CA03-4050-84B0-CF38C0A8DBF4}"/>
    <hyperlink ref="E287" r:id="rId1139" display="https://fbref.com/en/squads/b2b47a98/Newcastle-United-Stats" xr:uid="{01EA2B73-8BF6-4038-A708-50A83862FE67}"/>
    <hyperlink ref="AK287" r:id="rId1140" display="https://fbref.com/en/players/2c6835e5/matchlogs/2023-2024/summary/Lewis-Miley-Match-Logs" xr:uid="{216ABB6E-D232-4B79-AAE5-4685DA236C71}"/>
    <hyperlink ref="B288" r:id="rId1141" display="https://fbref.com/en/players/2f90f6b8/James-Milner" xr:uid="{50CAD1EE-1D4B-4F9F-8A01-EB8617F475B6}"/>
    <hyperlink ref="C288" r:id="rId1142" display="https://fbref.com/en/country/ENG/England-Football" xr:uid="{6CF571E6-C4E2-4764-A0EC-A98CE4B4C5A4}"/>
    <hyperlink ref="E288" r:id="rId1143" display="https://fbref.com/en/squads/d07537b9/Brighton-and-Hove-Albion-Stats" xr:uid="{4F826709-848F-4338-AD03-2300F7C6E2C9}"/>
    <hyperlink ref="AK288" r:id="rId1144" display="https://fbref.com/en/players/2f90f6b8/matchlogs/2023-2024/summary/James-Milner-Match-Logs" xr:uid="{622CE7E2-E7D3-4668-A1A4-FCC43AA7A3EC}"/>
    <hyperlink ref="B289" r:id="rId1145" display="https://fbref.com/en/players/8397a50c/Tyrone-Mings" xr:uid="{A34DF5CB-850F-4A73-9A1C-B7CF0209E2F5}"/>
    <hyperlink ref="C289" r:id="rId1146" display="https://fbref.com/en/country/ENG/England-Football" xr:uid="{554F6D53-E7BC-4C05-9E3F-1BF0A7B580EF}"/>
    <hyperlink ref="E289" r:id="rId1147" display="https://fbref.com/en/squads/8602292d/Aston-Villa-Stats" xr:uid="{62C9AD3F-730D-4CBA-8854-D5A3FF2D8278}"/>
    <hyperlink ref="AK289" r:id="rId1148" display="https://fbref.com/en/players/8397a50c/matchlogs/2023-2024/summary/Tyrone-Mings-Match-Logs" xr:uid="{788D1A73-F64A-4B3D-94BF-2ADFC20E695D}"/>
    <hyperlink ref="B290" r:id="rId1149" display="https://fbref.com/en/players/5cbd1eb0/Tyrick-Mitchell" xr:uid="{D1AE0CDD-22C5-4EB0-A538-16E69D1120E5}"/>
    <hyperlink ref="C290" r:id="rId1150" display="https://fbref.com/en/country/ENG/England-Football" xr:uid="{D13B0B5C-F507-45E8-8B33-11843F2E379B}"/>
    <hyperlink ref="E290" r:id="rId1151" display="https://fbref.com/en/squads/47c64c55/Crystal-Palace-Stats" xr:uid="{03031666-138F-4560-A0B1-0416EB8BD762}"/>
    <hyperlink ref="AK290" r:id="rId1152" display="https://fbref.com/en/players/5cbd1eb0/matchlogs/2023-2024/summary/Tyrick-Mitchell-Match-Logs" xr:uid="{0A973660-5DE6-4AB6-A9B5-0C03EF7D7F4B}"/>
    <hyperlink ref="B291" r:id="rId1153" display="https://fbref.com/en/players/74618572/Kaoru-Mitoma" xr:uid="{6384F495-CC29-4EE2-8E1B-0DA674E7997B}"/>
    <hyperlink ref="C291" r:id="rId1154" display="https://fbref.com/en/country/JPN/Japan-Football" xr:uid="{299C8FF9-7368-4AF7-93F9-774E845AB373}"/>
    <hyperlink ref="E291" r:id="rId1155" display="https://fbref.com/en/squads/d07537b9/Brighton-and-Hove-Albion-Stats" xr:uid="{B5F324F0-040D-4F9A-95FA-0EB269E38634}"/>
    <hyperlink ref="AK291" r:id="rId1156" display="https://fbref.com/en/players/74618572/matchlogs/2023-2024/summary/Kaoru-Mitoma-Match-Logs" xr:uid="{38269616-EB40-46FC-AC5D-0880302814D4}"/>
    <hyperlink ref="B292" r:id="rId1157" display="https://fbref.com/en/players/3925dbd6/Aleksandar-Mitrovic" xr:uid="{C4F36AC9-D56D-4176-88D3-686460505D00}"/>
    <hyperlink ref="C292" r:id="rId1158" display="https://fbref.com/en/country/SRB/Serbia-Football" xr:uid="{32472FD2-9C8F-47D8-8B6D-21395E2D7CB7}"/>
    <hyperlink ref="E292" r:id="rId1159" display="https://fbref.com/en/squads/fd962109/Fulham-Stats" xr:uid="{D1C55CBC-F55A-46C2-AD2D-0B3615321C69}"/>
    <hyperlink ref="AK292" r:id="rId1160" display="https://fbref.com/en/players/3925dbd6/matchlogs/2023-2024/summary/Aleksandar-Mitrovic-Match-Logs" xr:uid="{ED999564-8F7E-4919-80D3-4130A47581D4}"/>
    <hyperlink ref="B293" r:id="rId1161" display="https://fbref.com/en/players/b62878a5/Kudus-Mohammed" xr:uid="{95608F46-8324-4238-BE53-CF2926C440ED}"/>
    <hyperlink ref="C293" r:id="rId1162" display="https://fbref.com/en/country/GHA/Ghana-Football" xr:uid="{0668BE0A-F379-4ACA-A3EA-2ED17979275D}"/>
    <hyperlink ref="E293" r:id="rId1163" display="https://fbref.com/en/squads/7c21e445/West-Ham-United-Stats" xr:uid="{E880C9A1-1810-4FA4-A601-7F5AE23EA8A5}"/>
    <hyperlink ref="AK293" r:id="rId1164" display="https://fbref.com/en/players/b62878a5/matchlogs/2023-2024/summary/Kudus-Mohammed-Match-Logs" xr:uid="{C44F16FF-C497-44EF-B79E-5A184F822A9F}"/>
    <hyperlink ref="B294" r:id="rId1165" display="https://fbref.com/en/players/374d5158/Gonzalo-Montiel" xr:uid="{0FFA3B73-82D4-4FDB-97E5-6FCCF0ED384D}"/>
    <hyperlink ref="C294" r:id="rId1166" display="https://fbref.com/en/country/ARG/Argentina-Football" xr:uid="{F93C5E31-D180-42DE-BB0A-BDCCA24109E9}"/>
    <hyperlink ref="E294" r:id="rId1167" display="https://fbref.com/en/squads/e4a775cb/Nottingham-Forest-Stats" xr:uid="{7D4B9950-9CB3-4432-8690-147D7C6BEE0D}"/>
    <hyperlink ref="AK294" r:id="rId1168" display="https://fbref.com/en/players/374d5158/matchlogs/2023-2024/summary/Gonzalo-Montiel-Match-Logs" xr:uid="{0964BC42-06E8-4642-8B55-2C06BE129E9E}"/>
    <hyperlink ref="B295" r:id="rId1169" display="https://fbref.com/en/players/01ce9e70/Kieffer-Moore" xr:uid="{E522E6F5-1231-4BFD-809E-0451D8BF556E}"/>
    <hyperlink ref="C295" r:id="rId1170" display="https://fbref.com/en/country/WAL/Wales-Football" xr:uid="{6BCA912D-B79A-4A5B-9682-A0FD697F6630}"/>
    <hyperlink ref="E295" r:id="rId1171" display="https://fbref.com/en/squads/4ba7cbea/Bournemouth-Stats" xr:uid="{FF9D7897-CD40-403C-9D5E-102EFC1BCEF4}"/>
    <hyperlink ref="AK295" r:id="rId1172" display="https://fbref.com/en/players/01ce9e70/matchlogs/2023-2024/summary/Kieffer-Moore-Match-Logs" xr:uid="{CACB4C7B-B36A-4A33-8F5C-C207E35EB957}"/>
    <hyperlink ref="B296" r:id="rId1173" display="https://fbref.com/en/players/2da834f1/Carlton-Morris" xr:uid="{891929E3-B9A6-4FCB-90AB-7C59418E1278}"/>
    <hyperlink ref="C296" r:id="rId1174" display="https://fbref.com/en/country/ENG/England-Football" xr:uid="{BFAF92D7-4526-4A01-AAC6-F26B766CC056}"/>
    <hyperlink ref="E296" r:id="rId1175" display="https://fbref.com/en/squads/e297cd13/Luton-Town-Stats" xr:uid="{93C797FA-66BE-45AD-ACBF-4930EF9C40B1}"/>
    <hyperlink ref="AK296" r:id="rId1176" display="https://fbref.com/en/players/2da834f1/matchlogs/2023-2024/summary/Carlton-Morris-Match-Logs" xr:uid="{0E24CD38-0BF4-416C-8844-AE8BAB3CA0A6}"/>
    <hyperlink ref="B297" r:id="rId1177" display="https://fbref.com/en/players/9674002f/Mason-Mount" xr:uid="{B0BF7CEA-C9F1-456E-91B0-E94A79D3C0BF}"/>
    <hyperlink ref="C297" r:id="rId1178" display="https://fbref.com/en/country/ENG/England-Football" xr:uid="{E86BCC4B-44DD-4C6C-AF3C-7E416F3A5820}"/>
    <hyperlink ref="E297" r:id="rId1179" display="https://fbref.com/en/squads/19538871/Manchester-United-Stats" xr:uid="{EAB43BB6-6D8B-409E-85D1-ECF50F79B4B3}"/>
    <hyperlink ref="AK297" r:id="rId1180" display="https://fbref.com/en/players/9674002f/matchlogs/2023-2024/summary/Mason-Mount-Match-Logs" xr:uid="{F634B6CD-AC33-43D2-98E3-1C30219A8D01}"/>
    <hyperlink ref="B298" r:id="rId1181" display="https://fbref.com/en/players/049a888d/Mykhailo-Mudryk" xr:uid="{2F73A9A6-2F30-4A5F-A49A-0543A662FFEC}"/>
    <hyperlink ref="C298" r:id="rId1182" display="https://fbref.com/en/country/UKR/Ukraine-Football" xr:uid="{CD060B0A-9697-4434-B3D2-10DA31BEB249}"/>
    <hyperlink ref="E298" r:id="rId1183" display="https://fbref.com/en/squads/cff3d9bb/Chelsea-Stats" xr:uid="{87085F09-C35F-47B6-9CFA-D125F86DF6F6}"/>
    <hyperlink ref="AK298" r:id="rId1184" display="https://fbref.com/en/players/049a888d/matchlogs/2023-2024/summary/Mykhailo-Mudryk-Match-Logs" xr:uid="{2A37A511-6552-4232-94E7-01DB7FA1CFF3}"/>
    <hyperlink ref="B299" r:id="rId1185" display="https://fbref.com/en/players/a755db8c/Rodrigo-Muniz" xr:uid="{629304B4-F470-4857-8B0E-26E8B2ECBDC3}"/>
    <hyperlink ref="C299" r:id="rId1186" display="https://fbref.com/en/country/BRA/Brazil-Football" xr:uid="{24266EA0-8BD1-43C6-9470-6DCE686D7262}"/>
    <hyperlink ref="E299" r:id="rId1187" display="https://fbref.com/en/squads/fd962109/Fulham-Stats" xr:uid="{5ACFBBA6-4952-44CF-9C49-CD43CB0D398F}"/>
    <hyperlink ref="AK299" r:id="rId1188" display="https://fbref.com/en/players/a755db8c/matchlogs/2023-2024/summary/Rodrigo-Muniz-Match-Logs" xr:uid="{D5B22D7E-9D3E-478E-A83E-BD08CC9D5127}"/>
    <hyperlink ref="B300" r:id="rId1189" display="https://fbref.com/en/players/1704b0b8/Murillo" xr:uid="{728ABE21-C010-450E-8C48-CCD562C08B9F}"/>
    <hyperlink ref="C300" r:id="rId1190" display="https://fbref.com/en/country/BRA/Brazil-Football" xr:uid="{4A27A70A-2871-4A70-9506-2BD47D7D3E1A}"/>
    <hyperlink ref="E300" r:id="rId1191" display="https://fbref.com/en/squads/e4a775cb/Nottingham-Forest-Stats" xr:uid="{8AD3723F-B319-416E-AC17-9774DCC51759}"/>
    <hyperlink ref="AK300" r:id="rId1192" display="https://fbref.com/en/players/1704b0b8/matchlogs/2023-2024/summary/Murillo-Match-Logs" xr:uid="{6E429021-273F-4754-A2CF-1ABF9EC80276}"/>
    <hyperlink ref="B301" r:id="rId1193" display="https://fbref.com/en/players/de112b84/Jacob-Murphy" xr:uid="{473DB78B-1569-4A9F-AB02-64E9147E21BD}"/>
    <hyperlink ref="C301" r:id="rId1194" display="https://fbref.com/en/country/ENG/England-Football" xr:uid="{93A32F3D-E012-454C-B059-065401746D7D}"/>
    <hyperlink ref="E301" r:id="rId1195" display="https://fbref.com/en/squads/b2b47a98/Newcastle-United-Stats" xr:uid="{531A0F29-39B7-4CF6-AFE2-867A265465D5}"/>
    <hyperlink ref="AK301" r:id="rId1196" display="https://fbref.com/en/players/de112b84/matchlogs/2023-2024/summary/Jacob-Murphy-Match-Logs" xr:uid="{BE23798F-D7B6-4C6B-8DF0-DD118F3B492D}"/>
    <hyperlink ref="B302" r:id="rId1197" display="https://fbref.com/en/players/30d4a2e5/Vitaliy-Mykolenko" xr:uid="{705F9509-B3E9-4838-B43D-79660447DC42}"/>
    <hyperlink ref="C302" r:id="rId1198" display="https://fbref.com/en/country/UKR/Ukraine-Football" xr:uid="{850BF21D-0A7F-414D-8A0E-0B303BA65ECD}"/>
    <hyperlink ref="E302" r:id="rId1199" display="https://fbref.com/en/squads/d3fd31cc/Everton-Stats" xr:uid="{612C7EE5-3114-4EE4-B7B1-3EC366D7915B}"/>
    <hyperlink ref="AK302" r:id="rId1200" display="https://fbref.com/en/players/30d4a2e5/matchlogs/2023-2024/summary/Vitaliy-Mykolenko-Match-Logs" xr:uid="{A8EE8B76-4B3B-4EB5-A325-51ADFA47F2F1}"/>
    <hyperlink ref="B303" r:id="rId1201" display="https://fbref.com/en/players/de5b5570/Marvelous-Nakamba" xr:uid="{2DC9DF46-51E1-49A8-98F9-E6C405FEC54D}"/>
    <hyperlink ref="C303" r:id="rId1202" display="https://fbref.com/en/country/ZIM/Zimbabwe-Football" xr:uid="{B1D722D7-2E84-48AD-A9D4-C75D353A6363}"/>
    <hyperlink ref="E303" r:id="rId1203" display="https://fbref.com/en/squads/e297cd13/Luton-Town-Stats" xr:uid="{59AE18AB-3B96-4369-8F96-2EA6A37EF93A}"/>
    <hyperlink ref="AK303" r:id="rId1204" display="https://fbref.com/en/players/de5b5570/matchlogs/2023-2024/summary/Marvelous-Nakamba-Match-Logs" xr:uid="{83D57103-5821-479A-8842-FD40211F8AC3}"/>
    <hyperlink ref="B304" r:id="rId1205" display="https://fbref.com/en/players/c5bdb6e3/Reiss-Nelson" xr:uid="{9C811992-57CB-4E09-8D9C-5E3E06008FAC}"/>
    <hyperlink ref="C304" r:id="rId1206" display="https://fbref.com/en/country/ENG/England-Football" xr:uid="{12BF3C15-397C-4056-BD65-B7706BEBD6B9}"/>
    <hyperlink ref="E304" r:id="rId1207" display="https://fbref.com/en/squads/18bb7c10/Arsenal-Stats" xr:uid="{BA397F2E-0F60-4B99-8972-F386C6A483EA}"/>
    <hyperlink ref="AK304" r:id="rId1208" display="https://fbref.com/en/players/c5bdb6e3/matchlogs/2023-2024/summary/Reiss-Nelson-Match-Logs" xr:uid="{2E8D35A6-13EB-4558-B86A-3BF1FFECE12D}"/>
    <hyperlink ref="B305" r:id="rId1209" display="https://fbref.com/en/players/a9dc785c/Neto" xr:uid="{9C15BF35-47D8-492B-ADE8-2C766614E2B3}"/>
    <hyperlink ref="C305" r:id="rId1210" display="https://fbref.com/en/country/BRA/Brazil-Football" xr:uid="{0CD689BA-0D20-469A-B49B-BD7F6A59FBC2}"/>
    <hyperlink ref="E305" r:id="rId1211" display="https://fbref.com/en/squads/4ba7cbea/Bournemouth-Stats" xr:uid="{758CABFB-A8F8-48EB-978F-A243E22D4A9A}"/>
    <hyperlink ref="AK305" r:id="rId1212" display="https://fbref.com/en/players/a9dc785c/matchlogs/2023-2024/summary/Neto-Match-Logs" xr:uid="{CBFF7A78-9FF9-4BBE-A291-B597B3091C1F}"/>
    <hyperlink ref="B306" r:id="rId1213" display="https://fbref.com/en/players/7ba2eaa9/Pedro-Neto" xr:uid="{7C5D21CE-2D13-4D95-ABEC-058594E40C60}"/>
    <hyperlink ref="C306" r:id="rId1214" display="https://fbref.com/en/country/POR/Portugal-Football" xr:uid="{E583C6AB-B5CD-464A-9128-7BFC912F1737}"/>
    <hyperlink ref="E306" r:id="rId1215" display="https://fbref.com/en/squads/8cec06e1/Wolverhampton-Wanderers-Stats" xr:uid="{8A9E13CC-5CBB-4DEE-B860-C038322C60B5}"/>
    <hyperlink ref="AK306" r:id="rId1216" display="https://fbref.com/en/players/7ba2eaa9/matchlogs/2023-2024/summary/Pedro-Neto-Match-Logs" xr:uid="{A52DE41A-1DDE-41DE-892D-AC363E0FDBFC}"/>
    <hyperlink ref="B307" r:id="rId1217" display="https://fbref.com/en/players/00242715/Moussa-Niakhate" xr:uid="{9EA4E4AB-B1DD-4306-8E4E-ED4E7E6CBECC}"/>
    <hyperlink ref="C307" r:id="rId1218" display="https://fbref.com/en/country/SEN/Senegal-Football" xr:uid="{B507AE01-64DE-40B4-962E-5B7754DBEFC9}"/>
    <hyperlink ref="E307" r:id="rId1219" display="https://fbref.com/en/squads/e4a775cb/Nottingham-Forest-Stats" xr:uid="{40C7B1BA-69FF-48D0-9245-E89F77EA4C4F}"/>
    <hyperlink ref="AK307" r:id="rId1220" display="https://fbref.com/en/players/00242715/matchlogs/2023-2024/summary/Moussa-Niakhate-Match-Logs" xr:uid="{75EC27FB-30A3-4B98-9AA9-31471B930067}"/>
    <hyperlink ref="B308" r:id="rId1221" display="https://fbref.com/en/players/a53649b7/Eddie-Nketiah" xr:uid="{E715B242-0DAF-4A66-8679-DB41A0D229B0}"/>
    <hyperlink ref="C308" r:id="rId1222" display="https://fbref.com/en/country/ENG/England-Football" xr:uid="{C8070D29-9823-41A2-B30E-E87A4A2813B9}"/>
    <hyperlink ref="E308" r:id="rId1223" display="https://fbref.com/en/squads/18bb7c10/Arsenal-Stats" xr:uid="{25624E84-B25E-49F6-B183-4BBB2C3D1012}"/>
    <hyperlink ref="AK308" r:id="rId1224" display="https://fbref.com/en/players/a53649b7/matchlogs/2023-2024/summary/Eddie-Nketiah-Match-Logs" xr:uid="{AD249610-15AF-4400-8C85-760247DE543E}"/>
    <hyperlink ref="B309" r:id="rId1225" display="https://fbref.com/en/players/43439614/Oliver-Norwood" xr:uid="{318AC165-98D4-4412-842F-75A5131EBF9C}"/>
    <hyperlink ref="C309" r:id="rId1226" display="https://fbref.com/en/country/NIR/Northern-Ireland-Football" xr:uid="{DBD65E10-581D-4465-9B63-BC5A007F499B}"/>
    <hyperlink ref="E309" r:id="rId1227" display="https://fbref.com/en/squads/1df6b87e/Sheffield-United-Stats" xr:uid="{81028E02-D99D-4E99-AC3F-3205931BAD23}"/>
    <hyperlink ref="AK309" r:id="rId1228" display="https://fbref.com/en/players/43439614/matchlogs/2023-2024/summary/Oliver-Norwood-Match-Logs" xr:uid="{C290BDEB-3A4E-48AD-94A0-C1E1FDAD1937}"/>
    <hyperlink ref="B310" r:id="rId1229" display="https://fbref.com/en/players/e6af02e0/Matheus-Nunes" xr:uid="{255F154A-AFBE-48DF-B5F1-357CF6DA3030}"/>
    <hyperlink ref="C310" r:id="rId1230" display="https://fbref.com/en/country/POR/Portugal-Football" xr:uid="{52DBCA1D-BFAC-45E2-A9E2-B782FA0AC13B}"/>
    <hyperlink ref="E310" r:id="rId1231" display="https://fbref.com/en/squads/8cec06e1/Wolverhampton-Wanderers-Stats" xr:uid="{7D93BABC-EA47-4BC8-970A-AEB65DC154D1}"/>
    <hyperlink ref="AK310" r:id="rId1232" display="https://fbref.com/en/players/e6af02e0/matchlogs/2023-2024/summary/Matheus-Nunes-Match-Logs" xr:uid="{59F2DF50-280D-4D6F-94EF-23CAC369C90A}"/>
    <hyperlink ref="B311" r:id="rId1233" display="https://fbref.com/en/players/e6af02e0/Matheus-Nunes" xr:uid="{3B533401-5289-47BE-B575-800F0389D111}"/>
    <hyperlink ref="C311" r:id="rId1234" display="https://fbref.com/en/country/POR/Portugal-Football" xr:uid="{225C86F7-E8B6-4E59-9C3E-0A17EDDF03F2}"/>
    <hyperlink ref="E311" r:id="rId1235" display="https://fbref.com/en/squads/b8fd03ef/Manchester-City-Stats" xr:uid="{FCF403CF-9E50-4AC6-B33C-725AE43EEE99}"/>
    <hyperlink ref="AK311" r:id="rId1236" display="https://fbref.com/en/players/e6af02e0/matchlogs/2023-2024/summary/Matheus-Nunes-Match-Logs" xr:uid="{C72282B5-7F9B-480E-8189-5CA3E5E7FE10}"/>
    <hyperlink ref="B312" r:id="rId1237" display="https://fbref.com/en/players/4d77b365/Darwin-Nunez" xr:uid="{B4E5E545-01F7-4FB6-B54A-DB25FBDFCFC3}"/>
    <hyperlink ref="C312" r:id="rId1238" display="https://fbref.com/en/country/URU/Uruguay-Football" xr:uid="{C12AEA40-D590-4208-8409-7F9BCF194566}"/>
    <hyperlink ref="E312" r:id="rId1239" display="https://fbref.com/en/squads/822bd0ba/Liverpool-Stats" xr:uid="{90C95E45-0211-4572-8959-F16614F31518}"/>
    <hyperlink ref="AK312" r:id="rId1240" display="https://fbref.com/en/players/4d77b365/matchlogs/2023-2024/summary/Darwin-Nunez-Match-Logs" xr:uid="{18DC4DA8-4777-4A62-A000-5A2010D6BF2F}"/>
    <hyperlink ref="B313" r:id="rId1241" display="https://fbref.com/en/players/df0a4c90/Christian-Norgaard" xr:uid="{65C1568A-5B8F-4514-9AEF-414DA6350511}"/>
    <hyperlink ref="C313" r:id="rId1242" display="https://fbref.com/en/country/DEN/Denmark-Football" xr:uid="{800DFD06-C8A8-4D50-9519-D4531510E6F5}"/>
    <hyperlink ref="E313" r:id="rId1243" display="https://fbref.com/en/squads/cd051869/Brentford-Stats" xr:uid="{E7E6677E-4C32-4CC8-92DB-94A113765949}"/>
    <hyperlink ref="AK313" r:id="rId1244" display="https://fbref.com/en/players/df0a4c90/matchlogs/2023-2024/summary/Christian-Norgaard-Match-Logs" xr:uid="{9BF54E29-FC64-40E9-B9F8-140C59191E8A}"/>
    <hyperlink ref="B314" r:id="rId1245" display="https://fbref.com/en/players/1d042188/Dara-OShea" xr:uid="{E1483F08-13F7-4218-B57E-7B48D4E99B3B}"/>
    <hyperlink ref="C314" r:id="rId1246" display="https://fbref.com/en/country/IRL/Republic-of-Ireland-Football" xr:uid="{58F55291-BCC8-4614-BD61-657867E2186C}"/>
    <hyperlink ref="E314" r:id="rId1247" display="https://fbref.com/en/squads/943e8050/Burnley-Stats" xr:uid="{E96DEAFE-5A54-47C3-85A3-105E2C6977D1}"/>
    <hyperlink ref="AK314" r:id="rId1248" display="https://fbref.com/en/players/1d042188/matchlogs/2023-2024/summary/Dara-OShea-Match-Logs" xr:uid="{34E2F368-2EC3-4BDA-A38A-0ED8716A0812}"/>
    <hyperlink ref="B315" r:id="rId1249" display="https://fbref.com/en/players/caa1a7f0/Michael-Obafemi" xr:uid="{34FFF4FD-1DD3-414C-9DD1-B40085DC3B77}"/>
    <hyperlink ref="C315" r:id="rId1250" display="https://fbref.com/en/country/IRL/Republic-of-Ireland-Football" xr:uid="{7C548119-54CA-49CA-B40E-6927D58CB9AE}"/>
    <hyperlink ref="E315" r:id="rId1251" display="https://fbref.com/en/squads/943e8050/Burnley-Stats" xr:uid="{FED6A7CD-3789-4785-8A62-36A5FEB841C3}"/>
    <hyperlink ref="AK315" r:id="rId1252" display="https://fbref.com/en/players/caa1a7f0/matchlogs/2023-2024/summary/Michael-Obafemi-Match-Logs" xr:uid="{298A3BCF-A67E-464A-A3F6-212BDD7AFE8A}"/>
    <hyperlink ref="B316" r:id="rId1253" display="https://fbref.com/en/players/35516eac/Wilson-Odobert" xr:uid="{9D79EC4A-8A42-4038-9A8A-895418EB9D18}"/>
    <hyperlink ref="C316" r:id="rId1254" display="https://fbref.com/en/country/FRA/France-Football" xr:uid="{9FA85E7B-7DFC-4976-AE0E-E27D74921EAB}"/>
    <hyperlink ref="E316" r:id="rId1255" display="https://fbref.com/en/squads/943e8050/Burnley-Stats" xr:uid="{CF6A374B-D711-4757-A9CB-98375A36762F}"/>
    <hyperlink ref="AK316" r:id="rId1256" display="https://fbref.com/en/players/35516eac/matchlogs/2023-2024/summary/Wilson-Odobert-Match-Logs" xr:uid="{F3E1AF06-7EA5-46EF-B693-15E134A6C151}"/>
    <hyperlink ref="B317" r:id="rId1257" display="https://fbref.com/en/players/788c0277/Chiedozie-Ogbene" xr:uid="{46E4A3BD-2437-4531-9613-30B822F278CD}"/>
    <hyperlink ref="C317" r:id="rId1258" display="https://fbref.com/en/country/IRL/Republic-of-Ireland-Football" xr:uid="{7921E4BC-BD70-489A-812A-C916A215D70A}"/>
    <hyperlink ref="E317" r:id="rId1259" display="https://fbref.com/en/squads/e297cd13/Luton-Town-Stats" xr:uid="{FE637BB7-D246-490B-87F3-39633AC4C812}"/>
    <hyperlink ref="AK317" r:id="rId1260" display="https://fbref.com/en/players/788c0277/matchlogs/2023-2024/summary/Chiedozie-Ogbene-Match-Logs" xr:uid="{3881AC1F-C701-4096-83FD-694FF01854D9}"/>
    <hyperlink ref="B318" r:id="rId1261" display="https://fbref.com/en/players/74b2cd7e/Angelo-Ogbonna" xr:uid="{49B02082-743E-4286-B697-0CF6E2DB56EE}"/>
    <hyperlink ref="C318" r:id="rId1262" display="https://fbref.com/en/country/ITA/Italy-Football" xr:uid="{1082B88B-B414-4960-A990-4D73FF1180D7}"/>
    <hyperlink ref="E318" r:id="rId1263" display="https://fbref.com/en/squads/7c21e445/West-Ham-United-Stats" xr:uid="{B1AE32DC-20DE-4D5C-8FAE-82BAE699B7B0}"/>
    <hyperlink ref="AK318" r:id="rId1264" display="https://fbref.com/en/players/74b2cd7e/matchlogs/2023-2024/summary/Angelo-Ogbonna-Match-Logs" xr:uid="{1715E7DC-93D2-42DC-B525-3B3F257D7118}"/>
    <hyperlink ref="B319" r:id="rId1265" display="https://fbref.com/en/players/cdd70dc0/Michael-Olakigbe" xr:uid="{218C6AC4-D4CB-4E62-B925-F13AC57D1035}"/>
    <hyperlink ref="C319" r:id="rId1266" display="https://fbref.com/en/country/ENG/England-Football" xr:uid="{E555C127-31C0-4648-962C-7AE95D0CFEDB}"/>
    <hyperlink ref="E319" r:id="rId1267" display="https://fbref.com/en/squads/cd051869/Brentford-Stats" xr:uid="{D087BEF9-C978-4E92-852D-AA41C31FBC7D}"/>
    <hyperlink ref="AK319" r:id="rId1268" display="https://fbref.com/en/players/cdd70dc0/matchlogs/2023-2024/summary/Michael-Olakigbe-Match-Logs" xr:uid="{67BA58D6-2B3B-43D0-9392-057B4BBECC1A}"/>
    <hyperlink ref="B320" r:id="rId1269" display="https://fbref.com/en/players/c4486bac/Michael-Olise" xr:uid="{4F758283-15F0-4BED-B0BC-3A75A6038DD0}"/>
    <hyperlink ref="C320" r:id="rId1270" display="https://fbref.com/en/country/FRA/France-Football" xr:uid="{C63A699E-4A07-4309-B608-36BF3B51D806}"/>
    <hyperlink ref="E320" r:id="rId1271" display="https://fbref.com/en/squads/47c64c55/Crystal-Palace-Stats" xr:uid="{2B1374D9-43A3-48BC-92A8-F60D892D45F5}"/>
    <hyperlink ref="AK320" r:id="rId1272" display="https://fbref.com/en/players/c4486bac/matchlogs/2023-2024/summary/Michael-Olise-Match-Logs" xr:uid="{0F28624A-D464-4DAC-AF6A-284CB69D4239}"/>
    <hyperlink ref="B321" r:id="rId1273" display="https://fbref.com/en/players/e7ee38c3/Robin-Olsen" xr:uid="{1D0B5EC4-2BF5-4176-BA83-63F275AC80C5}"/>
    <hyperlink ref="C321" r:id="rId1274" display="https://fbref.com/en/country/SWE/Sweden-Football" xr:uid="{790C7BD3-ACCC-4AEE-B7F7-66AEEA741BFE}"/>
    <hyperlink ref="E321" r:id="rId1275" display="https://fbref.com/en/squads/8602292d/Aston-Villa-Stats" xr:uid="{A8A7E355-06FB-4C39-8DC0-7F4E32774A06}"/>
    <hyperlink ref="AK321" r:id="rId1276" display="https://fbref.com/en/players/e7ee38c3/matchlogs/2023-2024/summary/Robin-Olsen-Match-Logs" xr:uid="{FB0E25C9-E508-44D7-B38F-5B5B64E83769}"/>
    <hyperlink ref="B322" r:id="rId1277" display="https://fbref.com/en/players/828657ff/Amadou-Onana" xr:uid="{9CB7A9CF-7A99-4050-8763-9DC00311333C}"/>
    <hyperlink ref="C322" r:id="rId1278" display="https://fbref.com/en/country/BEL/Belgium-Football" xr:uid="{C6990040-9524-48E7-B82F-C8405FAFB056}"/>
    <hyperlink ref="E322" r:id="rId1279" display="https://fbref.com/en/squads/d3fd31cc/Everton-Stats" xr:uid="{64A10C37-2CC1-4BB6-877C-018AEF9DFD84}"/>
    <hyperlink ref="AK322" r:id="rId1280" display="https://fbref.com/en/players/828657ff/matchlogs/2023-2024/summary/Amadou-Onana-Match-Logs" xr:uid="{654A6D65-0799-499F-A5DA-0CA76ED21F80}"/>
    <hyperlink ref="B323" r:id="rId1281" display="https://fbref.com/en/players/e9c0c1b2/Andre-Onana" xr:uid="{0424FC10-7CDD-48ED-BB61-FF1E445656C2}"/>
    <hyperlink ref="C323" r:id="rId1282" display="https://fbref.com/en/country/CMR/Cameroon-Football" xr:uid="{F135F197-0D16-4138-A0F4-97E1D5CABBB7}"/>
    <hyperlink ref="E323" r:id="rId1283" display="https://fbref.com/en/squads/19538871/Manchester-United-Stats" xr:uid="{2FC7C0B6-B703-4C29-8CD1-11A2D94D0EC6}"/>
    <hyperlink ref="AK323" r:id="rId1284" display="https://fbref.com/en/players/e9c0c1b2/matchlogs/2023-2024/summary/Andre-Onana-Match-Logs" xr:uid="{A77F01B9-FE50-4816-915B-F7DA0F08C52D}"/>
    <hyperlink ref="B324" r:id="rId1285" display="https://fbref.com/en/players/d4aa4582/Ryan-One" xr:uid="{C86D723E-2BC5-40E1-9B82-84A374767122}"/>
    <hyperlink ref="C324" r:id="rId1286" display="https://fbref.com/en/country/SCO/Scotland-Football" xr:uid="{9A41E1E9-8161-48D0-A791-3F69D7FE13A6}"/>
    <hyperlink ref="E324" r:id="rId1287" display="https://fbref.com/en/squads/1df6b87e/Sheffield-United-Stats" xr:uid="{809F7B4E-F672-40B2-98CD-E1F3E684C966}"/>
    <hyperlink ref="AK324" r:id="rId1288" display="https://fbref.com/en/players/d4aa4582/matchlogs/2023-2024/summary/Ryan-One-Match-Logs" xr:uid="{C717F5F7-5AEA-401B-AB48-7797C47D4E4D}"/>
    <hyperlink ref="B325" r:id="rId1289" display="https://fbref.com/en/players/d86a1f3e/Tyler-Onyango" xr:uid="{20C69FA4-C9AB-4E2E-AA37-4B411C87BDA4}"/>
    <hyperlink ref="C325" r:id="rId1290" display="https://fbref.com/en/country/ENG/England-Football" xr:uid="{539E8B30-B56C-4714-8646-CC9C9E0C19C0}"/>
    <hyperlink ref="E325" r:id="rId1291" display="https://fbref.com/en/squads/d3fd31cc/Everton-Stats" xr:uid="{AC317A84-38AB-4F85-912C-E3759D520851}"/>
    <hyperlink ref="AK325" r:id="rId1292" display="https://fbref.com/en/players/d86a1f3e/matchlogs/2023-2024/summary/Tyler-Onyango-Match-Logs" xr:uid="{22E17485-C69A-4A1E-A203-B1F96CED23A4}"/>
    <hyperlink ref="B326" r:id="rId1293" display="https://fbref.com/en/players/2944f86f/Frank-Onyeka" xr:uid="{4E5D0305-381A-4683-A158-4EF2D18EF891}"/>
    <hyperlink ref="C326" r:id="rId1294" display="https://fbref.com/en/country/NGA/Nigeria-Football" xr:uid="{FE083A95-ADC9-4D98-A080-F078CD31F598}"/>
    <hyperlink ref="E326" r:id="rId1295" display="https://fbref.com/en/squads/cd051869/Brentford-Stats" xr:uid="{E7B73FAB-F3B1-4254-B233-81EC70C59872}"/>
    <hyperlink ref="AK326" r:id="rId1296" display="https://fbref.com/en/players/2944f86f/matchlogs/2023-2024/summary/Frank-Onyeka-Match-Logs" xr:uid="{5D2F2A81-6B3A-4EE9-B07B-8DACB29A6FF3}"/>
    <hyperlink ref="B327" r:id="rId1297" display="https://fbref.com/en/players/43a166b4/Divock-Origi" xr:uid="{7AE5C259-5046-487B-B337-81728D01E6B7}"/>
    <hyperlink ref="C327" r:id="rId1298" display="https://fbref.com/en/country/BEL/Belgium-Football" xr:uid="{A0A6881C-1129-4409-913B-39B0A6DAEE75}"/>
    <hyperlink ref="E327" r:id="rId1299" display="https://fbref.com/en/squads/e4a775cb/Nottingham-Forest-Stats" xr:uid="{091C6062-B90B-4DD6-B91C-3D128DC3CDB0}"/>
    <hyperlink ref="AK327" r:id="rId1300" display="https://fbref.com/en/players/43a166b4/matchlogs/2023-2024/summary/Divock-Origi-Match-Logs" xr:uid="{CFBADD15-12A6-4B28-A4FB-F23BF21D3540}"/>
    <hyperlink ref="B328" r:id="rId1301" display="https://fbref.com/en/players/c1242d4e/Stefan-Ortega" xr:uid="{B6145C9A-F6DE-460C-8181-E7D96E11FDF2}"/>
    <hyperlink ref="C328" r:id="rId1302" display="https://fbref.com/en/country/GER/Germany-Football" xr:uid="{58408BA6-91A4-4528-A4F3-DA27FBF9ADEB}"/>
    <hyperlink ref="E328" r:id="rId1303" display="https://fbref.com/en/squads/b8fd03ef/Manchester-City-Stats" xr:uid="{F6939858-7468-471C-9DC9-FB5059E043D0}"/>
    <hyperlink ref="AK328" r:id="rId1304" display="https://fbref.com/en/players/c1242d4e/matchlogs/2023-2024/summary/Stefan-Ortega-Match-Logs" xr:uid="{73F8D36F-417D-424F-95FF-C2339836F53B}"/>
    <hyperlink ref="B329" r:id="rId1305" display="https://fbref.com/en/players/79bc4c45/Ben-Osborn" xr:uid="{3DDA1D2F-C689-4C87-A424-47ECDB96706A}"/>
    <hyperlink ref="C329" r:id="rId1306" display="https://fbref.com/en/country/ENG/England-Football" xr:uid="{238D0E87-0C47-4111-AD28-93FC53BE7D47}"/>
    <hyperlink ref="E329" r:id="rId1307" display="https://fbref.com/en/squads/1df6b87e/Sheffield-United-Stats" xr:uid="{2EC6D048-0551-4446-987E-FC0F23C4E762}"/>
    <hyperlink ref="AK329" r:id="rId1308" display="https://fbref.com/en/players/79bc4c45/matchlogs/2023-2024/summary/Ben-Osborn-Match-Logs" xr:uid="{DE00C14B-D1DD-422D-A39F-2FAFAC3A9D7D}"/>
    <hyperlink ref="B330" r:id="rId1309" display="https://fbref.com/en/players/cd889153/Gabriel-Osho" xr:uid="{030D7DE0-13C1-4545-955D-AE4DD23C42D9}"/>
    <hyperlink ref="C330" r:id="rId1310" display="https://fbref.com/en/country/ENG/England-Football" xr:uid="{B78F4271-F2AA-46FC-9567-75AE632BD699}"/>
    <hyperlink ref="E330" r:id="rId1311" display="https://fbref.com/en/squads/e297cd13/Luton-Town-Stats" xr:uid="{69C8DB65-5488-4F2D-A03B-59A9499E3807}"/>
    <hyperlink ref="AK330" r:id="rId1312" display="https://fbref.com/en/players/cd889153/matchlogs/2023-2024/summary/Gabriel-Osho-Match-Logs" xr:uid="{E34EF86A-69D4-4DB3-A95C-35104A92CD0B}"/>
    <hyperlink ref="B331" r:id="rId1313" display="https://fbref.com/en/players/7b355808/William-Osula" xr:uid="{BC9560C5-507A-4529-A2F1-5B7C9423C29E}"/>
    <hyperlink ref="C331" r:id="rId1314" display="https://fbref.com/en/country/DEN/Denmark-Football" xr:uid="{55496BA2-D2AC-4C15-B558-DF3EBB353BC5}"/>
    <hyperlink ref="E331" r:id="rId1315" display="https://fbref.com/en/squads/1df6b87e/Sheffield-United-Stats" xr:uid="{F1A6D693-B924-459A-8F44-3A56FC5366BD}"/>
    <hyperlink ref="AK331" r:id="rId1316" display="https://fbref.com/en/players/7b355808/matchlogs/2023-2024/summary/William-Osula-Match-Logs" xr:uid="{99DF3C99-F163-481C-AB95-2A3D315BC289}"/>
    <hyperlink ref="B332" r:id="rId1317" display="https://fbref.com/en/players/2f9e4435/Dango-Ouattara" xr:uid="{94ACE0C3-F31C-4170-8DEC-FB7BEC66656F}"/>
    <hyperlink ref="C332" r:id="rId1318" display="https://fbref.com/en/country/BFA/Burkina-Faso-Football" xr:uid="{93D5126D-E381-44EF-9805-6FCA60D085DB}"/>
    <hyperlink ref="E332" r:id="rId1319" display="https://fbref.com/en/squads/4ba7cbea/Bournemouth-Stats" xr:uid="{C93ECB6B-BF7D-442D-881F-FC6EE7826A73}"/>
    <hyperlink ref="AK332" r:id="rId1320" display="https://fbref.com/en/players/2f9e4435/matchlogs/2023-2024/summary/Dango-Ouattara-Match-Logs" xr:uid="{7CEF4A96-74F5-479C-AC57-7966D0F470BD}"/>
    <hyperlink ref="B333" r:id="rId1321" display="https://fbref.com/en/players/d00d45ab/David-Ozoh" xr:uid="{C20B5BDD-78AD-4BDC-BC70-9C7BD240F9D0}"/>
    <hyperlink ref="C333" r:id="rId1322" display="https://fbref.com/en/country/ENG/England-Football" xr:uid="{0CE8F20F-AD34-48F9-8203-9D5C556A88C1}"/>
    <hyperlink ref="E333" r:id="rId1323" display="https://fbref.com/en/squads/47c64c55/Crystal-Palace-Stats" xr:uid="{B20EBEA4-68C6-4464-9844-CDEB24A745C7}"/>
    <hyperlink ref="AK333" r:id="rId1324" display="https://fbref.com/en/players/d00d45ab/matchlogs/2023-2024/summary/David-Ozoh-Match-Logs" xr:uid="{C9240AC7-2026-4BF3-851F-D18AE4D99A50}"/>
    <hyperlink ref="B334" r:id="rId1325" display="https://fbref.com/en/players/a78ff07f/Joao-Palhinha" xr:uid="{83C6D79C-1C32-4660-8057-CD2311B78B14}"/>
    <hyperlink ref="C334" r:id="rId1326" display="https://fbref.com/en/country/POR/Portugal-Football" xr:uid="{6D3AFC09-373B-4E51-8D57-981C72FD2F8E}"/>
    <hyperlink ref="E334" r:id="rId1327" display="https://fbref.com/en/squads/fd962109/Fulham-Stats" xr:uid="{E9678B56-E964-4161-B50E-BA69F30D083C}"/>
    <hyperlink ref="AK334" r:id="rId1328" display="https://fbref.com/en/players/a78ff07f/matchlogs/2023-2024/summary/Joao-Palhinha-Match-Logs" xr:uid="{48AD7710-FEC6-415D-ADA3-0E96A49F21D9}"/>
    <hyperlink ref="B335" r:id="rId1329" display="https://fbref.com/en/players/dc7f8a28/Cole-Palmer" xr:uid="{57F99EF6-2E56-47A8-B372-8EA305393009}"/>
    <hyperlink ref="C335" r:id="rId1330" display="https://fbref.com/en/country/ENG/England-Football" xr:uid="{1B9E5485-80CF-47FF-A0B8-59E7EE2D001C}"/>
    <hyperlink ref="E335" r:id="rId1331" display="https://fbref.com/en/squads/b8fd03ef/Manchester-City-Stats" xr:uid="{C0A9BD52-63A6-4F16-AF95-80E6ADD48C97}"/>
    <hyperlink ref="AK335" r:id="rId1332" display="https://fbref.com/en/players/dc7f8a28/matchlogs/2023-2024/summary/Cole-Palmer-Match-Logs" xr:uid="{A8E80A6C-6CAF-4995-909C-E2ADCD1E226C}"/>
    <hyperlink ref="B336" r:id="rId1333" display="https://fbref.com/en/players/dc7f8a28/Cole-Palmer" xr:uid="{1EE8ED72-15DA-41D4-A078-2EF0BB50903C}"/>
    <hyperlink ref="C336" r:id="rId1334" display="https://fbref.com/en/country/ENG/England-Football" xr:uid="{50D7D1ED-2E9E-4CAA-AFFD-15E672EEB6A3}"/>
    <hyperlink ref="E336" r:id="rId1335" display="https://fbref.com/en/squads/cff3d9bb/Chelsea-Stats" xr:uid="{5722D27A-5F72-4ED6-8F0E-F555BACF572D}"/>
    <hyperlink ref="AK336" r:id="rId1336" display="https://fbref.com/en/players/dc7f8a28/matchlogs/2023-2024/summary/Cole-Palmer-Match-Logs" xr:uid="{CD4B830D-894A-45FA-A648-42F38251926F}"/>
    <hyperlink ref="B337" r:id="rId1337" display="https://fbref.com/en/players/e0bc6fdc/Emerson-Palmieri" xr:uid="{A1C49776-740E-423F-813A-9C5055AB0E9B}"/>
    <hyperlink ref="C337" r:id="rId1338" display="https://fbref.com/en/country/ITA/Italy-Football" xr:uid="{AFD2F796-1876-4E95-9CE2-529ADB26EF5E}"/>
    <hyperlink ref="E337" r:id="rId1339" display="https://fbref.com/en/squads/7c21e445/West-Ham-United-Stats" xr:uid="{1619687F-BACA-43CB-B560-941D7C3A6B67}"/>
    <hyperlink ref="AK337" r:id="rId1340" display="https://fbref.com/en/players/e0bc6fdc/matchlogs/2023-2024/summary/Emerson-Palmieri-Match-Logs" xr:uid="{D63CEA5F-144B-4E0F-B860-2B44A7F5B4AE}"/>
    <hyperlink ref="B338" r:id="rId1341" display="https://fbref.com/en/players/9b6f7fd5/Lucas-Paqueta" xr:uid="{7089917E-E1EF-4C0D-9686-98E5DE74DAC5}"/>
    <hyperlink ref="C338" r:id="rId1342" display="https://fbref.com/en/country/BRA/Brazil-Football" xr:uid="{5CD00780-5C87-401C-ACF0-0AF2E5FC35BF}"/>
    <hyperlink ref="E338" r:id="rId1343" display="https://fbref.com/en/squads/7c21e445/West-Ham-United-Stats" xr:uid="{CF1E6750-2E1E-4C55-B695-559E571CBFC5}"/>
    <hyperlink ref="AK338" r:id="rId1344" display="https://fbref.com/en/players/9b6f7fd5/matchlogs/2023-2024/summary/Lucas-Paqueta-Match-Logs" xr:uid="{FCBEC367-A544-4969-B00E-0974A37ECB76}"/>
    <hyperlink ref="B339" r:id="rId1345" display="https://fbref.com/en/players/32163807/Ben-Parkinson" xr:uid="{9EE2A741-539F-4B21-8C9C-00D0CC9333F9}"/>
    <hyperlink ref="C339" r:id="rId1346" display="https://fbref.com/en/country/ENG/England-Football" xr:uid="{5A8772CD-AFCA-43BA-94DA-C49AAE3EB5C6}"/>
    <hyperlink ref="E339" r:id="rId1347" display="https://fbref.com/en/squads/b2b47a98/Newcastle-United-Stats" xr:uid="{65E68F7A-D54C-403F-A77A-60744091986A}"/>
    <hyperlink ref="AK339" r:id="rId1348" display="https://fbref.com/en/players/32163807/matchlogs/2023-2024/summary/Ben-Parkinson-Match-Logs" xr:uid="{936CE584-8E04-44D0-9FED-C2E97D5C7808}"/>
    <hyperlink ref="B340" r:id="rId1349" display="https://fbref.com/en/players/529f49ab/Thomas-Partey" xr:uid="{EF8EBE0C-1B40-418E-82E1-76330DB7D1F5}"/>
    <hyperlink ref="C340" r:id="rId1350" display="https://fbref.com/en/country/GHA/Ghana-Football" xr:uid="{6698D5C9-D072-423F-9F8D-22883A1E5ECD}"/>
    <hyperlink ref="E340" r:id="rId1351" display="https://fbref.com/en/squads/18bb7c10/Arsenal-Stats" xr:uid="{BDF42DC8-6312-4141-8014-58639ECB5201}"/>
    <hyperlink ref="AK340" r:id="rId1352" display="https://fbref.com/en/players/529f49ab/matchlogs/2023-2024/summary/Thomas-Partey-Match-Logs" xr:uid="{18FDD4AC-BC4C-4C71-B76E-C1617D3D98A7}"/>
    <hyperlink ref="B341" r:id="rId1353" display="https://fbref.com/en/players/230f0471/Nathan-Patterson" xr:uid="{3928FB36-AC4D-4FD3-895C-D266B5465953}"/>
    <hyperlink ref="C341" r:id="rId1354" display="https://fbref.com/en/country/SCO/Scotland-Football" xr:uid="{49894A85-3673-420E-A509-5E0C4073F3C3}"/>
    <hyperlink ref="E341" r:id="rId1355" display="https://fbref.com/en/squads/d3fd31cc/Everton-Stats" xr:uid="{540D6C77-6201-429D-B194-6AF6A5EC958B}"/>
    <hyperlink ref="AK341" r:id="rId1356" display="https://fbref.com/en/players/230f0471/matchlogs/2023-2024/summary/Nathan-Patterson-Match-Logs" xr:uid="{5DF96460-9D4C-42F0-B203-D0A8D6CAA561}"/>
    <hyperlink ref="B342" r:id="rId1357" display="https://fbref.com/en/players/ac7e7b1c/Facundo-Pellistri" xr:uid="{20800C32-F26C-4CBD-AE6F-687CB127CF9E}"/>
    <hyperlink ref="C342" r:id="rId1358" display="https://fbref.com/en/country/URU/Uruguay-Football" xr:uid="{CC14945E-256A-40DE-AE79-3AFB1F38BD28}"/>
    <hyperlink ref="E342" r:id="rId1359" display="https://fbref.com/en/squads/19538871/Manchester-United-Stats" xr:uid="{B4A4335C-6784-4C48-8CBF-6D98AFEBFCAD}"/>
    <hyperlink ref="AK342" r:id="rId1360" display="https://fbref.com/en/players/ac7e7b1c/matchlogs/2023-2024/summary/Facundo-Pellistri-Match-Logs" xr:uid="{0F2D0F14-FE78-4E9F-A3C1-C74F8F8B0DBC}"/>
    <hyperlink ref="B343" r:id="rId1361" display="https://fbref.com/en/players/6639e500/Andreas-Pereira" xr:uid="{02D01387-4029-45BF-8BCD-00FE11232E89}"/>
    <hyperlink ref="C343" r:id="rId1362" display="https://fbref.com/en/country/BRA/Brazil-Football" xr:uid="{382C240C-56BB-47A0-8835-A089D978F757}"/>
    <hyperlink ref="E343" r:id="rId1363" display="https://fbref.com/en/squads/fd962109/Fulham-Stats" xr:uid="{FDAC3517-CC38-4ED9-B231-CA9A5DDED996}"/>
    <hyperlink ref="AK343" r:id="rId1364" display="https://fbref.com/en/players/6639e500/matchlogs/2023-2024/summary/Andreas-Pereira-Match-Logs" xr:uid="{4B2BB002-88E6-4C16-93D4-2F3764FC6498}"/>
    <hyperlink ref="B344" r:id="rId1365" display="https://fbref.com/en/players/6fe90922/Ivan-Perisic" xr:uid="{9DD4E596-E8D3-4916-9FB1-B96CBD13676E}"/>
    <hyperlink ref="C344" r:id="rId1366" display="https://fbref.com/en/country/CRO/Croatia-Football" xr:uid="{8152F17C-450A-4D68-A36A-361BB34B00C1}"/>
    <hyperlink ref="E344" r:id="rId1367" display="https://fbref.com/en/squads/361ca564/Tottenham-Hotspur-Stats" xr:uid="{DEE0388A-2B82-4D74-99A8-7A663475AAA2}"/>
    <hyperlink ref="AK344" r:id="rId1368" display="https://fbref.com/en/players/6fe90922/matchlogs/2023-2024/summary/Ivan-Perisic-Match-Logs" xr:uid="{25DA2060-E935-48A3-8877-FAAFD9F5A121}"/>
    <hyperlink ref="B345" r:id="rId1369" display="https://fbref.com/en/players/4f565d77/Kalvin-Phillips" xr:uid="{F404D566-7FB9-499E-B483-D235626858B1}"/>
    <hyperlink ref="C345" r:id="rId1370" display="https://fbref.com/en/country/ENG/England-Football" xr:uid="{DC678761-B459-45B1-8C72-E51BB5FD1B77}"/>
    <hyperlink ref="E345" r:id="rId1371" display="https://fbref.com/en/squads/b8fd03ef/Manchester-City-Stats" xr:uid="{746147E7-9A8E-4F00-A0A7-6EF3706109D2}"/>
    <hyperlink ref="AK345" r:id="rId1372" display="https://fbref.com/en/players/4f565d77/matchlogs/2023-2024/summary/Kalvin-Phillips-Match-Logs" xr:uid="{836A3465-A7F4-4003-8381-6911A12AF85D}"/>
    <hyperlink ref="B346" r:id="rId1373" display="https://fbref.com/en/players/19f4d211/Jaden-Philogene-Bidace" xr:uid="{0D3271F1-E43E-4CB0-BBD7-B931A208CEDA}"/>
    <hyperlink ref="C346" r:id="rId1374" display="https://fbref.com/en/country/ENG/England-Football" xr:uid="{45D95D0D-B233-4B00-BEF4-C7B2D210D76B}"/>
    <hyperlink ref="E346" r:id="rId1375" display="https://fbref.com/en/squads/8602292d/Aston-Villa-Stats" xr:uid="{2A71E6B4-606B-43CA-9C2B-41A26560A738}"/>
    <hyperlink ref="AK346" r:id="rId1376" display="https://fbref.com/en/players/19f4d211/matchlogs/2023-2024/summary/Jaden-Philogene-Bidace-Match-Logs" xr:uid="{F6DD8EF2-9055-4022-9596-85A458BCF6FF}"/>
    <hyperlink ref="B347" r:id="rId1377" display="https://fbref.com/en/players/4806ec67/Jordan-Pickford" xr:uid="{2DBE8E8A-8919-4831-A2DA-C04113D9B697}"/>
    <hyperlink ref="C347" r:id="rId1378" display="https://fbref.com/en/country/ENG/England-Football" xr:uid="{74AB14DB-2D45-47D0-B1F7-A7622B75D7D0}"/>
    <hyperlink ref="E347" r:id="rId1379" display="https://fbref.com/en/squads/d3fd31cc/Everton-Stats" xr:uid="{0BA038B1-E1E0-43D7-80F3-BDC8B0039217}"/>
    <hyperlink ref="AK347" r:id="rId1380" display="https://fbref.com/en/players/4806ec67/matchlogs/2023-2024/summary/Jordan-Pickford-Match-Logs" xr:uid="{A03D8067-A222-429A-8B01-48FA50480CC7}"/>
    <hyperlink ref="B348" r:id="rId1381" display="https://fbref.com/en/players/e541326e/Ethan-Pinnock" xr:uid="{1809B1CF-FC6D-4A77-B827-430D15CF34A6}"/>
    <hyperlink ref="C348" r:id="rId1382" display="https://fbref.com/en/country/JAM/Jamaica-Football" xr:uid="{B6627001-7CA5-4790-95D0-DAA5C5CE915C}"/>
    <hyperlink ref="E348" r:id="rId1383" display="https://fbref.com/en/squads/cd051869/Brentford-Stats" xr:uid="{8E922271-FFF2-4B30-8992-3DEB0E6FD7C3}"/>
    <hyperlink ref="AK348" r:id="rId1384" display="https://fbref.com/en/players/e541326e/matchlogs/2023-2024/summary/Ethan-Pinnock-Match-Logs" xr:uid="{7FFB1831-6156-4B1B-A70C-8C7FD8FA3ABC}"/>
    <hyperlink ref="B349" r:id="rId1385" display="https://fbref.com/en/players/4b40d9ca/Nick-Pope" xr:uid="{D29A830E-4798-4D4E-A41D-45294DF2AABB}"/>
    <hyperlink ref="C349" r:id="rId1386" display="https://fbref.com/en/country/ENG/England-Football" xr:uid="{CBCF188E-2D5F-4F9C-8EAA-F0BEE65F574C}"/>
    <hyperlink ref="E349" r:id="rId1387" display="https://fbref.com/en/squads/b2b47a98/Newcastle-United-Stats" xr:uid="{54655D51-D591-4BFC-8B1E-D46C41D92CC0}"/>
    <hyperlink ref="AK349" r:id="rId1388" display="https://fbref.com/en/players/4b40d9ca/matchlogs/2023-2024/summary/Nick-Pope-Match-Logs" xr:uid="{4E09C8B1-5648-41A4-81EA-6787D85BCD5F}"/>
    <hyperlink ref="B350" r:id="rId1389" display="https://fbref.com/en/players/27d0a506/Pedro-Porro" xr:uid="{959C1370-159D-4AFD-9FFB-524236B4D6E9}"/>
    <hyperlink ref="C350" r:id="rId1390" display="https://fbref.com/en/country/ESP/Spain-Football" xr:uid="{F243D0B1-28FD-4B11-98D6-13A1C7D828AB}"/>
    <hyperlink ref="E350" r:id="rId1391" display="https://fbref.com/en/squads/361ca564/Tottenham-Hotspur-Stats" xr:uid="{7A8D3F58-66C2-40E0-8EF1-0BA33F3B8944}"/>
    <hyperlink ref="AK350" r:id="rId1392" display="https://fbref.com/en/players/27d0a506/matchlogs/2023-2024/summary/Pedro-Porro-Match-Logs" xr:uid="{D46CFAEB-0830-4210-92DA-C1B6E4817F7A}"/>
    <hyperlink ref="B351" r:id="rId1393" display="https://fbref.com/en/players/4125cb98/Jarrell-Quansah" xr:uid="{40FD50F1-A9BB-4040-8CA9-DB247A02D4AE}"/>
    <hyperlink ref="C351" r:id="rId1394" display="https://fbref.com/en/country/ENG/England-Football" xr:uid="{DDC9F459-84C1-4F3A-97E1-E29168D1E2A5}"/>
    <hyperlink ref="E351" r:id="rId1395" display="https://fbref.com/en/squads/822bd0ba/Liverpool-Stats" xr:uid="{5C4935CF-039C-4DB6-AE09-8776AE4D43C9}"/>
    <hyperlink ref="AK351" r:id="rId1396" display="https://fbref.com/en/players/4125cb98/matchlogs/2023-2024/summary/Jarrell-Quansah-Match-Logs" xr:uid="{28438FD2-B88A-4946-AF44-56BE4DFC47CF}"/>
    <hyperlink ref="B352" r:id="rId1397" display="https://fbref.com/en/players/67f649be/Ionut-Radu" xr:uid="{DD8214E8-2310-4B88-B743-3BAF9A83156D}"/>
    <hyperlink ref="C352" r:id="rId1398" display="https://fbref.com/en/country/ROU/Romania-Football" xr:uid="{9C4525C2-0D39-4472-B86A-707ECCAE8F18}"/>
    <hyperlink ref="E352" r:id="rId1399" display="https://fbref.com/en/squads/4ba7cbea/Bournemouth-Stats" xr:uid="{373C2F33-8D2F-4542-AC59-D6E35F002B0B}"/>
    <hyperlink ref="AK352" r:id="rId1400" display="https://fbref.com/en/players/67f649be/matchlogs/2023-2024/summary/Ionut-Radu-Match-Logs" xr:uid="{B0CDF546-94F4-48E0-BCB0-AD0284431157}"/>
    <hyperlink ref="B353" r:id="rId1401" display="https://fbref.com/en/players/45685411/Jesuran-Rak-Sakyi" xr:uid="{E020CD1E-CBE4-4765-BF8F-1F8D6D8C5C55}"/>
    <hyperlink ref="C353" r:id="rId1402" display="https://fbref.com/en/country/ENG/England-Football" xr:uid="{0FF2FE39-A623-4A9A-A2B7-DB2684C6FACC}"/>
    <hyperlink ref="E353" r:id="rId1403" display="https://fbref.com/en/squads/47c64c55/Crystal-Palace-Stats" xr:uid="{A8271D68-A1F2-47A3-A817-01CC07253655}"/>
    <hyperlink ref="AK353" r:id="rId1404" display="https://fbref.com/en/players/45685411/matchlogs/2023-2024/summary/Jesuran-Rak-Sakyi-Match-Logs" xr:uid="{DABDFB07-E64B-4D1E-8294-E6D6BBF3B759}"/>
    <hyperlink ref="B354" r:id="rId1405" display="https://fbref.com/en/players/466fb2c5/Aaron-Ramsdale" xr:uid="{10B4258E-2932-4376-8A81-A69B8F70EFC1}"/>
    <hyperlink ref="C354" r:id="rId1406" display="https://fbref.com/en/country/ENG/England-Football" xr:uid="{DAA924DC-CE15-4D65-A761-2416A17C9EDE}"/>
    <hyperlink ref="E354" r:id="rId1407" display="https://fbref.com/en/squads/18bb7c10/Arsenal-Stats" xr:uid="{47853987-2A95-4675-8CFC-0219C9C82E08}"/>
    <hyperlink ref="AK354" r:id="rId1408" display="https://fbref.com/en/players/466fb2c5/matchlogs/2023-2024/summary/Aaron-Ramsdale-Match-Logs" xr:uid="{8905FBB7-DD04-4A92-8C6B-B80215EED055}"/>
    <hyperlink ref="B355" r:id="rId1409" display="https://fbref.com/en/players/e1618c22/Aaron-Ramsey" xr:uid="{79D91A44-4A06-4644-A13F-19EEAD45A974}"/>
    <hyperlink ref="C355" r:id="rId1410" display="https://fbref.com/en/country/ENG/England-Football" xr:uid="{92E4C2B2-D561-4E18-8F23-514924154267}"/>
    <hyperlink ref="E355" r:id="rId1411" display="https://fbref.com/en/squads/943e8050/Burnley-Stats" xr:uid="{9F05563B-19A4-42EC-AB9A-344BAF7B2350}"/>
    <hyperlink ref="AK355" r:id="rId1412" display="https://fbref.com/en/players/e1618c22/matchlogs/2023-2024/summary/Aaron-Ramsey-Match-Logs" xr:uid="{EC0005FF-1B45-4EF3-91AD-A48E1D09E04D}"/>
    <hyperlink ref="B356" r:id="rId1413" display="https://fbref.com/en/players/1544f145/Jacob-Ramsey" xr:uid="{7CBEC484-AC29-45C9-B956-2E62528EC2AE}"/>
    <hyperlink ref="C356" r:id="rId1414" display="https://fbref.com/en/country/ENG/England-Football" xr:uid="{4F7AC329-C7D1-4447-AC53-676DCC4460B0}"/>
    <hyperlink ref="E356" r:id="rId1415" display="https://fbref.com/en/squads/8602292d/Aston-Villa-Stats" xr:uid="{C1F11BC3-BF7F-45D7-9F97-239F4D029FF7}"/>
    <hyperlink ref="AK356" r:id="rId1416" display="https://fbref.com/en/players/1544f145/matchlogs/2023-2024/summary/Jacob-Ramsey-Match-Logs" xr:uid="{21E468CE-090E-4B43-8E3C-80404BB02271}"/>
    <hyperlink ref="B357" r:id="rId1417" display="https://fbref.com/en/players/a1d5bd30/Marcus-Rashford" xr:uid="{DBB554CB-366B-4111-9A80-9AD902568282}"/>
    <hyperlink ref="C357" r:id="rId1418" display="https://fbref.com/en/country/ENG/England-Football" xr:uid="{500F7BC0-2D88-4E0E-B699-072E9CE31EF8}"/>
    <hyperlink ref="E357" r:id="rId1419" display="https://fbref.com/en/squads/19538871/Manchester-United-Stats" xr:uid="{BBCBAD4D-9A53-44FC-8237-C92E4F0E74B7}"/>
    <hyperlink ref="AK357" r:id="rId1420" display="https://fbref.com/en/players/a1d5bd30/matchlogs/2023-2024/summary/Marcus-Rashford-Match-Logs" xr:uid="{C2C62E95-7915-4B93-87FD-3816C9EBDF9B}"/>
    <hyperlink ref="B358" r:id="rId1421" display="https://fbref.com/en/players/98ea5115/David-Raya" xr:uid="{CB6C7251-CE7F-4BEA-84BC-E7D50D6F4E21}"/>
    <hyperlink ref="C358" r:id="rId1422" display="https://fbref.com/en/country/ESP/Spain-Football" xr:uid="{0357690D-706F-4A4F-8A52-6331300F8C8A}"/>
    <hyperlink ref="E358" r:id="rId1423" display="https://fbref.com/en/squads/18bb7c10/Arsenal-Stats" xr:uid="{71BEF7AF-7C9A-4E07-8C29-76F0C8CE0838}"/>
    <hyperlink ref="AK358" r:id="rId1424" display="https://fbref.com/en/players/98ea5115/matchlogs/2023-2024/summary/David-Raya-Match-Logs" xr:uid="{E8ADFCFB-55B9-41B5-8D1B-2A2DC2A18318}"/>
    <hyperlink ref="B359" r:id="rId1425" display="https://fbref.com/en/players/28b40c9c/Tim-Ream" xr:uid="{567793E0-4312-4E0C-8D9F-ADABD4822D53}"/>
    <hyperlink ref="C359" r:id="rId1426" display="https://fbref.com/en/country/USA/United-States-Football" xr:uid="{6FD993E3-62E7-4B6C-AC0D-7306D6B46A27}"/>
    <hyperlink ref="E359" r:id="rId1427" display="https://fbref.com/en/squads/fd962109/Fulham-Stats" xr:uid="{1380BAA1-A615-4CE3-B29B-E026894650AC}"/>
    <hyperlink ref="AK359" r:id="rId1428" display="https://fbref.com/en/players/28b40c9c/matchlogs/2023-2024/summary/Tim-Ream-Match-Logs" xr:uid="{F8F65301-7E6B-4C96-AB18-55675E602DEE}"/>
    <hyperlink ref="B360" r:id="rId1429" display="https://fbref.com/en/players/ab651565/Nathan-Redmond" xr:uid="{F0CA1F1D-680B-4D53-897E-0A55DAC15134}"/>
    <hyperlink ref="C360" r:id="rId1430" display="https://fbref.com/en/country/ENG/England-Football" xr:uid="{A77DABCE-2103-4FD3-B721-AE676D77A3E4}"/>
    <hyperlink ref="E360" r:id="rId1431" display="https://fbref.com/en/squads/943e8050/Burnley-Stats" xr:uid="{B24325BA-C419-417C-B2E9-B0C8DFC56B5C}"/>
    <hyperlink ref="AK360" r:id="rId1432" display="https://fbref.com/en/players/ab651565/matchlogs/2023-2024/summary/Nathan-Redmond-Match-Logs" xr:uid="{BB33DFA5-849A-4618-9F1F-AB9DC0DF5730}"/>
    <hyperlink ref="B361" r:id="rId1433" display="https://fbref.com/en/players/803ae100/Harrison-Reed" xr:uid="{9DFC11D4-4EA9-4A72-8D85-FF2CAB0BFCB5}"/>
    <hyperlink ref="C361" r:id="rId1434" display="https://fbref.com/en/country/ENG/England-Football" xr:uid="{84E31D1B-1D68-4D46-94A1-FC2E3182AA14}"/>
    <hyperlink ref="E361" r:id="rId1435" display="https://fbref.com/en/squads/fd962109/Fulham-Stats" xr:uid="{879CC3A1-A3BC-4AAF-8542-72BA3AD14FD3}"/>
    <hyperlink ref="AK361" r:id="rId1436" display="https://fbref.com/en/players/803ae100/matchlogs/2023-2024/summary/Harrison-Reed-Match-Logs" xr:uid="{A3B61BF1-0FAF-40B6-8B27-3501BEBF55CC}"/>
    <hyperlink ref="B362" r:id="rId1437" display="https://fbref.com/en/players/3353737a/Sergio-Reguilon" xr:uid="{1F1524BF-4A06-402B-988C-39C030976359}"/>
    <hyperlink ref="C362" r:id="rId1438" display="https://fbref.com/en/country/ESP/Spain-Football" xr:uid="{5A8FADED-267B-4549-AF22-8D042BDCDA47}"/>
    <hyperlink ref="E362" r:id="rId1439" display="https://fbref.com/en/squads/19538871/Manchester-United-Stats" xr:uid="{1BD10873-1305-4809-AFDB-DE28B9F2661B}"/>
    <hyperlink ref="AK362" r:id="rId1440" display="https://fbref.com/en/players/3353737a/matchlogs/2023-2024/summary/Sergio-Reguilon-Match-Logs" xr:uid="{DD986410-4B63-4AB7-BC0D-86E64D195F55}"/>
    <hyperlink ref="B363" r:id="rId1441" display="https://fbref.com/en/players/0f7533cd/Bobby-Reid" xr:uid="{56CED0D9-DDB3-429A-BABA-2C14348A356B}"/>
    <hyperlink ref="C363" r:id="rId1442" display="https://fbref.com/en/country/JAM/Jamaica-Football" xr:uid="{DE898C68-C046-4BBD-8DAB-C6B243A10E80}"/>
    <hyperlink ref="E363" r:id="rId1443" display="https://fbref.com/en/squads/fd962109/Fulham-Stats" xr:uid="{A0B3DF55-8369-4060-B291-0A8D5FFFF0D8}"/>
    <hyperlink ref="AK363" r:id="rId1444" display="https://fbref.com/en/players/0f7533cd/matchlogs/2023-2024/summary/Bobby-Reid-Match-Logs" xr:uid="{ECB477B8-3ADA-46C0-9C9F-C5FEE2CB8F54}"/>
    <hyperlink ref="B364" r:id="rId1445" display="https://fbref.com/en/players/1c7012b8/Declan-Rice" xr:uid="{36945F9F-886F-46DB-B804-F8DA7E448B4C}"/>
    <hyperlink ref="C364" r:id="rId1446" display="https://fbref.com/en/country/ENG/England-Football" xr:uid="{85284A8B-FD2A-4A73-9B1C-BD3E7752A709}"/>
    <hyperlink ref="E364" r:id="rId1447" display="https://fbref.com/en/squads/18bb7c10/Arsenal-Stats" xr:uid="{805EC6F7-61C8-4375-B91D-46EA8798B6F5}"/>
    <hyperlink ref="AK364" r:id="rId1448" display="https://fbref.com/en/players/1c7012b8/matchlogs/2023-2024/summary/Declan-Rice-Match-Logs" xr:uid="{3B5EC377-46CE-4901-8719-43D8A08776F9}"/>
    <hyperlink ref="B365" r:id="rId1449" display="https://fbref.com/en/players/0a3d6d2b/Chris-Richards" xr:uid="{FB719A0E-DAA5-4E51-ADA9-027895328FE1}"/>
    <hyperlink ref="C365" r:id="rId1450" display="https://fbref.com/en/country/USA/United-States-Football" xr:uid="{60849427-8654-4FFC-856C-006929C47879}"/>
    <hyperlink ref="E365" r:id="rId1451" display="https://fbref.com/en/squads/47c64c55/Crystal-Palace-Stats" xr:uid="{61DDCD39-B0FA-4901-A305-B75111433C6C}"/>
    <hyperlink ref="AK365" r:id="rId1452" display="https://fbref.com/en/players/0a3d6d2b/matchlogs/2023-2024/summary/Chris-Richards-Match-Logs" xr:uid="{006D22E1-3F88-4C00-9005-BD38E98B20AE}"/>
    <hyperlink ref="B366" r:id="rId1453" display="https://fbref.com/en/players/fa031b34/Richarlison" xr:uid="{E202634C-F485-4D56-B9C1-C211A252B7D4}"/>
    <hyperlink ref="C366" r:id="rId1454" display="https://fbref.com/en/country/BRA/Brazil-Football" xr:uid="{0CD6A07F-1521-4024-81C8-2C9ED5A3F644}"/>
    <hyperlink ref="E366" r:id="rId1455" display="https://fbref.com/en/squads/361ca564/Tottenham-Hotspur-Stats" xr:uid="{7A6D290C-BC56-40D0-90FB-B25F9B158261}"/>
    <hyperlink ref="AK366" r:id="rId1456" display="https://fbref.com/en/players/fa031b34/matchlogs/2023-2024/summary/Richarlison-Match-Logs" xr:uid="{B05BED89-A300-428D-B583-2C888C407FAE}"/>
    <hyperlink ref="B367" r:id="rId1457" display="https://fbref.com/en/players/7a1f2c08/Jairo-Riedewald" xr:uid="{E0797A79-0385-477F-B915-11F484797257}"/>
    <hyperlink ref="C367" r:id="rId1458" display="https://fbref.com/en/country/NED/Netherlands-Football" xr:uid="{C8D96D09-C844-4EA1-97B3-0460EF2E987F}"/>
    <hyperlink ref="E367" r:id="rId1459" display="https://fbref.com/en/squads/47c64c55/Crystal-Palace-Stats" xr:uid="{9FE38DF2-78D5-4B1C-A78D-53322A736C25}"/>
    <hyperlink ref="AK367" r:id="rId1460" display="https://fbref.com/en/players/7a1f2c08/matchlogs/2023-2024/summary/Jairo-Riedewald-Match-Logs" xr:uid="{0F3F706A-D2DA-4682-B78E-954CD7CC4CE0}"/>
    <hyperlink ref="B368" r:id="rId1461" display="https://fbref.com/en/players/71ef519e/Matt-Ritchie" xr:uid="{A4EB6EAB-0D3F-4F4D-AAF0-FB828D04245A}"/>
    <hyperlink ref="C368" r:id="rId1462" display="https://fbref.com/en/country/SCO/Scotland-Football" xr:uid="{935CB9BC-6AFC-4107-BF9F-7E751968202F}"/>
    <hyperlink ref="E368" r:id="rId1463" display="https://fbref.com/en/squads/b2b47a98/Newcastle-United-Stats" xr:uid="{2D4BDE09-DA1A-47B3-8E8D-522CE4B1608B}"/>
    <hyperlink ref="AK368" r:id="rId1464" display="https://fbref.com/en/players/71ef519e/matchlogs/2023-2024/summary/Matt-Ritchie-Match-Logs" xr:uid="{7A4703BB-B0A5-4267-8446-F5CE1081277B}"/>
    <hyperlink ref="B369" r:id="rId1465" display="https://fbref.com/en/players/24fae784/Connor-Roberts" xr:uid="{39E5EB96-E5C3-4307-ADC8-8E864EF8B3DE}"/>
    <hyperlink ref="C369" r:id="rId1466" display="https://fbref.com/en/country/WAL/Wales-Football" xr:uid="{DA27F74C-84A5-4BC6-A34B-FD13F414DC11}"/>
    <hyperlink ref="E369" r:id="rId1467" display="https://fbref.com/en/squads/943e8050/Burnley-Stats" xr:uid="{87C22785-AAE6-493A-A0ED-4F004154A36C}"/>
    <hyperlink ref="AK369" r:id="rId1468" display="https://fbref.com/en/players/24fae784/matchlogs/2023-2024/summary/Connor-Roberts-Match-Logs" xr:uid="{F6406AE6-8F37-4324-8DC6-A831CF259DF0}"/>
    <hyperlink ref="B370" r:id="rId1469" display="https://fbref.com/en/players/2e4f5f03/Andrew-Robertson" xr:uid="{57F38A4C-0D23-41B4-A397-BE9D983B3F98}"/>
    <hyperlink ref="C370" r:id="rId1470" display="https://fbref.com/en/country/SCO/Scotland-Football" xr:uid="{E038E864-E3DE-49A2-9ADA-5827627F12A3}"/>
    <hyperlink ref="E370" r:id="rId1471" display="https://fbref.com/en/squads/822bd0ba/Liverpool-Stats" xr:uid="{D9BF0EA3-45B8-44C6-B4DB-1B6FD6C520F1}"/>
    <hyperlink ref="AK370" r:id="rId1472" display="https://fbref.com/en/players/2e4f5f03/matchlogs/2023-2024/summary/Andrew-Robertson-Match-Logs" xr:uid="{793E3F02-E0DF-4383-92A0-B62AE75890D2}"/>
    <hyperlink ref="B371" r:id="rId1473" display="https://fbref.com/en/players/289601e6/Antonee-Robinson" xr:uid="{E1D7BC1C-B5A4-427D-8839-C07C05E23C0C}"/>
    <hyperlink ref="C371" r:id="rId1474" display="https://fbref.com/en/country/USA/United-States-Football" xr:uid="{E78A3FE5-4872-4432-A60D-8AD84963A645}"/>
    <hyperlink ref="E371" r:id="rId1475" display="https://fbref.com/en/squads/fd962109/Fulham-Stats" xr:uid="{BC0647F6-980F-492E-9269-CC5E61A75EF4}"/>
    <hyperlink ref="AK371" r:id="rId1476" display="https://fbref.com/en/players/289601e6/matchlogs/2023-2024/summary/Antonee-Robinson-Match-Logs" xr:uid="{B28BD340-0C4A-4442-991C-C82B7F870862}"/>
    <hyperlink ref="B372" r:id="rId1477" display="https://fbref.com/en/players/7399c7a8/Jack-Robinson" xr:uid="{7FA83059-F428-4B21-A924-BD7E620C68F0}"/>
    <hyperlink ref="C372" r:id="rId1478" display="https://fbref.com/en/country/ENG/England-Football" xr:uid="{BA2499F5-5A5B-4B73-8C24-62F5E0B8379A}"/>
    <hyperlink ref="E372" r:id="rId1479" display="https://fbref.com/en/squads/1df6b87e/Sheffield-United-Stats" xr:uid="{E4CF591A-0EA0-46CE-93BA-FDA0F2D6ED1E}"/>
    <hyperlink ref="AK372" r:id="rId1480" display="https://fbref.com/en/players/7399c7a8/matchlogs/2023-2024/summary/Jack-Robinson-Match-Logs" xr:uid="{C3A1BB83-ECAB-45AB-A7BA-99A07520C491}"/>
    <hyperlink ref="B373" r:id="rId1481" display="https://fbref.com/en/players/6434f10d/Rodri" xr:uid="{9FA05682-7296-4343-8FD9-88BCADBD1330}"/>
    <hyperlink ref="C373" r:id="rId1482" display="https://fbref.com/en/country/ESP/Spain-Football" xr:uid="{C62A6CD1-C1E0-4EDC-B07A-B0D12E75FCCC}"/>
    <hyperlink ref="E373" r:id="rId1483" display="https://fbref.com/en/squads/b8fd03ef/Manchester-City-Stats" xr:uid="{CF22AE8D-09DA-4FB7-BFD7-F9200E6023ED}"/>
    <hyperlink ref="AK373" r:id="rId1484" display="https://fbref.com/en/players/6434f10d/matchlogs/2023-2024/summary/Rodri-Match-Logs" xr:uid="{332C56F1-1883-4B7B-AAD6-378685CBF10C}"/>
    <hyperlink ref="B374" r:id="rId1485" display="https://fbref.com/en/players/4ab53cdb/Jay-Rodriguez" xr:uid="{0426ED08-C038-49ED-B54E-EBF13D6236BB}"/>
    <hyperlink ref="C374" r:id="rId1486" display="https://fbref.com/en/country/ENG/England-Football" xr:uid="{083CBBD4-A2B0-4D69-87DA-4B7F95EAA67C}"/>
    <hyperlink ref="E374" r:id="rId1487" display="https://fbref.com/en/squads/943e8050/Burnley-Stats" xr:uid="{5877A88C-08CB-4E4A-A3B9-59BE4EE2C28B}"/>
    <hyperlink ref="AK374" r:id="rId1488" display="https://fbref.com/en/players/4ab53cdb/matchlogs/2023-2024/summary/Jay-Rodriguez-Match-Logs" xr:uid="{CD088101-A688-4B00-BD30-B809402E137C}"/>
    <hyperlink ref="B375" r:id="rId1489" display="https://fbref.com/en/players/57c94db2/Mads-Roerslev" xr:uid="{C2016C3A-1277-47A2-B5A0-D15E19E5B630}"/>
    <hyperlink ref="C375" r:id="rId1490" display="https://fbref.com/en/country/DEN/Denmark-Football" xr:uid="{ACBC90D7-1212-45F7-9E58-4776B32DA154}"/>
    <hyperlink ref="E375" r:id="rId1491" display="https://fbref.com/en/squads/cd051869/Brentford-Stats" xr:uid="{37C56046-40D4-4B02-944F-AFB0E7F495B0}"/>
    <hyperlink ref="AK375" r:id="rId1492" display="https://fbref.com/en/players/57c94db2/matchlogs/2023-2024/summary/Mads-Roerslev-Match-Logs" xr:uid="{6FB649F6-57F2-4F53-AE04-7DC4B5B03ACE}"/>
    <hyperlink ref="B376" r:id="rId1493" display="https://fbref.com/en/players/a3d94a58/Cristian-Romero" xr:uid="{F25B3C95-1615-445C-B103-AD9BD112E7D9}"/>
    <hyperlink ref="C376" r:id="rId1494" display="https://fbref.com/en/country/ARG/Argentina-Football" xr:uid="{5362872C-4F43-4E2A-8DAD-A48BE6644DBF}"/>
    <hyperlink ref="E376" r:id="rId1495" display="https://fbref.com/en/squads/361ca564/Tottenham-Hotspur-Stats" xr:uid="{380E7111-B999-455A-8853-FEE49154EB9B}"/>
    <hyperlink ref="AK376" r:id="rId1496" display="https://fbref.com/en/players/a3d94a58/matchlogs/2023-2024/summary/Cristian-Romero-Match-Logs" xr:uid="{609B2497-1FD5-4E1B-9FC0-7246F43E0421}"/>
    <hyperlink ref="B377" r:id="rId1497" display="https://fbref.com/en/players/10a10454/Joe-Rothwell" xr:uid="{A1C405DB-14B0-4F42-A54F-3F61DD5BCE2F}"/>
    <hyperlink ref="C377" r:id="rId1498" display="https://fbref.com/en/country/ENG/England-Football" xr:uid="{8E48CB7E-25F8-48E9-BFB8-953502B02681}"/>
    <hyperlink ref="E377" r:id="rId1499" display="https://fbref.com/en/squads/4ba7cbea/Bournemouth-Stats" xr:uid="{F90B15ED-1FF1-4F7C-AFCB-0677C62F42E3}"/>
    <hyperlink ref="AK377" r:id="rId1500" display="https://fbref.com/en/players/10a10454/matchlogs/2023-2024/summary/Joe-Rothwell-Match-Logs" xr:uid="{1D1F3E3E-7CA3-42D4-B230-E481F0BAABDC}"/>
    <hyperlink ref="B378" r:id="rId1501" display="https://fbref.com/en/players/a9b1c319/Pelly-Ruddock-Mpanzu" xr:uid="{7D2F9C0C-BB03-4912-8CA3-E0FF9B674160}"/>
    <hyperlink ref="C378" r:id="rId1502" display="https://fbref.com/en/country/COD/Congo-DR-Football" xr:uid="{B860C195-4A48-4D26-909D-6D936F2C17E3}"/>
    <hyperlink ref="E378" r:id="rId1503" display="https://fbref.com/en/squads/e297cd13/Luton-Town-Stats" xr:uid="{2465EA0E-D6B3-4785-9D9F-50D06C80A8B1}"/>
    <hyperlink ref="AK378" r:id="rId1504" display="https://fbref.com/en/players/a9b1c319/matchlogs/2023-2024/summary/Pelly-Ruddock-Mpanzu-Match-Logs" xr:uid="{6A62EF5E-8D86-4278-9747-CBCEA873F262}"/>
    <hyperlink ref="B379" r:id="rId1505" display="https://fbref.com/en/players/903b6e8b/Jose-Sa" xr:uid="{4148A102-C51B-498E-8E05-D5C365AB6292}"/>
    <hyperlink ref="C379" r:id="rId1506" display="https://fbref.com/en/country/POR/Portugal-Football" xr:uid="{51471B06-DD97-40FF-94EE-F55ACF388FEF}"/>
    <hyperlink ref="E379" r:id="rId1507" display="https://fbref.com/en/squads/8cec06e1/Wolverhampton-Wanderers-Stats" xr:uid="{23A37BB6-F936-4231-B5D7-1AF4589FFFFE}"/>
    <hyperlink ref="AK379" r:id="rId1508" display="https://fbref.com/en/players/903b6e8b/matchlogs/2023-2024/summary/Jose-Sa-Match-Logs" xr:uid="{49364C36-3FFB-4528-A3A8-C0DDD18CDD07}"/>
    <hyperlink ref="B380" r:id="rId1509" display="https://fbref.com/en/players/bc7dc64d/Bukayo-Saka" xr:uid="{3451AA3E-DC8A-4E0C-B49B-D7FEB38FDC2D}"/>
    <hyperlink ref="C380" r:id="rId1510" display="https://fbref.com/en/country/ENG/England-Football" xr:uid="{C6AD14B4-D668-4664-BFAF-DB093CD66627}"/>
    <hyperlink ref="E380" r:id="rId1511" display="https://fbref.com/en/squads/18bb7c10/Arsenal-Stats" xr:uid="{8775C39F-5EB1-4B13-829F-9418E776E14A}"/>
    <hyperlink ref="AK380" r:id="rId1512" display="https://fbref.com/en/players/bc7dc64d/matchlogs/2023-2024/summary/Bukayo-Saka-Match-Logs" xr:uid="{ACE905B5-C2F5-4A4C-B782-8EB5F8863E03}"/>
    <hyperlink ref="B381" r:id="rId1513" display="https://fbref.com/en/players/e342ad68/Mohamed-Salah" xr:uid="{E46AA0E5-7127-4F4A-B59D-89222F90DEB0}"/>
    <hyperlink ref="C381" r:id="rId1514" display="https://fbref.com/en/country/EGY/Egypt-Football" xr:uid="{61665EAF-11C0-440E-856E-F817CABEEB32}"/>
    <hyperlink ref="E381" r:id="rId1515" display="https://fbref.com/en/squads/822bd0ba/Liverpool-Stats" xr:uid="{D81F0447-8F6A-4A92-8D7F-1A740F07E810}"/>
    <hyperlink ref="AK381" r:id="rId1516" display="https://fbref.com/en/players/e342ad68/matchlogs/2023-2024/summary/Mohamed-Salah-Match-Logs" xr:uid="{FAE998ED-570E-4688-8A02-59FD5F3F54FD}"/>
    <hyperlink ref="B382" r:id="rId1517" display="https://fbref.com/en/players/972aeb2a/William-Saliba" xr:uid="{5207C9B1-D5F7-4EC4-9B7D-4E53659DD9C6}"/>
    <hyperlink ref="C382" r:id="rId1518" display="https://fbref.com/en/country/FRA/France-Football" xr:uid="{67470B26-0AD7-4F96-BF2F-C4554C379F4D}"/>
    <hyperlink ref="E382" r:id="rId1519" display="https://fbref.com/en/squads/18bb7c10/Arsenal-Stats" xr:uid="{4075F2E5-57F8-41DD-B2E4-24142650380A}"/>
    <hyperlink ref="AK382" r:id="rId1520" display="https://fbref.com/en/players/972aeb2a/matchlogs/2023-2024/summary/William-Saliba-Match-Logs" xr:uid="{6B2565DC-4DC8-48F4-ACA5-2578714ECFFD}"/>
    <hyperlink ref="B383" r:id="rId1521" display="https://fbref.com/en/players/1b4f1169/Albert-Sambi-Lokonga" xr:uid="{218ED068-0275-4A68-A0CA-51589947EEBC}"/>
    <hyperlink ref="C383" r:id="rId1522" display="https://fbref.com/en/country/BEL/Belgium-Football" xr:uid="{B3D18502-FBB7-4FFE-9963-890E6114DFD0}"/>
    <hyperlink ref="E383" r:id="rId1523" display="https://fbref.com/en/squads/e297cd13/Luton-Town-Stats" xr:uid="{7FDDBDF0-5751-4D70-A813-14D40BCD93B7}"/>
    <hyperlink ref="AK383" r:id="rId1524" display="https://fbref.com/en/players/1b4f1169/matchlogs/2023-2024/summary/Albert-Sambi-Lokonga-Match-Logs" xr:uid="{320A9F97-F412-49C2-BD4C-9AF6713A744F}"/>
    <hyperlink ref="B384" r:id="rId1525" display="https://fbref.com/en/players/da7b447d/Davinson-Sanchez" xr:uid="{438C5BBB-085D-473A-905A-98471E5730EE}"/>
    <hyperlink ref="C384" r:id="rId1526" display="https://fbref.com/en/country/COL/Colombia-Football" xr:uid="{635E07C0-978C-4997-95A2-55818DFBD6D8}"/>
    <hyperlink ref="E384" r:id="rId1527" display="https://fbref.com/en/squads/361ca564/Tottenham-Hotspur-Stats" xr:uid="{81570A9F-A79A-4829-97C7-824480771A0E}"/>
    <hyperlink ref="AK384" r:id="rId1528" display="https://fbref.com/en/players/da7b447d/matchlogs/2023-2024/summary/Davinson-Sanchez-Match-Logs" xr:uid="{05A2E185-06E6-4E0C-B24B-A41A06139263}"/>
    <hyperlink ref="B385" r:id="rId1529" display="https://fbref.com/en/players/6a713852/Robert-Sanchez" xr:uid="{3EE9CC90-13A6-4DA9-9DB2-2735C338E48B}"/>
    <hyperlink ref="C385" r:id="rId1530" display="https://fbref.com/en/country/ESP/Spain-Football" xr:uid="{2495D2AF-4D4F-4012-B40F-6DDFB2ACCC0C}"/>
    <hyperlink ref="E385" r:id="rId1531" display="https://fbref.com/en/squads/cff3d9bb/Chelsea-Stats" xr:uid="{80B1617E-D4B8-40C3-82BA-6FD0FFBACC9A}"/>
    <hyperlink ref="AK385" r:id="rId1532" display="https://fbref.com/en/players/6a713852/matchlogs/2023-2024/summary/Robert-Sanchez-Match-Logs" xr:uid="{9CC0DDAB-8BCC-48E5-9885-6D4A884080E3}"/>
    <hyperlink ref="B386" r:id="rId1533" display="https://fbref.com/en/players/dbf053da/Jadon-Sancho" xr:uid="{4199C5B2-7A66-4886-A17B-1560617DF875}"/>
    <hyperlink ref="C386" r:id="rId1534" display="https://fbref.com/en/country/ENG/England-Football" xr:uid="{04A8E621-F466-41DD-872C-F2E490F595F7}"/>
    <hyperlink ref="E386" r:id="rId1535" display="https://fbref.com/en/squads/19538871/Manchester-United-Stats" xr:uid="{6BADB9C5-84A3-4127-8C19-6897792AD0BA}"/>
    <hyperlink ref="AK386" r:id="rId1536" display="https://fbref.com/en/players/dbf053da/matchlogs/2023-2024/summary/Jadon-Sancho-Match-Logs" xr:uid="{486B2FA7-6EDD-432B-A4E6-71796DD624AE}"/>
    <hyperlink ref="B387" r:id="rId1537" display="https://fbref.com/en/players/bced0375/Ibrahim-Sangare" xr:uid="{A92D04C2-6B0D-4495-9150-3EF10C3BFBD3}"/>
    <hyperlink ref="C387" r:id="rId1538" display="https://fbref.com/en/country/CIV/Cote-dIvoire-Football" xr:uid="{AFFAACF4-DABA-49E9-8096-E15988840722}"/>
    <hyperlink ref="E387" r:id="rId1539" display="https://fbref.com/en/squads/e4a775cb/Nottingham-Forest-Stats" xr:uid="{9621F865-0628-415C-AE46-7024DBB8CB04}"/>
    <hyperlink ref="AK387" r:id="rId1540" display="https://fbref.com/en/players/bced0375/matchlogs/2023-2024/summary/Ibrahim-Sangare-Match-Logs" xr:uid="{37C31FD7-3271-46DF-9477-5454562DBAC5}"/>
    <hyperlink ref="B388" r:id="rId1541" display="https://fbref.com/en/players/dd745366/Andrey-Santos" xr:uid="{8B70D16B-3D6E-45AF-935C-004C528D6DF4}"/>
    <hyperlink ref="C388" r:id="rId1542" display="https://fbref.com/en/country/BRA/Brazil-Football" xr:uid="{5B0193B4-FE7C-4FCE-A291-97408A1C613C}"/>
    <hyperlink ref="E388" r:id="rId1543" display="https://fbref.com/en/squads/e4a775cb/Nottingham-Forest-Stats" xr:uid="{12A6DB6B-7323-4A72-B7E2-9FEF6D05F67D}"/>
    <hyperlink ref="AK388" r:id="rId1544" display="https://fbref.com/en/players/dd745366/matchlogs/2023-2024/summary/Andrey-Santos-Match-Logs" xr:uid="{12D66FCC-0408-460E-87DD-2698B77B235E}"/>
    <hyperlink ref="B389" r:id="rId1545" display="https://fbref.com/en/players/9744ff80/Pablo-Sarabia" xr:uid="{2E6AD987-355F-4E9E-A6B2-5C790B9A921A}"/>
    <hyperlink ref="C389" r:id="rId1546" display="https://fbref.com/en/country/ESP/Spain-Football" xr:uid="{F2B569E4-4956-4C74-A75F-AE7388250FE1}"/>
    <hyperlink ref="E389" r:id="rId1547" display="https://fbref.com/en/squads/8cec06e1/Wolverhampton-Wanderers-Stats" xr:uid="{571D1F90-A3AE-4A3B-80E7-B79C0121696D}"/>
    <hyperlink ref="AK389" r:id="rId1548" display="https://fbref.com/en/players/9744ff80/matchlogs/2023-2024/summary/Pablo-Sarabia-Match-Logs" xr:uid="{E29176FC-DDEB-4409-AB6C-8C5321199BFF}"/>
    <hyperlink ref="B390" r:id="rId1549" display="https://fbref.com/en/players/52afb588/Kevin-Schade" xr:uid="{3BDCE53A-D419-4A4C-9EC3-D7BAB919BB91}"/>
    <hyperlink ref="C390" r:id="rId1550" display="https://fbref.com/en/country/GER/Germany-Football" xr:uid="{DDA99216-DD1C-4673-9608-19FF7452B52A}"/>
    <hyperlink ref="E390" r:id="rId1551" display="https://fbref.com/en/squads/cd051869/Brentford-Stats" xr:uid="{31B413CA-2651-410D-81EF-702BFAFEDC94}"/>
    <hyperlink ref="AK390" r:id="rId1552" display="https://fbref.com/en/players/52afb588/matchlogs/2023-2024/summary/Kevin-Schade-Match-Logs" xr:uid="{0D6DA693-81AF-4567-808D-30D9077AE9A6}"/>
    <hyperlink ref="B391" r:id="rId1553" display="https://fbref.com/en/players/c8aa95da/Fabian-Schar" xr:uid="{7A93EC96-AB6A-46BA-8C2C-8F0267FA85CF}"/>
    <hyperlink ref="C391" r:id="rId1554" display="https://fbref.com/en/country/SUI/Switzerland-Football" xr:uid="{CC9111E9-703C-4569-B5C4-204421C3F845}"/>
    <hyperlink ref="E391" r:id="rId1555" display="https://fbref.com/en/squads/b2b47a98/Newcastle-United-Stats" xr:uid="{C7E96B43-1EE3-4E21-BB28-FAE9F0370D59}"/>
    <hyperlink ref="AK391" r:id="rId1556" display="https://fbref.com/en/players/c8aa95da/matchlogs/2023-2024/summary/Fabian-Schar-Match-Logs" xr:uid="{A7D4E12A-7C5D-47A6-8A4C-EC112A498A35}"/>
    <hyperlink ref="B392" r:id="rId1557" display="https://fbref.com/en/players/3312f911/Jeffrey-Schlupp" xr:uid="{3B711018-49D4-4AC9-912B-BD202071C0E7}"/>
    <hyperlink ref="C392" r:id="rId1558" display="https://fbref.com/en/country/GHA/Ghana-Football" xr:uid="{04105822-31B9-48FB-9C91-FA797B6EA927}"/>
    <hyperlink ref="E392" r:id="rId1559" display="https://fbref.com/en/squads/47c64c55/Crystal-Palace-Stats" xr:uid="{75A274B7-254C-4D2E-A6C8-1703DAD42E3D}"/>
    <hyperlink ref="AK392" r:id="rId1560" display="https://fbref.com/en/players/3312f911/matchlogs/2023-2024/summary/Jeffrey-Schlupp-Match-Logs" xr:uid="{AF003E98-F084-485E-A7EA-CF51744BA60A}"/>
    <hyperlink ref="B393" r:id="rId1561" display="https://fbref.com/en/players/104d0bb8/Alex-Scott" xr:uid="{E4C721F4-6B35-471B-B64C-1501860A5F54}"/>
    <hyperlink ref="C393" r:id="rId1562" display="https://fbref.com/en/country/ENG/England-Football" xr:uid="{6E3631BE-47BD-4B0A-A82E-7147265FFDA5}"/>
    <hyperlink ref="E393" r:id="rId1563" display="https://fbref.com/en/squads/4ba7cbea/Bournemouth-Stats" xr:uid="{ABC5D5F9-070E-4A19-B3EE-E0A621978AD2}"/>
    <hyperlink ref="AK393" r:id="rId1564" display="https://fbref.com/en/players/104d0bb8/matchlogs/2023-2024/summary/Alex-Scott-Match-Logs" xr:uid="{86A64AE3-E6A1-4942-A3A1-17D8F9CA73DA}"/>
    <hyperlink ref="B394" r:id="rId1565" display="https://fbref.com/en/players/d04b94db/Nelson-Semedo" xr:uid="{07032B61-D05B-47AF-A842-37A0DE7E76FE}"/>
    <hyperlink ref="C394" r:id="rId1566" display="https://fbref.com/en/country/POR/Portugal-Football" xr:uid="{04D48098-FA8E-4448-A7C4-1C1A4EC8F695}"/>
    <hyperlink ref="E394" r:id="rId1567" display="https://fbref.com/en/squads/8cec06e1/Wolverhampton-Wanderers-Stats" xr:uid="{D0E491F6-901B-4286-A4F9-2394FCEEBFB1}"/>
    <hyperlink ref="AK394" r:id="rId1568" display="https://fbref.com/en/players/d04b94db/matchlogs/2023-2024/summary/Nelson-Semedo-Match-Logs" xr:uid="{D886B946-7F6C-4BF2-98E2-E0E3CD759192}"/>
    <hyperlink ref="B395" r:id="rId1569" display="https://fbref.com/en/players/efd2ec23/Antoine-Semenyo" xr:uid="{21B66C28-B0CD-461B-B6E9-BA9D94FE3280}"/>
    <hyperlink ref="C395" r:id="rId1570" display="https://fbref.com/en/country/GHA/Ghana-Football" xr:uid="{FE1E7495-80AF-4C7B-BEE3-66427366D5BF}"/>
    <hyperlink ref="E395" r:id="rId1571" display="https://fbref.com/en/squads/4ba7cbea/Bournemouth-Stats" xr:uid="{4C360F49-08C9-4289-90AB-8995877229CB}"/>
    <hyperlink ref="AK395" r:id="rId1572" display="https://fbref.com/en/players/efd2ec23/matchlogs/2023-2024/summary/Antoine-Semenyo-Match-Logs" xr:uid="{1F6E6921-F90A-4241-AB1D-B5CBD3B0F25C}"/>
    <hyperlink ref="B396" r:id="rId1573" display="https://fbref.com/en/players/35141f4c/Marcos-Senesi" xr:uid="{DF247C23-54C6-457A-B4CB-2B9384A91056}"/>
    <hyperlink ref="C396" r:id="rId1574" display="https://fbref.com/en/country/ARG/Argentina-Football" xr:uid="{2E807E93-F9F9-4C7C-A96D-F2F66FFBC283}"/>
    <hyperlink ref="E396" r:id="rId1575" display="https://fbref.com/en/squads/4ba7cbea/Bournemouth-Stats" xr:uid="{78FAF4F0-DA2E-45C0-87D7-DA6231CC697B}"/>
    <hyperlink ref="AK396" r:id="rId1576" display="https://fbref.com/en/players/35141f4c/matchlogs/2023-2024/summary/Marcos-Senesi-Match-Logs" xr:uid="{E4063672-07B7-47E6-B718-6D01971DC242}"/>
    <hyperlink ref="B397" r:id="rId1577" display="https://fbref.com/en/players/9c94165b/Luke-Shaw" xr:uid="{E25F0A6A-E40A-4266-82D6-17D07104B650}"/>
    <hyperlink ref="C397" r:id="rId1578" display="https://fbref.com/en/country/ENG/England-Football" xr:uid="{35E57D87-6A98-4692-9457-A57E663AA97F}"/>
    <hyperlink ref="E397" r:id="rId1579" display="https://fbref.com/en/squads/19538871/Manchester-United-Stats" xr:uid="{12BBF66E-BD2B-45AB-A675-A833314F343F}"/>
    <hyperlink ref="AK397" r:id="rId1580" display="https://fbref.com/en/players/9c94165b/matchlogs/2023-2024/summary/Luke-Shaw-Match-Logs" xr:uid="{E8CFBB09-2A99-413C-90FF-6A188E10C605}"/>
    <hyperlink ref="B398" r:id="rId1581" display="https://fbref.com/en/players/3eb22ec9/Bernardo-Silva" xr:uid="{2A260E89-EE4E-4983-A95E-DD34056E79F9}"/>
    <hyperlink ref="C398" r:id="rId1582" display="https://fbref.com/en/country/POR/Portugal-Football" xr:uid="{A4D539D9-AEFB-4C3C-9D7C-3E8C68E1467B}"/>
    <hyperlink ref="E398" r:id="rId1583" display="https://fbref.com/en/squads/b8fd03ef/Manchester-City-Stats" xr:uid="{E8EE67E3-0B90-4579-9EE3-9257E937DF1F}"/>
    <hyperlink ref="AK398" r:id="rId1584" display="https://fbref.com/en/players/3eb22ec9/matchlogs/2023-2024/summary/Bernardo-Silva-Match-Logs" xr:uid="{43F2034C-4232-4BA7-8BF1-F010C61F6E55}"/>
    <hyperlink ref="B399" r:id="rId1585" display="https://fbref.com/en/players/e7aa9d7c/Fabio-Silva" xr:uid="{911C6CC1-05EC-45B4-A83D-71C956DACF67}"/>
    <hyperlink ref="C399" r:id="rId1586" display="https://fbref.com/en/country/POR/Portugal-Football" xr:uid="{F12A0E33-9E68-44C5-A310-8656B514A070}"/>
    <hyperlink ref="E399" r:id="rId1587" display="https://fbref.com/en/squads/8cec06e1/Wolverhampton-Wanderers-Stats" xr:uid="{E80013CF-391F-4ED4-9771-296BB4A34133}"/>
    <hyperlink ref="AK399" r:id="rId1588" display="https://fbref.com/en/players/e7aa9d7c/matchlogs/2023-2024/summary/Fabio-Silva-Match-Logs" xr:uid="{31AFE6B6-B090-4210-920A-F7103CF73079}"/>
    <hyperlink ref="B400" r:id="rId1589" display="https://fbref.com/en/players/86e7deaf/Thiago-Silva" xr:uid="{E0A315FE-21CC-487B-B7AC-6A56DBEDB9D7}"/>
    <hyperlink ref="C400" r:id="rId1590" display="https://fbref.com/en/country/BRA/Brazil-Football" xr:uid="{D1BE240B-B7EA-4205-9D7B-B9E07928B2E3}"/>
    <hyperlink ref="E400" r:id="rId1591" display="https://fbref.com/en/squads/cff3d9bb/Chelsea-Stats" xr:uid="{7CDD295D-D9F4-453A-8EA9-8A9E9DE61925}"/>
    <hyperlink ref="AK400" r:id="rId1592" display="https://fbref.com/en/players/86e7deaf/matchlogs/2023-2024/summary/Thiago-Silva-Match-Logs" xr:uid="{42682AD4-04C9-43E6-9C43-3D284A7293B7}"/>
    <hyperlink ref="B401" r:id="rId1593" display="https://fbref.com/en/players/8e16dd48/Luis-Sinisterra" xr:uid="{042D2269-1A44-4465-B796-16CCB84DABED}"/>
    <hyperlink ref="C401" r:id="rId1594" display="https://fbref.com/en/country/COL/Colombia-Football" xr:uid="{5EE7975E-919F-4D62-9757-ADA555FC5AD6}"/>
    <hyperlink ref="E401" r:id="rId1595" display="https://fbref.com/en/squads/4ba7cbea/Bournemouth-Stats" xr:uid="{E134237E-3D52-4840-878F-08CED1744CC1}"/>
    <hyperlink ref="AK401" r:id="rId1596" display="https://fbref.com/en/players/8e16dd48/matchlogs/2023-2024/summary/Luis-Sinisterra-Match-Logs" xr:uid="{DE1F0648-7B32-48E6-9AE2-8B6B0AFDC3F5}"/>
    <hyperlink ref="B402" r:id="rId1597" display="https://fbref.com/en/players/6250083a/Oliver-Skipp" xr:uid="{462F0B19-AF5A-475B-8D13-10D6D90809AD}"/>
    <hyperlink ref="C402" r:id="rId1598" display="https://fbref.com/en/country/ENG/England-Football" xr:uid="{57536A96-0E14-4738-91DD-A64CDE8A522D}"/>
    <hyperlink ref="E402" r:id="rId1599" display="https://fbref.com/en/squads/361ca564/Tottenham-Hotspur-Stats" xr:uid="{39B42106-F942-43E9-9CA6-C5EF3BEE1F75}"/>
    <hyperlink ref="AK402" r:id="rId1600" display="https://fbref.com/en/players/6250083a/matchlogs/2023-2024/summary/Oliver-Skipp-Match-Logs" xr:uid="{44B6EF3D-8BA8-4CC9-9368-5F81BFFD9F77}"/>
    <hyperlink ref="B403" r:id="rId1601" display="https://fbref.com/en/players/20b104bc/Adam-Smith" xr:uid="{E2A06F03-4956-4C84-9709-24607D260B52}"/>
    <hyperlink ref="C403" r:id="rId1602" display="https://fbref.com/en/country/ENG/England-Football" xr:uid="{9B6DE22D-0BD2-4651-B2A8-BD6F93589B7C}"/>
    <hyperlink ref="E403" r:id="rId1603" display="https://fbref.com/en/squads/4ba7cbea/Bournemouth-Stats" xr:uid="{0A5D12C3-2053-40B2-BB49-D098D3AD04B5}"/>
    <hyperlink ref="AK403" r:id="rId1604" display="https://fbref.com/en/players/20b104bc/matchlogs/2023-2024/summary/Adam-Smith-Match-Logs" xr:uid="{6B29359B-A5E3-4253-A66E-6B6EA26E49D2}"/>
    <hyperlink ref="B404" r:id="rId1605" display="https://fbref.com/en/players/17695062/Emile-Smith-Rowe" xr:uid="{E23C051D-C4FE-4BCA-B056-78B93E89D910}"/>
    <hyperlink ref="C404" r:id="rId1606" display="https://fbref.com/en/country/ENG/England-Football" xr:uid="{75B89706-8434-4220-8DFA-753C1FEA4EF3}"/>
    <hyperlink ref="E404" r:id="rId1607" display="https://fbref.com/en/squads/18bb7c10/Arsenal-Stats" xr:uid="{8D597BAD-F8A3-4025-BDE3-5274BEB09FDF}"/>
    <hyperlink ref="AK404" r:id="rId1608" display="https://fbref.com/en/players/17695062/matchlogs/2023-2024/summary/Emile-Smith-Rowe-Match-Logs" xr:uid="{8412D9F4-F3E1-4022-BA7A-6299D2A18D6A}"/>
    <hyperlink ref="B405" r:id="rId1609" display="https://fbref.com/en/players/e77dc3b2/Dominic-Solanke" xr:uid="{A00AFEF0-166E-4680-83AE-A3DF8D77FB26}"/>
    <hyperlink ref="C405" r:id="rId1610" display="https://fbref.com/en/country/ENG/England-Football" xr:uid="{18234620-47D1-410C-B619-66E77AA7E9D0}"/>
    <hyperlink ref="E405" r:id="rId1611" display="https://fbref.com/en/squads/4ba7cbea/Bournemouth-Stats" xr:uid="{8A9DBC3D-DCF4-4AE3-881F-D961502901D9}"/>
    <hyperlink ref="AK405" r:id="rId1612" display="https://fbref.com/en/players/e77dc3b2/matchlogs/2023-2024/summary/Dominic-Solanke-Match-Logs" xr:uid="{D0C95B34-00DD-439D-8180-0224567EFB6A}"/>
    <hyperlink ref="B406" r:id="rId1613" display="https://fbref.com/en/players/886f9aac/Manor-Solomon" xr:uid="{F8525075-B209-4E21-AE45-4312135FA479}"/>
    <hyperlink ref="C406" r:id="rId1614" display="https://fbref.com/en/country/ISR/Israel-Football" xr:uid="{5B777913-1739-40DC-8E8C-AE2B528F5FAB}"/>
    <hyperlink ref="E406" r:id="rId1615" display="https://fbref.com/en/squads/361ca564/Tottenham-Hotspur-Stats" xr:uid="{65F15865-2EBC-4CF8-8C9F-E4D3990F18B5}"/>
    <hyperlink ref="AK406" r:id="rId1616" display="https://fbref.com/en/players/886f9aac/matchlogs/2023-2024/summary/Manor-Solomon-Match-Logs" xr:uid="{508A5770-F60F-4ADD-A9E3-7FA82DC68B8E}"/>
    <hyperlink ref="B407" r:id="rId1617" display="https://fbref.com/en/players/6613c819/Tomas-Soucek" xr:uid="{85165BE6-668D-4B73-9FFB-05C8826969EC}"/>
    <hyperlink ref="C407" r:id="rId1618" display="https://fbref.com/en/country/CZE/Czech-Republic-Football" xr:uid="{7D139F16-2A37-458C-8839-68CA4D9BFB57}"/>
    <hyperlink ref="E407" r:id="rId1619" display="https://fbref.com/en/squads/7c21e445/West-Ham-United-Stats" xr:uid="{03730131-BB29-44C9-BA5E-AAA63625F9E6}"/>
    <hyperlink ref="AK407" r:id="rId1620" display="https://fbref.com/en/players/6613c819/matchlogs/2023-2024/summary/Tomas-Soucek-Match-Logs" xr:uid="{6BEC6506-F83C-4138-B73C-20858C78631E}"/>
    <hyperlink ref="B408" r:id="rId1621" display="https://fbref.com/en/players/6a8a7af8/Vinicius-Souza" xr:uid="{B8DBC36B-A5C7-4402-83D5-B4934CE6D85D}"/>
    <hyperlink ref="C408" r:id="rId1622" display="https://fbref.com/en/country/BRA/Brazil-Football" xr:uid="{03529715-D9CF-4584-B07B-2CCD489704CD}"/>
    <hyperlink ref="E408" r:id="rId1623" display="https://fbref.com/en/squads/1df6b87e/Sheffield-United-Stats" xr:uid="{1DD114EB-2F3D-4FDB-808F-E46B65403682}"/>
    <hyperlink ref="AK408" r:id="rId1624" display="https://fbref.com/en/players/6a8a7af8/matchlogs/2023-2024/summary/Vinicius-Souza-Match-Logs" xr:uid="{4A98CDF8-5F1A-4361-90C8-BD107574AF4A}"/>
    <hyperlink ref="B409" r:id="rId1625" display="https://fbref.com/en/players/28300a16/Jason-Steele" xr:uid="{E81EDF8A-DD66-4DD8-B697-2684395673D4}"/>
    <hyperlink ref="C409" r:id="rId1626" display="https://fbref.com/en/country/ENG/England-Football" xr:uid="{794D1AC6-E3BD-4711-A4A9-F1F6298D0FE9}"/>
    <hyperlink ref="E409" r:id="rId1627" display="https://fbref.com/en/squads/d07537b9/Brighton-and-Hove-Albion-Stats" xr:uid="{19AE8751-718C-456E-B3C5-3ADA2C2549C5}"/>
    <hyperlink ref="AK409" r:id="rId1628" display="https://fbref.com/en/players/28300a16/matchlogs/2023-2024/summary/Jason-Steele-Match-Logs" xr:uid="{FB1BF6A3-B318-4853-AE1E-D45CEF4CAD54}"/>
    <hyperlink ref="B410" r:id="rId1629" display="https://fbref.com/en/players/b400bde0/Raheem-Sterling" xr:uid="{F1E73A2B-4605-4161-BBCE-DC066C87B3AB}"/>
    <hyperlink ref="C410" r:id="rId1630" display="https://fbref.com/en/country/ENG/England-Football" xr:uid="{D0C7A64F-3CA6-4011-B70B-F18E93141C9B}"/>
    <hyperlink ref="E410" r:id="rId1631" display="https://fbref.com/en/squads/cff3d9bb/Chelsea-Stats" xr:uid="{30D37132-4BF2-4769-B4F9-0CDE35FBAACD}"/>
    <hyperlink ref="AK410" r:id="rId1632" display="https://fbref.com/en/players/b400bde0/matchlogs/2023-2024/summary/Raheem-Sterling-Match-Logs" xr:uid="{DA6FC70F-5D18-4935-BEE5-4499983E00A7}"/>
    <hyperlink ref="B411" r:id="rId1633" display="https://fbref.com/en/players/5eecec3d/John-Stones" xr:uid="{775EF6BC-ECBA-40AC-97B4-3A85B6A72702}"/>
    <hyperlink ref="C411" r:id="rId1634" display="https://fbref.com/en/country/ENG/England-Football" xr:uid="{B70EF265-6C0E-456D-8EFD-D6CBE2C9106A}"/>
    <hyperlink ref="E411" r:id="rId1635" display="https://fbref.com/en/squads/b8fd03ef/Manchester-City-Stats" xr:uid="{1D15E44F-DF5D-4CC8-B0D3-DA84B04459E1}"/>
    <hyperlink ref="AK411" r:id="rId1636" display="https://fbref.com/en/players/5eecec3d/matchlogs/2023-2024/summary/John-Stones-Match-Logs" xr:uid="{6E40320C-C4B1-42C6-9FBB-24D16526E4C0}"/>
    <hyperlink ref="B412" r:id="rId1637" display="https://fbref.com/en/players/339fe0e8/Thomas-Strakosha" xr:uid="{F2322840-788D-4413-BB72-A835510DCC0A}"/>
    <hyperlink ref="C412" r:id="rId1638" display="https://fbref.com/en/country/ALB/Albania-Football" xr:uid="{46192572-EFFA-4AF5-8456-069C26AE773D}"/>
    <hyperlink ref="E412" r:id="rId1639" display="https://fbref.com/en/squads/cd051869/Brentford-Stats" xr:uid="{33400901-2CBE-41EB-AFD5-30E103AD5F26}"/>
    <hyperlink ref="AK412" r:id="rId1640" display="https://fbref.com/en/players/339fe0e8/matchlogs/2023-2024/summary/Thomas-Strakosha-Match-Logs" xr:uid="{7DD85178-6257-47B4-BB65-899DD935233B}"/>
    <hyperlink ref="B413" r:id="rId1641" display="https://fbref.com/en/players/934e1968/Dominik-Szoboszlai" xr:uid="{FECC4F09-DD21-4386-A3BD-98D5BB917968}"/>
    <hyperlink ref="C413" r:id="rId1642" display="https://fbref.com/en/country/HUN/Hungary-Football" xr:uid="{BF864757-B2C8-478E-A275-2E42EE4C631F}"/>
    <hyperlink ref="E413" r:id="rId1643" display="https://fbref.com/en/squads/822bd0ba/Liverpool-Stats" xr:uid="{6DCB2838-4BBE-4F45-BF0C-9121B096AAE2}"/>
    <hyperlink ref="AK413" r:id="rId1644" display="https://fbref.com/en/players/934e1968/matchlogs/2023-2024/summary/Dominik-Szoboszlai-Match-Logs" xr:uid="{5A4E051D-35B4-4A8B-B828-76E5ACF7A967}"/>
    <hyperlink ref="B414" r:id="rId1645" display="https://fbref.com/en/players/e514ab62/Matt-Targett" xr:uid="{A6FD583A-2D15-4EB0-A00B-73E104ABA418}"/>
    <hyperlink ref="C414" r:id="rId1646" display="https://fbref.com/en/country/ENG/England-Football" xr:uid="{4BCD6474-527D-49DC-80DB-9BD7A2B3A78F}"/>
    <hyperlink ref="E414" r:id="rId1647" display="https://fbref.com/en/squads/b2b47a98/Newcastle-United-Stats" xr:uid="{321A789C-FC5D-41D4-B2CA-1084DFFCE70C}"/>
    <hyperlink ref="AK414" r:id="rId1648" display="https://fbref.com/en/players/e514ab62/matchlogs/2023-2024/summary/Matt-Targett-Match-Logs" xr:uid="{FA204679-4524-49E6-867D-D4E03CDD6A47}"/>
    <hyperlink ref="B415" r:id="rId1649" display="https://fbref.com/en/players/15ea812b/James-Tarkowski" xr:uid="{27556A86-E081-45CF-A477-8EA09FDAA927}"/>
    <hyperlink ref="C415" r:id="rId1650" display="https://fbref.com/en/country/ENG/England-Football" xr:uid="{346279E5-E3DF-4979-93E5-04365A852785}"/>
    <hyperlink ref="E415" r:id="rId1651" display="https://fbref.com/en/squads/d3fd31cc/Everton-Stats" xr:uid="{461E7A62-4D26-431B-8CC7-87D0CC7D6681}"/>
    <hyperlink ref="AK415" r:id="rId1652" display="https://fbref.com/en/players/15ea812b/matchlogs/2023-2024/summary/James-Tarkowski-Match-Logs" xr:uid="{EA58C91A-9728-4F39-8BC5-7FCA26590163}"/>
    <hyperlink ref="B416" r:id="rId1653" display="https://fbref.com/en/players/a65c844b/Nuno-Tavares" xr:uid="{C5BCB9B0-4B64-493F-A249-9609D2489B01}"/>
    <hyperlink ref="C416" r:id="rId1654" display="https://fbref.com/en/country/POR/Portugal-Football" xr:uid="{1C0274ED-3825-4E81-84AD-CF9B138AE90B}"/>
    <hyperlink ref="E416" r:id="rId1655" display="https://fbref.com/en/squads/e4a775cb/Nottingham-Forest-Stats" xr:uid="{E9ECB6EC-4BF0-4EC7-A497-327CCE638785}"/>
    <hyperlink ref="AK416" r:id="rId1656" display="https://fbref.com/en/players/a65c844b/matchlogs/2023-2024/summary/Nuno-Tavares-Match-Logs" xr:uid="{540C2DE8-AF69-4E80-BCB4-B9E00290A090}"/>
    <hyperlink ref="B417" r:id="rId1657" display="https://fbref.com/en/players/5c0da4a4/Marcus-Tavernier" xr:uid="{247BBBC2-062B-421F-8D99-9CB0A46CCE62}"/>
    <hyperlink ref="C417" r:id="rId1658" display="https://fbref.com/en/country/ENG/England-Football" xr:uid="{B2F24B07-D28E-4AE8-9FFD-33E4591117A6}"/>
    <hyperlink ref="E417" r:id="rId1659" display="https://fbref.com/en/squads/4ba7cbea/Bournemouth-Stats" xr:uid="{923DE397-B9BC-491E-9B27-A8963F5B0F14}"/>
    <hyperlink ref="AK417" r:id="rId1660" display="https://fbref.com/en/players/5c0da4a4/matchlogs/2023-2024/summary/Marcus-Tavernier-Match-Logs" xr:uid="{E1A66CC4-D76A-4AF3-8A76-E38045285C32}"/>
    <hyperlink ref="B418" r:id="rId1661" display="https://fbref.com/en/players/cc2d7ad5/Charlie-Taylor" xr:uid="{BAC45BC8-4693-455A-ACDC-17B2D8D856D6}"/>
    <hyperlink ref="C418" r:id="rId1662" display="https://fbref.com/en/country/ENG/England-Football" xr:uid="{F10968A5-D7BA-4E31-A923-338B99F9F485}"/>
    <hyperlink ref="E418" r:id="rId1663" display="https://fbref.com/en/squads/943e8050/Burnley-Stats" xr:uid="{BECF09B5-993B-429A-A7B5-0622B2E2B452}"/>
    <hyperlink ref="AK418" r:id="rId1664" display="https://fbref.com/en/players/cc2d7ad5/matchlogs/2023-2024/summary/Charlie-Taylor-Match-Logs" xr:uid="{AEDE84A4-0E9E-43C5-865A-9F26F54B24BC}"/>
    <hyperlink ref="B419" r:id="rId1665" display="https://fbref.com/en/players/77d7c96f/Kenny-Tete" xr:uid="{2DC5C56C-4A78-46F5-A554-77BF346C2106}"/>
    <hyperlink ref="C419" r:id="rId1666" display="https://fbref.com/en/country/NED/Netherlands-Football" xr:uid="{3D05D308-AE0C-4FC3-BE7F-8E0BC45346FF}"/>
    <hyperlink ref="E419" r:id="rId1667" display="https://fbref.com/en/squads/fd962109/Fulham-Stats" xr:uid="{8509B460-F997-4A85-9225-1AADAD6DA844}"/>
    <hyperlink ref="AK419" r:id="rId1668" display="https://fbref.com/en/players/77d7c96f/matchlogs/2023-2024/summary/Kenny-Tete-Match-Logs" xr:uid="{353CECCE-2BC4-4054-A058-5B72D636FF40}"/>
    <hyperlink ref="B420" r:id="rId1669" display="https://fbref.com/en/players/fc027d02/Luke-Thomas" xr:uid="{37E39A88-E5A6-4E5D-9E75-FC9D3CF7FFAB}"/>
    <hyperlink ref="C420" r:id="rId1670" display="https://fbref.com/en/country/ENG/England-Football" xr:uid="{EB179FB3-7CC9-4D9A-B3CF-9773E8224DA7}"/>
    <hyperlink ref="E420" r:id="rId1671" display="https://fbref.com/en/squads/1df6b87e/Sheffield-United-Stats" xr:uid="{919B7142-EEBA-4A56-BCB5-C23EB0B9F795}"/>
    <hyperlink ref="AK420" r:id="rId1672" display="https://fbref.com/en/players/fc027d02/matchlogs/2023-2024/summary/Luke-Thomas-Match-Logs" xr:uid="{4D8817CC-5A45-4E01-86B1-4916C7A324DA}"/>
    <hyperlink ref="B421" r:id="rId1673" display="https://fbref.com/en/players/56f7a928/Youri-Tielemans" xr:uid="{C82E86B8-8D68-4707-94B4-943C7C3B6F7B}"/>
    <hyperlink ref="C421" r:id="rId1674" display="https://fbref.com/en/country/BEL/Belgium-Football" xr:uid="{0F3A80A2-FAE1-4C6E-8E7F-1C6C0770BA32}"/>
    <hyperlink ref="E421" r:id="rId1675" display="https://fbref.com/en/squads/8602292d/Aston-Villa-Stats" xr:uid="{A7C5D038-7746-41B2-B9D0-0969A90997E8}"/>
    <hyperlink ref="AK421" r:id="rId1676" display="https://fbref.com/en/players/56f7a928/matchlogs/2023-2024/summary/Youri-Tielemans-Match-Logs" xr:uid="{11830AB4-B388-49C1-87DC-E2440ED9CFF5}"/>
    <hyperlink ref="B422" r:id="rId1677" display="https://fbref.com/en/players/41034650/Jurrien-Timber" xr:uid="{CAE5D88F-D7EF-4167-96F7-7976060E14BF}"/>
    <hyperlink ref="C422" r:id="rId1678" display="https://fbref.com/en/country/NED/Netherlands-Football" xr:uid="{4DFA3403-88C3-45E3-BA58-C2D7A197BAB5}"/>
    <hyperlink ref="E422" r:id="rId1679" display="https://fbref.com/en/squads/18bb7c10/Arsenal-Stats" xr:uid="{C8F2D4AF-69AB-4107-8796-40027E116559}"/>
    <hyperlink ref="AK422" r:id="rId1680" display="https://fbref.com/en/players/41034650/matchlogs/2023-2024/summary/Jurrien-Timber-Match-Logs" xr:uid="{71C77D69-8F7D-4CFF-AC26-D8FFE874A986}"/>
    <hyperlink ref="B423" r:id="rId1681" display="https://fbref.com/en/players/a105d46a/Harry-Toffolo" xr:uid="{EE9A6F62-8EDB-4A08-8030-2E4684A8142E}"/>
    <hyperlink ref="C423" r:id="rId1682" display="https://fbref.com/en/country/ENG/England-Football" xr:uid="{A713FDF3-17C6-46FA-B16E-047D59CBC3BC}"/>
    <hyperlink ref="E423" r:id="rId1683" display="https://fbref.com/en/squads/e4a775cb/Nottingham-Forest-Stats" xr:uid="{A534C774-F49D-4D0C-A745-4038FC70C629}"/>
    <hyperlink ref="AK423" r:id="rId1684" display="https://fbref.com/en/players/a105d46a/matchlogs/2023-2024/summary/Harry-Toffolo-Match-Logs" xr:uid="{66E7E02C-3927-4353-88D3-1AA7FDF35AC0}"/>
    <hyperlink ref="B424" r:id="rId1685" display="https://fbref.com/en/players/b3af9be1/Takehiro-Tomiyasu" xr:uid="{27D2DCFC-4B37-44D8-B55D-0D7926A4F41D}"/>
    <hyperlink ref="C424" r:id="rId1686" display="https://fbref.com/en/country/JPN/Japan-Football" xr:uid="{FD382F1F-7FDA-4CAC-A358-C19A0A99F931}"/>
    <hyperlink ref="E424" r:id="rId1687" display="https://fbref.com/en/squads/18bb7c10/Arsenal-Stats" xr:uid="{5DBDBB01-48A0-4DE1-BB8D-79C987FC34A5}"/>
    <hyperlink ref="AK424" r:id="rId1688" display="https://fbref.com/en/players/b3af9be1/matchlogs/2023-2024/summary/Takehiro-Tomiyasu-Match-Logs" xr:uid="{75448F65-E40B-419F-BD67-6A12C7E12592}"/>
    <hyperlink ref="B425" r:id="rId1689" display="https://fbref.com/en/players/e7ca0439/James-Tomkins" xr:uid="{DB2F9C5B-D90E-402D-B272-373576CE3A71}"/>
    <hyperlink ref="C425" r:id="rId1690" display="https://fbref.com/en/country/ENG/England-Football" xr:uid="{30EBAF1E-9C44-400F-9CA4-30531A7F0F24}"/>
    <hyperlink ref="E425" r:id="rId1691" display="https://fbref.com/en/squads/47c64c55/Crystal-Palace-Stats" xr:uid="{96C4AEAA-855E-4D97-B885-33A200630DCB}"/>
    <hyperlink ref="AK425" r:id="rId1692" display="https://fbref.com/en/players/e7ca0439/matchlogs/2023-2024/summary/James-Tomkins-Match-Logs" xr:uid="{8213235F-939C-49CC-999A-0F084E8265AB}"/>
    <hyperlink ref="B426" r:id="rId1693" display="https://fbref.com/en/players/0db169ae/Sandro-Tonali" xr:uid="{F521FB07-AF81-4BDF-BA4D-1127880923F4}"/>
    <hyperlink ref="C426" r:id="rId1694" display="https://fbref.com/en/country/ITA/Italy-Football" xr:uid="{7BD583F1-7A54-4A54-BDC4-611421F924B9}"/>
    <hyperlink ref="E426" r:id="rId1695" display="https://fbref.com/en/squads/b2b47a98/Newcastle-United-Stats" xr:uid="{9E2C1358-C601-44B1-9521-1FFEABFA5873}"/>
    <hyperlink ref="AK426" r:id="rId1696" display="https://fbref.com/en/players/0db169ae/matchlogs/2023-2024/summary/Sandro-Tonali-Match-Logs" xr:uid="{2D9EF219-8CBB-4E1B-B179-8A0665208738}"/>
    <hyperlink ref="B427" r:id="rId1697" display="https://fbref.com/en/players/532e1e4f/Pau-Torres" xr:uid="{9A2E52FE-958E-4914-8D45-8728F80C075A}"/>
    <hyperlink ref="C427" r:id="rId1698" display="https://fbref.com/en/country/ESP/Spain-Football" xr:uid="{6572AA95-0000-4164-8E9E-5FDD1D95E673}"/>
    <hyperlink ref="E427" r:id="rId1699" display="https://fbref.com/en/squads/8602292d/Aston-Villa-Stats" xr:uid="{29F24831-32E5-4328-AE66-7B12CB5C57BF}"/>
    <hyperlink ref="AK427" r:id="rId1700" display="https://fbref.com/en/players/532e1e4f/matchlogs/2023-2024/summary/Pau-Torres-Match-Logs" xr:uid="{8F32B28A-AF18-49FB-BF28-D3DDD2BFB1CA}"/>
    <hyperlink ref="B428" r:id="rId1701" display="https://fbref.com/en/players/b28bbd58/Andros-Townsend" xr:uid="{04E2DBB1-E359-47BD-8933-EE94405EBDBE}"/>
    <hyperlink ref="C428" r:id="rId1702" display="https://fbref.com/en/country/ENG/England-Football" xr:uid="{7DC69C79-1D18-4B4A-9852-71AA31EA194D}"/>
    <hyperlink ref="E428" r:id="rId1703" display="https://fbref.com/en/squads/e297cd13/Luton-Town-Stats" xr:uid="{BEC544DF-A651-4FA3-A443-E77BF9CC46A0}"/>
    <hyperlink ref="AK428" r:id="rId1704" display="https://fbref.com/en/players/b28bbd58/matchlogs/2023-2024/summary/Andros-Townsend-Match-Logs" xr:uid="{A65CB531-6615-413B-8A48-5BFC6A49DC47}"/>
    <hyperlink ref="B429" r:id="rId1705" display="https://fbref.com/en/players/259fea27/James-Trafford" xr:uid="{0EE95E40-D1F7-46F1-8427-0203DA03015D}"/>
    <hyperlink ref="C429" r:id="rId1706" display="https://fbref.com/en/country/ENG/England-Football" xr:uid="{C242C199-07CE-4E63-80A3-918DDCECFD6F}"/>
    <hyperlink ref="E429" r:id="rId1707" display="https://fbref.com/en/squads/943e8050/Burnley-Stats" xr:uid="{12575696-191C-486C-BDFC-531FFA51BA31}"/>
    <hyperlink ref="AK429" r:id="rId1708" display="https://fbref.com/en/players/259fea27/matchlogs/2023-2024/summary/James-Trafford-Match-Logs" xr:uid="{7B961955-8E0F-47D8-80FB-81E82C83CF74}"/>
    <hyperlink ref="B430" r:id="rId1709" display="https://fbref.com/en/players/9a28eba4/Adama-Traore" xr:uid="{D3E4CB4A-D949-436E-ACA3-EC1E2987B9FF}"/>
    <hyperlink ref="C430" r:id="rId1710" display="https://fbref.com/en/country/ESP/Spain-Football" xr:uid="{25B1E774-7FC7-44E2-B4EA-D5C6782150BA}"/>
    <hyperlink ref="E430" r:id="rId1711" display="https://fbref.com/en/squads/fd962109/Fulham-Stats" xr:uid="{5160118B-C385-413B-818F-D43E56B9A71E}"/>
    <hyperlink ref="AK430" r:id="rId1712" display="https://fbref.com/en/players/9a28eba4/matchlogs/2023-2024/summary/Adama-Traore-Match-Logs" xr:uid="{773619A9-8567-496D-89EB-7D498859A313}"/>
    <hyperlink ref="B431" r:id="rId1713" display="https://fbref.com/en/players/c47541e0/Bertrand-Traore" xr:uid="{CE70C31D-E8CA-40C7-AA07-54C85BE4C848}"/>
    <hyperlink ref="C431" r:id="rId1714" display="https://fbref.com/en/country/BFA/Burkina-Faso-Football" xr:uid="{61DFBA97-CFC3-4C41-AF2D-B3B87DD1241A}"/>
    <hyperlink ref="E431" r:id="rId1715" display="https://fbref.com/en/squads/8602292d/Aston-Villa-Stats" xr:uid="{91F97331-8282-456C-9842-882D2011A3DE}"/>
    <hyperlink ref="AK431" r:id="rId1716" display="https://fbref.com/en/players/c47541e0/matchlogs/2023-2024/summary/Bertrand-Traore-Match-Logs" xr:uid="{DFB005EF-0F29-4FB8-AE8D-302098717FED}"/>
    <hyperlink ref="B432" r:id="rId1717" display="https://fbref.com/en/players/999ceb5f/Boubacar-Traore" xr:uid="{823643F9-2BC0-4922-9672-BFB36B89D12C}"/>
    <hyperlink ref="C432" r:id="rId1718" display="https://fbref.com/en/country/MLI/Mali-Football" xr:uid="{E0EF3BCB-CDC9-4081-8D9C-FEAF91A55981}"/>
    <hyperlink ref="E432" r:id="rId1719" display="https://fbref.com/en/squads/8cec06e1/Wolverhampton-Wanderers-Stats" xr:uid="{DC96CEF9-984C-438A-BDCE-EF3380B3381E}"/>
    <hyperlink ref="AK432" r:id="rId1720" display="https://fbref.com/en/players/999ceb5f/matchlogs/2023-2024/summary/Boubacar-Traore-Match-Logs" xr:uid="{ABFF5EA0-386B-48E9-8DD7-100E7757E2E7}"/>
    <hyperlink ref="B433" r:id="rId1721" display="https://fbref.com/en/players/b2a81fc6/Mike-Tresor" xr:uid="{78EC96B0-3177-4B31-BD06-65AEF2D6868B}"/>
    <hyperlink ref="C433" r:id="rId1722" display="https://fbref.com/en/country/BEL/Belgium-Football" xr:uid="{6301F115-753E-420D-B508-6301812F49CB}"/>
    <hyperlink ref="E433" r:id="rId1723" display="https://fbref.com/en/squads/943e8050/Burnley-Stats" xr:uid="{D319FFB2-CF24-4B24-9DA8-D9752127E580}"/>
    <hyperlink ref="AK433" r:id="rId1724" display="https://fbref.com/en/players/b2a81fc6/matchlogs/2023-2024/summary/Mike-Tresor-Match-Logs" xr:uid="{A6612F91-49F5-4350-8CE0-87F60542FA3B}"/>
    <hyperlink ref="B434" r:id="rId1725" display="https://fbref.com/en/players/21512407/Kieran-Trippier" xr:uid="{9CB0D55D-F5C1-4E38-BD4B-4E623D523D20}"/>
    <hyperlink ref="C434" r:id="rId1726" display="https://fbref.com/en/country/ENG/England-Football" xr:uid="{989CE818-3AC4-4DB8-83DA-46D9EAAE2E18}"/>
    <hyperlink ref="E434" r:id="rId1727" display="https://fbref.com/en/squads/b2b47a98/Newcastle-United-Stats" xr:uid="{ADDF303A-352F-49F1-96EF-A52FA388502D}"/>
    <hyperlink ref="AK434" r:id="rId1728" display="https://fbref.com/en/players/21512407/matchlogs/2023-2024/summary/Kieran-Trippier-Match-Logs" xr:uid="{9C4B834C-2275-4C75-98B6-77714ACC69BE}"/>
    <hyperlink ref="B435" r:id="rId1729" display="https://fbref.com/en/players/38ceb24a/Leandro-Trossard" xr:uid="{AB9AA952-17E4-4A5C-9597-F6F2D1121675}"/>
    <hyperlink ref="C435" r:id="rId1730" display="https://fbref.com/en/country/BEL/Belgium-Football" xr:uid="{2D912211-C85F-4C4B-BBE0-45296B32DC49}"/>
    <hyperlink ref="E435" r:id="rId1731" display="https://fbref.com/en/squads/18bb7c10/Arsenal-Stats" xr:uid="{D4323E83-FDB1-4E30-A5E1-D840B0A1CE07}"/>
    <hyperlink ref="AK435" r:id="rId1732" display="https://fbref.com/en/players/38ceb24a/matchlogs/2023-2024/summary/Leandro-Trossard-Match-Logs" xr:uid="{EAA31466-D396-45A8-B5C7-45C457317DD1}"/>
    <hyperlink ref="B436" r:id="rId1733" display="https://fbref.com/en/players/cddf767b/Auston-Trusty" xr:uid="{92F0D43A-DC2D-40DE-B9D0-3EB2C6631D84}"/>
    <hyperlink ref="C436" r:id="rId1734" display="https://fbref.com/en/country/USA/United-States-Football" xr:uid="{7CEB422A-41E8-46B8-9EB9-98D81C12558A}"/>
    <hyperlink ref="E436" r:id="rId1735" display="https://fbref.com/en/squads/1df6b87e/Sheffield-United-Stats" xr:uid="{21EE8B45-8B9A-4441-87CF-C23D9AA5B079}"/>
    <hyperlink ref="AK436" r:id="rId1736" display="https://fbref.com/en/players/cddf767b/matchlogs/2023-2024/summary/Auston-Trusty-Match-Logs" xr:uid="{8CA7649F-67AE-49CB-BD88-C434B82CE275}"/>
    <hyperlink ref="B437" r:id="rId1737" display="https://fbref.com/en/players/f315ca93/Kostas-Tsimikas" xr:uid="{86B25816-F0FD-4819-956F-A16065384078}"/>
    <hyperlink ref="C437" r:id="rId1738" display="https://fbref.com/en/country/GRE/Greece-Football" xr:uid="{8C2D409F-3901-4DB2-B8BA-947484AF3B5F}"/>
    <hyperlink ref="E437" r:id="rId1739" display="https://fbref.com/en/squads/822bd0ba/Liverpool-Stats" xr:uid="{25910C91-3DD8-4A66-A192-421127E79D34}"/>
    <hyperlink ref="AK437" r:id="rId1740" display="https://fbref.com/en/players/f315ca93/matchlogs/2023-2024/summary/Kostas-Tsimikas-Match-Logs" xr:uid="{F40AE336-266A-4E90-B9AF-0A5C468166A2}"/>
    <hyperlink ref="B438" r:id="rId1741" display="https://fbref.com/en/players/4a51ba65/Matt-Turner" xr:uid="{34A81017-A323-4C4A-A467-FDE10B36F92D}"/>
    <hyperlink ref="C438" r:id="rId1742" display="https://fbref.com/en/country/USA/United-States-Football" xr:uid="{7741A798-091E-49DC-A5A9-A448C843AB53}"/>
    <hyperlink ref="E438" r:id="rId1743" display="https://fbref.com/en/squads/e4a775cb/Nottingham-Forest-Stats" xr:uid="{A6C29BDF-1AD3-4060-90FA-7CE98E699A1B}"/>
    <hyperlink ref="AK438" r:id="rId1744" display="https://fbref.com/en/players/4a51ba65/matchlogs/2023-2024/summary/Matt-Turner-Match-Logs" xr:uid="{FB153AD7-045D-4B87-9E1F-72BE08DBEECC}"/>
    <hyperlink ref="B439" r:id="rId1745" display="https://fbref.com/en/players/7cd520e8/Destiny-Udogie" xr:uid="{C68CEB54-0FEA-4098-BFDB-00DA955ED356}"/>
    <hyperlink ref="C439" r:id="rId1746" display="https://fbref.com/en/country/ITA/Italy-Football" xr:uid="{79CDC1CC-EFF2-4E70-9C8E-6FFB558E651E}"/>
    <hyperlink ref="E439" r:id="rId1747" display="https://fbref.com/en/squads/361ca564/Tottenham-Hotspur-Stats" xr:uid="{BC9E2B48-E146-435C-9D35-9ACCEB03304B}"/>
    <hyperlink ref="AK439" r:id="rId1748" display="https://fbref.com/en/players/7cd520e8/matchlogs/2023-2024/summary/Destiny-Udogie-Match-Logs" xr:uid="{852F22E8-B30D-4297-BFEC-3BD23EF5CA0D}"/>
    <hyperlink ref="B440" r:id="rId1749" display="https://fbref.com/en/players/1df4a109/Lesley-Ugochukwu" xr:uid="{02CCCF2B-5471-4323-8856-EC5ECBA033B5}"/>
    <hyperlink ref="C440" r:id="rId1750" display="https://fbref.com/en/country/FRA/France-Football" xr:uid="{AFEC9A63-131E-4740-8D4B-6D53ACB845E7}"/>
    <hyperlink ref="E440" r:id="rId1751" display="https://fbref.com/en/squads/cff3d9bb/Chelsea-Stats" xr:uid="{6340CE38-E091-4C12-B495-AE63ED237997}"/>
    <hyperlink ref="AK440" r:id="rId1752" display="https://fbref.com/en/players/1df4a109/matchlogs/2023-2024/summary/Lesley-Ugochukwu-Match-Logs" xr:uid="{864A647F-F5FC-41E6-A14A-9DD706F50E72}"/>
    <hyperlink ref="B441" r:id="rId1753" display="https://fbref.com/en/players/e06683ca/Virgil-van-Dijk" xr:uid="{63555DAD-591A-4C62-B2AF-2CB924F25255}"/>
    <hyperlink ref="C441" r:id="rId1754" display="https://fbref.com/en/country/NED/Netherlands-Football" xr:uid="{BE2B0592-8512-483E-AC67-932C28721795}"/>
    <hyperlink ref="E441" r:id="rId1755" display="https://fbref.com/en/squads/822bd0ba/Liverpool-Stats" xr:uid="{23DCDCC2-9A74-4146-93E6-1A932686EC9A}"/>
    <hyperlink ref="AK441" r:id="rId1756" display="https://fbref.com/en/players/e06683ca/matchlogs/2023-2024/summary/Virgil-van-Dijk-Match-Logs" xr:uid="{B49E27D9-A95C-43CD-A3C9-0F0887A04C33}"/>
    <hyperlink ref="B442" r:id="rId1757" display="https://fbref.com/en/players/9f8e9423/Raphael-Varane" xr:uid="{3408C3CA-3FE8-499B-9AE5-8F2D79B90ACA}"/>
    <hyperlink ref="C442" r:id="rId1758" display="https://fbref.com/en/country/FRA/France-Football" xr:uid="{FE5C8E48-E17C-49B3-B733-84FA1864CF03}"/>
    <hyperlink ref="E442" r:id="rId1759" display="https://fbref.com/en/squads/19538871/Manchester-United-Stats" xr:uid="{26A6D510-27AB-4808-B46E-635DEFDD5DD4}"/>
    <hyperlink ref="AK442" r:id="rId1760" display="https://fbref.com/en/players/9f8e9423/matchlogs/2023-2024/summary/Raphael-Varane-Match-Logs" xr:uid="{93DE2F1D-AFCD-4A35-B08E-57CAE09F4577}"/>
    <hyperlink ref="B443" r:id="rId1761" display="https://fbref.com/en/players/3f7bafbe/Alejo-Veliz" xr:uid="{ECF924C5-8C78-4824-9FD0-E6739A17899B}"/>
    <hyperlink ref="C443" r:id="rId1762" display="https://fbref.com/en/country/ARG/Argentina-Football" xr:uid="{9626F291-9132-41EC-BE8B-E4BF92E180AE}"/>
    <hyperlink ref="E443" r:id="rId1763" display="https://fbref.com/en/squads/361ca564/Tottenham-Hotspur-Stats" xr:uid="{9C3DA401-67D9-4295-A8C2-8101D420B23E}"/>
    <hyperlink ref="AK443" r:id="rId1764" display="https://fbref.com/en/players/3f7bafbe/matchlogs/2023-2024/summary/Alejo-Veliz-Match-Logs" xr:uid="{1AACB11B-7949-4EEF-B12E-4CB599D118CE}"/>
    <hyperlink ref="B444" r:id="rId1765" display="https://fbref.com/en/players/dad4b285/Joel-Veltman" xr:uid="{8331DCB6-1156-4D42-99E6-A759E37B5D5D}"/>
    <hyperlink ref="C444" r:id="rId1766" display="https://fbref.com/en/country/NED/Netherlands-Football" xr:uid="{F0A595FF-2C0A-4506-AAEA-6DC14CBFF300}"/>
    <hyperlink ref="E444" r:id="rId1767" display="https://fbref.com/en/squads/d07537b9/Brighton-and-Hove-Albion-Stats" xr:uid="{F4560FA5-22E6-423E-AB13-5719B495FCF7}"/>
    <hyperlink ref="AK444" r:id="rId1768" display="https://fbref.com/en/players/dad4b285/matchlogs/2023-2024/summary/Joel-Veltman-Match-Logs" xr:uid="{B68371D0-5E48-480D-8750-4F4891F959B7}"/>
    <hyperlink ref="B445" r:id="rId1769" display="https://fbref.com/en/players/8fe2a392/Micky-van-de-Ven" xr:uid="{88144E30-2F37-4ABF-BA5A-3AE5C02A1577}"/>
    <hyperlink ref="C445" r:id="rId1770" display="https://fbref.com/en/country/NED/Netherlands-Football" xr:uid="{BDA27B67-2356-4B6A-A474-8196C084C727}"/>
    <hyperlink ref="E445" r:id="rId1771" display="https://fbref.com/en/squads/361ca564/Tottenham-Hotspur-Stats" xr:uid="{EB3C69C3-2C4A-492F-97DC-A79EF35E1F93}"/>
    <hyperlink ref="AK445" r:id="rId1772" display="https://fbref.com/en/players/8fe2a392/matchlogs/2023-2024/summary/Micky-van-de-Ven-Match-Logs" xr:uid="{259AD5B1-F145-4CCD-B10B-3B7148E37C5D}"/>
    <hyperlink ref="B446" r:id="rId1773" display="https://fbref.com/en/players/cf134113/Bart-Verbruggen" xr:uid="{A9069709-3B8E-4F6D-B5C8-97912412FC26}"/>
    <hyperlink ref="C446" r:id="rId1774" display="https://fbref.com/en/country/NED/Netherlands-Football" xr:uid="{B3A209E9-800B-4151-9FB2-76BB537F7990}"/>
    <hyperlink ref="E446" r:id="rId1775" display="https://fbref.com/en/squads/d07537b9/Brighton-and-Hove-Albion-Stats" xr:uid="{AAB40678-34CB-49E5-B35C-ADAB30B49AC9}"/>
    <hyperlink ref="AK446" r:id="rId1776" display="https://fbref.com/en/players/cf134113/matchlogs/2023-2024/summary/Bart-Verbruggen-Match-Logs" xr:uid="{158D49AD-2709-447B-9FE8-AD3106B7CD12}"/>
    <hyperlink ref="B447" r:id="rId1777" display="https://fbref.com/en/players/77d6fd4d/Guglielmo-Vicario" xr:uid="{BAE33E1E-4030-4278-B45B-7475289131F0}"/>
    <hyperlink ref="C447" r:id="rId1778" display="https://fbref.com/en/country/ITA/Italy-Football" xr:uid="{B0B16FEB-9503-4C76-BF0F-5036590F5417}"/>
    <hyperlink ref="E447" r:id="rId1779" display="https://fbref.com/en/squads/361ca564/Tottenham-Hotspur-Stats" xr:uid="{94B79CC4-75D6-4750-BC52-AFB6F5581CE8}"/>
    <hyperlink ref="AK447" r:id="rId1780" display="https://fbref.com/en/players/77d6fd4d/matchlogs/2023-2024/summary/Guglielmo-Vicario-Match-Logs" xr:uid="{97318588-65E7-44B7-8594-E286BC48470F}"/>
    <hyperlink ref="B448" r:id="rId1781" display="https://fbref.com/en/players/6412cc03/Fabio-Vieira" xr:uid="{C9A0CEA4-0DB0-480A-86F3-267D0DC6B24E}"/>
    <hyperlink ref="C448" r:id="rId1782" display="https://fbref.com/en/country/POR/Portugal-Football" xr:uid="{BD89FFD3-5866-4B9C-B0A0-7DDE011ABF18}"/>
    <hyperlink ref="E448" r:id="rId1783" display="https://fbref.com/en/squads/18bb7c10/Arsenal-Stats" xr:uid="{9991B105-0D1F-4BC0-A463-72C0228B03C1}"/>
    <hyperlink ref="AK448" r:id="rId1784" display="https://fbref.com/en/players/6412cc03/matchlogs/2023-2024/summary/Fabio-Vieira-Match-Logs" xr:uid="{DCEE7ACF-09E1-4374-B94B-B3008BED2FF1}"/>
    <hyperlink ref="B449" r:id="rId1785" display="https://fbref.com/en/players/8b529245/Carlos-Vinicius" xr:uid="{7D222A17-54F9-48EE-9979-C77F8E14997F}"/>
    <hyperlink ref="C449" r:id="rId1786" display="https://fbref.com/en/country/BRA/Brazil-Football" xr:uid="{52DFB988-44AB-4BC1-AAC3-FE7A7148B320}"/>
    <hyperlink ref="E449" r:id="rId1787" display="https://fbref.com/en/squads/fd962109/Fulham-Stats" xr:uid="{33B73EB3-92D5-4960-93AD-2631311624A2}"/>
    <hyperlink ref="AK449" r:id="rId1788" display="https://fbref.com/en/players/8b529245/matchlogs/2023-2024/summary/Carlos-Vinicius-Match-Logs" xr:uid="{AF5A2AA5-DEA8-4FE5-80DE-63F36043C9F7}"/>
    <hyperlink ref="B450" r:id="rId1789" display="https://fbref.com/en/players/9295dc1c/Vitinho" xr:uid="{7E5C29C7-2C76-4AA8-9DFF-252593379A76}"/>
    <hyperlink ref="C450" r:id="rId1790" display="https://fbref.com/en/country/BRA/Brazil-Football" xr:uid="{82800BD6-22F1-4270-A256-6486517E76A0}"/>
    <hyperlink ref="E450" r:id="rId1791" display="https://fbref.com/en/squads/943e8050/Burnley-Stats" xr:uid="{62933137-5090-47BE-B5FA-580A05B68851}"/>
    <hyperlink ref="AK450" r:id="rId1792" display="https://fbref.com/en/players/9295dc1c/matchlogs/2023-2024/summary/Vitinho-Match-Logs" xr:uid="{5C00D35F-6D1D-4367-8C84-ECD1B1FF5892}"/>
    <hyperlink ref="B451" r:id="rId1793" display="https://fbref.com/en/players/03df04ff/Odisseas-Vlachodimos" xr:uid="{319AED21-4036-472D-A83E-99C27F1E8E6A}"/>
    <hyperlink ref="C451" r:id="rId1794" display="https://fbref.com/en/country/GRE/Greece-Football" xr:uid="{95546D8F-4154-4085-90B5-C4E8A4E1EBD3}"/>
    <hyperlink ref="E451" r:id="rId1795" display="https://fbref.com/en/squads/e4a775cb/Nottingham-Forest-Stats" xr:uid="{8306BA91-4F7D-4CEC-9758-EC0091DD0EFE}"/>
    <hyperlink ref="AK451" r:id="rId1796" display="https://fbref.com/en/players/03df04ff/matchlogs/2023-2024/summary/Odisseas-Vlachodimos-Match-Logs" xr:uid="{F86897D5-5ABC-4173-BF6B-4B7DC5F8C071}"/>
    <hyperlink ref="B452" r:id="rId1797" display="https://fbref.com/en/players/86dd77d1/Kyle-Walker" xr:uid="{BA6220D4-7E7F-48C8-AF08-9A17A4667286}"/>
    <hyperlink ref="C452" r:id="rId1798" display="https://fbref.com/en/country/ENG/England-Football" xr:uid="{8C2EAD48-53DD-4857-96A8-D6EE3D71B466}"/>
    <hyperlink ref="E452" r:id="rId1799" display="https://fbref.com/en/squads/b8fd03ef/Manchester-City-Stats" xr:uid="{92D279E4-1E16-4A15-A072-D6DEE5A4D08B}"/>
    <hyperlink ref="AK452" r:id="rId1800" display="https://fbref.com/en/players/86dd77d1/matchlogs/2023-2024/summary/Kyle-Walker-Match-Logs" xr:uid="{FDA158B5-DBD0-4654-A811-594359DEAEB5}"/>
    <hyperlink ref="B453" r:id="rId1801" display="https://fbref.com/en/players/9e525177/Aaron-Wan-Bissaka" xr:uid="{C1F12DCB-B5B9-4976-ABFD-D60F53A6FD97}"/>
    <hyperlink ref="C453" r:id="rId1802" display="https://fbref.com/en/country/ENG/England-Football" xr:uid="{40E6D422-7D9D-4152-93BB-2620904A7427}"/>
    <hyperlink ref="E453" r:id="rId1803" display="https://fbref.com/en/squads/19538871/Manchester-United-Stats" xr:uid="{C366C886-778A-4361-9B77-BBEA08AE1E1C}"/>
    <hyperlink ref="AK453" r:id="rId1804" display="https://fbref.com/en/players/9e525177/matchlogs/2023-2024/summary/Aaron-Wan-Bissaka-Match-Logs" xr:uid="{A46E5D89-888B-4D9F-939B-2AEB30132F17}"/>
    <hyperlink ref="B454" r:id="rId1805" display="https://fbref.com/en/players/8a7ff278/Joel-Ward" xr:uid="{F98D1E7B-79EC-4BDC-87DB-EA730F14F54D}"/>
    <hyperlink ref="C454" r:id="rId1806" display="https://fbref.com/en/country/ENG/England-Football" xr:uid="{63ADE1B1-7297-4070-BED4-AAE6CA476105}"/>
    <hyperlink ref="E454" r:id="rId1807" display="https://fbref.com/en/squads/47c64c55/Crystal-Palace-Stats" xr:uid="{8EBD87F1-ABD5-4767-AA36-85DC328D72DE}"/>
    <hyperlink ref="AK454" r:id="rId1808" display="https://fbref.com/en/players/8a7ff278/matchlogs/2023-2024/summary/Joel-Ward-Match-Logs" xr:uid="{45BB8FC0-F072-47D2-85DD-037FAE2E7B24}"/>
    <hyperlink ref="B455" r:id="rId1809" display="https://fbref.com/en/players/3515d404/James-Ward-Prowse" xr:uid="{42CB38AD-960C-474C-88FD-9897E7A71A6E}"/>
    <hyperlink ref="C455" r:id="rId1810" display="https://fbref.com/en/country/ENG/England-Football" xr:uid="{058B1ACF-C560-49D5-97EB-CBA56FACAE98}"/>
    <hyperlink ref="E455" r:id="rId1811" display="https://fbref.com/en/squads/7c21e445/West-Ham-United-Stats" xr:uid="{9A669B92-4BFA-4DA0-BCDB-08A420A9F7D3}"/>
    <hyperlink ref="AK455" r:id="rId1812" display="https://fbref.com/en/players/3515d404/matchlogs/2023-2024/summary/James-Ward-Prowse-Match-Logs" xr:uid="{7D45A9BD-1B8E-4729-9F09-283F742CDF4F}"/>
    <hyperlink ref="B456" r:id="rId1813" display="https://fbref.com/en/players/95bd120d/Deivid-Washington" xr:uid="{26011C57-E325-47CE-92F5-87378254A2C4}"/>
    <hyperlink ref="C456" r:id="rId1814" display="https://fbref.com/en/country/BRA/Brazil-Football" xr:uid="{A9EC70D1-9056-4096-8C45-7165A8BBCCB2}"/>
    <hyperlink ref="E456" r:id="rId1815" display="https://fbref.com/en/squads/cff3d9bb/Chelsea-Stats" xr:uid="{39E7DF67-79AA-4B1A-B0CF-C2606FA7A1E0}"/>
    <hyperlink ref="AK456" r:id="rId1816" display="https://fbref.com/en/players/95bd120d/matchlogs/2023-2024/summary/Deivid-Washington-Match-Logs" xr:uid="{050F4057-3351-457F-BC1F-71A9F884698D}"/>
    <hyperlink ref="B457" r:id="rId1817" display="https://fbref.com/en/players/aed3a70f/Ollie-Watkins" xr:uid="{6AE5AB29-E5A2-43BE-B353-B5F0BE7322E2}"/>
    <hyperlink ref="C457" r:id="rId1818" display="https://fbref.com/en/country/ENG/England-Football" xr:uid="{59100E15-B416-4BDD-B187-F6F6FD0141A4}"/>
    <hyperlink ref="E457" r:id="rId1819" display="https://fbref.com/en/squads/8602292d/Aston-Villa-Stats" xr:uid="{82CB6BFD-F54D-4ECC-AA57-9BFCF2E935AC}"/>
    <hyperlink ref="AK457" r:id="rId1820" display="https://fbref.com/en/players/aed3a70f/matchlogs/2023-2024/summary/Ollie-Watkins-Match-Logs" xr:uid="{BBC23D97-8C9F-4127-A778-49A13477B9EC}"/>
    <hyperlink ref="B458" r:id="rId1821" display="https://fbref.com/en/players/c40b6180/Adam-Webster" xr:uid="{0D7404E8-FA81-4476-ACF3-03B3DB6B1BCA}"/>
    <hyperlink ref="C458" r:id="rId1822" display="https://fbref.com/en/country/ENG/England-Football" xr:uid="{2DF71510-00F4-4A70-ADCD-903273BA177D}"/>
    <hyperlink ref="E458" r:id="rId1823" display="https://fbref.com/en/squads/d07537b9/Brighton-and-Hove-Albion-Stats" xr:uid="{9133E237-10D7-4744-8AB0-BDABDA3E311A}"/>
    <hyperlink ref="AK458" r:id="rId1824" display="https://fbref.com/en/players/c40b6180/matchlogs/2023-2024/summary/Adam-Webster-Match-Logs" xr:uid="{5CED7FBD-C79D-40C7-BDA2-4FB1A9967208}"/>
    <hyperlink ref="B459" r:id="rId1825" display="https://fbref.com/en/players/ce5143da/Danny-Welbeck" xr:uid="{E0CE5415-186C-41E4-AF75-A0A3106834B8}"/>
    <hyperlink ref="C459" r:id="rId1826" display="https://fbref.com/en/country/ENG/England-Football" xr:uid="{FFDC061A-D629-43F5-9DD4-751C9E2080DE}"/>
    <hyperlink ref="E459" r:id="rId1827" display="https://fbref.com/en/squads/d07537b9/Brighton-and-Hove-Albion-Stats" xr:uid="{53F2F02D-F63B-410E-BD1C-2E89CAFFA637}"/>
    <hyperlink ref="AK459" r:id="rId1828" display="https://fbref.com/en/players/ce5143da/matchlogs/2023-2024/summary/Danny-Welbeck-Match-Logs" xr:uid="{4BF61C7A-57F3-4C03-8FCF-39AE67B6E727}"/>
    <hyperlink ref="B460" r:id="rId1829" display="https://fbref.com/en/players/35e413f1/Ben-White" xr:uid="{E9DFB5A6-A84B-4919-934B-A8CCF2D4840B}"/>
    <hyperlink ref="C460" r:id="rId1830" display="https://fbref.com/en/country/ENG/England-Football" xr:uid="{41B32144-BFBE-4FBB-B87A-5A62A477F659}"/>
    <hyperlink ref="E460" r:id="rId1831" display="https://fbref.com/en/squads/18bb7c10/Arsenal-Stats" xr:uid="{C36B0569-B6AE-4E9E-A578-E115F701514F}"/>
    <hyperlink ref="AK460" r:id="rId1832" display="https://fbref.com/en/players/35e413f1/matchlogs/2023-2024/summary/Ben-White-Match-Logs" xr:uid="{231CBCCD-44C3-4F6B-B75A-F53A20641F72}"/>
    <hyperlink ref="B461" r:id="rId1833" display="https://fbref.com/en/players/dd323728/Neco-Williams" xr:uid="{531CB595-9BB0-421F-9E90-4B5B81B769B3}"/>
    <hyperlink ref="C461" r:id="rId1834" display="https://fbref.com/en/country/WAL/Wales-Football" xr:uid="{EB465C56-E3E6-4795-9EEF-A33C0DC1159C}"/>
    <hyperlink ref="E461" r:id="rId1835" display="https://fbref.com/en/squads/e4a775cb/Nottingham-Forest-Stats" xr:uid="{E1C8FF1A-232C-4724-A5A4-640F18017F3A}"/>
    <hyperlink ref="AK461" r:id="rId1836" display="https://fbref.com/en/players/dd323728/matchlogs/2023-2024/summary/Neco-Williams-Match-Logs" xr:uid="{FF871E6E-D8CA-47BA-B963-10715BC8F54B}"/>
    <hyperlink ref="B462" r:id="rId1837" display="https://fbref.com/en/players/8b9ebd03/Willian" xr:uid="{2B5417E9-1748-46BB-BBFC-A339C3216758}"/>
    <hyperlink ref="C462" r:id="rId1838" display="https://fbref.com/en/country/BRA/Brazil-Football" xr:uid="{732092A5-2EC9-4371-AA9F-CC5D2571A0AD}"/>
    <hyperlink ref="E462" r:id="rId1839" display="https://fbref.com/en/squads/fd962109/Fulham-Stats" xr:uid="{11462A6F-1BFF-4514-B1AD-D97E3AE66376}"/>
    <hyperlink ref="AK462" r:id="rId1840" display="https://fbref.com/en/players/8b9ebd03/matchlogs/2023-2024/summary/Willian-Match-Logs" xr:uid="{2A0777AB-CACE-47B1-A0A5-DCE0974FB44A}"/>
    <hyperlink ref="B463" r:id="rId1841" display="https://fbref.com/en/players/a3b03921/Joe-Willock" xr:uid="{334C0952-D729-48D9-B835-4F269BA62BFA}"/>
    <hyperlink ref="C463" r:id="rId1842" display="https://fbref.com/en/country/ENG/England-Football" xr:uid="{12673C5F-844C-47AE-8BE1-F6FDDC0E1B04}"/>
    <hyperlink ref="E463" r:id="rId1843" display="https://fbref.com/en/squads/b2b47a98/Newcastle-United-Stats" xr:uid="{630FDB49-93A1-4AC2-B7E9-34878174915A}"/>
    <hyperlink ref="AK463" r:id="rId1844" display="https://fbref.com/en/players/a3b03921/matchlogs/2023-2024/summary/Joe-Willock-Match-Logs" xr:uid="{400F6DC2-F586-463D-9726-CFC01DC5DAD5}"/>
    <hyperlink ref="B464" r:id="rId1845" display="https://fbref.com/en/players/c596fcb0/Callum-Wilson" xr:uid="{674BF57C-7271-45C9-A81F-F93505B75529}"/>
    <hyperlink ref="C464" r:id="rId1846" display="https://fbref.com/en/country/ENG/England-Football" xr:uid="{0CAF2E6F-CDC0-4C13-A297-F1A81700D70D}"/>
    <hyperlink ref="E464" r:id="rId1847" display="https://fbref.com/en/squads/b2b47a98/Newcastle-United-Stats" xr:uid="{94AB5040-E1A5-4F32-B1CB-64BAEE53457B}"/>
    <hyperlink ref="AK464" r:id="rId1848" display="https://fbref.com/en/players/c596fcb0/matchlogs/2023-2024/summary/Callum-Wilson-Match-Logs" xr:uid="{06E82634-D8C0-49E3-A5E9-C05E55C1C370}"/>
    <hyperlink ref="B465" r:id="rId1849" display="https://fbref.com/en/players/c6dc9ecd/Harry-Wilson" xr:uid="{FB7D4960-E7B0-4E5B-B4D6-45E94C4CC0C3}"/>
    <hyperlink ref="C465" r:id="rId1850" display="https://fbref.com/en/country/WAL/Wales-Football" xr:uid="{23EE80DA-3298-4FCA-85AF-0DD5A03F24DE}"/>
    <hyperlink ref="E465" r:id="rId1851" display="https://fbref.com/en/squads/fd962109/Fulham-Stats" xr:uid="{F3BF2F8B-5C64-4F32-BDEF-2FEC1E1EBEC5}"/>
    <hyperlink ref="AK465" r:id="rId1852" display="https://fbref.com/en/players/c6dc9ecd/matchlogs/2023-2024/summary/Harry-Wilson-Match-Logs" xr:uid="{DDF59D39-B60D-4515-8EDD-4F3FFBF8CB46}"/>
    <hyperlink ref="B466" r:id="rId1853" display="https://fbref.com/en/players/2500cef9/Yoane-Wissa" xr:uid="{432AD951-39AF-4997-AE75-2EFA41C4A985}"/>
    <hyperlink ref="C466" r:id="rId1854" display="https://fbref.com/en/country/COD/Congo-DR-Football" xr:uid="{FB5A33F0-CC08-487B-A863-73EE047018F4}"/>
    <hyperlink ref="E466" r:id="rId1855" display="https://fbref.com/en/squads/cd051869/Brentford-Stats" xr:uid="{5CB8EFC2-00C7-45AC-8E9A-A304E5D7439C}"/>
    <hyperlink ref="AK466" r:id="rId1856" display="https://fbref.com/en/players/2500cef9/matchlogs/2023-2024/summary/Yoane-Wissa-Match-Logs" xr:uid="{FF10A7B8-015E-4092-9515-14E6BB645B3E}"/>
    <hyperlink ref="B467" r:id="rId1857" display="https://fbref.com/en/players/4e9a0555/Chris-Wood" xr:uid="{04E23BEA-A119-40A9-8F63-8114A6184362}"/>
    <hyperlink ref="C467" r:id="rId1858" display="https://fbref.com/en/country/NZL/New-Zealand-Football" xr:uid="{D347189F-95D6-4B7B-940E-BAFA7AC803F4}"/>
    <hyperlink ref="E467" r:id="rId1859" display="https://fbref.com/en/squads/e4a775cb/Nottingham-Forest-Stats" xr:uid="{C016B652-6905-450D-86D8-A2ABB8D4EEB8}"/>
    <hyperlink ref="AK467" r:id="rId1860" display="https://fbref.com/en/players/4e9a0555/matchlogs/2023-2024/summary/Chris-Wood-Match-Logs" xr:uid="{D2C8D3EB-A0E2-43E5-A1CA-D496E230D66B}"/>
    <hyperlink ref="B468" r:id="rId1861" display="https://fbref.com/en/players/d3085b49/Cauley-Woodrow" xr:uid="{3BFE3EFF-7BBE-46D3-AC24-5F0686C6098A}"/>
    <hyperlink ref="C468" r:id="rId1862" display="https://fbref.com/en/country/ENG/England-Football" xr:uid="{C188E764-CFAE-496D-8950-282E2AEDCF18}"/>
    <hyperlink ref="E468" r:id="rId1863" display="https://fbref.com/en/squads/e297cd13/Luton-Town-Stats" xr:uid="{9D86142C-B902-43FC-B000-805F3D9DA331}"/>
    <hyperlink ref="AK468" r:id="rId1864" display="https://fbref.com/en/players/d3085b49/matchlogs/2023-2024/summary/Cauley-Woodrow-Match-Logs" xr:uid="{6B1B28A2-ED83-4950-BE35-3BF1E056C436}"/>
    <hyperlink ref="B469" r:id="rId1865" display="https://fbref.com/en/players/a5212312/Joe-Worrall" xr:uid="{6CA24C8E-FC1D-4F7A-B11C-AE6C1613A5F8}"/>
    <hyperlink ref="C469" r:id="rId1866" display="https://fbref.com/en/country/ENG/England-Football" xr:uid="{99C9CAA9-A58E-44F8-A4D8-A3C0281E31BF}"/>
    <hyperlink ref="E469" r:id="rId1867" display="https://fbref.com/en/squads/e4a775cb/Nottingham-Forest-Stats" xr:uid="{E5B008F8-18C5-4FCE-8B25-18D0CFEDEA9A}"/>
    <hyperlink ref="AK469" r:id="rId1868" display="https://fbref.com/en/players/a5212312/matchlogs/2023-2024/summary/Joe-Worrall-Match-Logs" xr:uid="{2306813B-9CA7-422D-9A91-20E4D9501723}"/>
    <hyperlink ref="B470" r:id="rId1869" display="https://fbref.com/en/players/907a5d7c/Yehor-Yarmoliuk" xr:uid="{E184E387-60BA-4232-9F72-4E7860E4F44B}"/>
    <hyperlink ref="C470" r:id="rId1870" display="https://fbref.com/en/country/UKR/Ukraine-Football" xr:uid="{28E82067-B518-450C-84D3-BB9F48CB24FB}"/>
    <hyperlink ref="E470" r:id="rId1871" display="https://fbref.com/en/squads/cd051869/Brentford-Stats" xr:uid="{511CB7DB-2138-488B-B313-562048E2C789}"/>
    <hyperlink ref="AK470" r:id="rId1872" display="https://fbref.com/en/players/907a5d7c/matchlogs/2023-2024/summary/Yehor-Yarmoliuk-Match-Logs" xr:uid="{6DCE2052-D4A3-4803-B84D-3720A9100AD2}"/>
    <hyperlink ref="B471" r:id="rId1873" display="https://fbref.com/en/players/c1fe2a48/Ryan-Yates" xr:uid="{B7ADB09C-6033-446F-B00A-D877CDA289FE}"/>
    <hyperlink ref="C471" r:id="rId1874" display="https://fbref.com/en/country/ENG/England-Football" xr:uid="{E822C662-07C4-42EC-B539-DD5A470DE7C9}"/>
    <hyperlink ref="E471" r:id="rId1875" display="https://fbref.com/en/squads/e4a775cb/Nottingham-Forest-Stats" xr:uid="{AF8A886E-A0D9-4AA4-94A0-9513A73094A5}"/>
    <hyperlink ref="AK471" r:id="rId1876" display="https://fbref.com/en/players/c1fe2a48/matchlogs/2023-2024/summary/Ryan-Yates-Match-Logs" xr:uid="{69340470-C581-40EB-AF41-F711DDD8EC75}"/>
    <hyperlink ref="B472" r:id="rId1877" display="https://fbref.com/en/players/be927d03/Ashley-Young" xr:uid="{580E6FBB-8C9D-449F-90E9-C4D1C523F36A}"/>
    <hyperlink ref="C472" r:id="rId1878" display="https://fbref.com/en/country/ENG/England-Football" xr:uid="{98BDFD62-BAFF-4F86-8E27-FE69972A6ED7}"/>
    <hyperlink ref="E472" r:id="rId1879" display="https://fbref.com/en/squads/d3fd31cc/Everton-Stats" xr:uid="{4DAFB36F-0ED0-4F5F-A602-E46F6870C582}"/>
    <hyperlink ref="AK472" r:id="rId1880" display="https://fbref.com/en/players/be927d03/matchlogs/2023-2024/summary/Ashley-Young-Match-Logs" xr:uid="{3F2BC8A5-5E99-44F2-BFB5-B827E75FB411}"/>
    <hyperlink ref="B473" r:id="rId1881" display="https://fbref.com/en/players/88968486/Illia-Zabarnyi" xr:uid="{4212A267-9DA3-4A40-AAF2-54C947E7BDB2}"/>
    <hyperlink ref="C473" r:id="rId1882" display="https://fbref.com/en/country/UKR/Ukraine-Football" xr:uid="{07D8FF5A-6590-40FF-9D70-F97922DD4DAB}"/>
    <hyperlink ref="E473" r:id="rId1883" display="https://fbref.com/en/squads/4ba7cbea/Bournemouth-Stats" xr:uid="{D98D6BE9-1D01-45DC-8CA3-48A169E810EC}"/>
    <hyperlink ref="AK473" r:id="rId1884" display="https://fbref.com/en/players/88968486/matchlogs/2023-2024/summary/Illia-Zabarnyi-Match-Logs" xr:uid="{D39CA871-29F8-489C-924A-42B7BF2EDBA2}"/>
    <hyperlink ref="B474" r:id="rId1885" display="https://fbref.com/en/players/9907b1c8/Nicolo-Zaniolo" xr:uid="{5756D6F8-892D-4A4A-A3AD-5D9FE97C2040}"/>
    <hyperlink ref="C474" r:id="rId1886" display="https://fbref.com/en/country/ITA/Italy-Football" xr:uid="{19C8E6DF-C682-4C3E-B550-1A64EE614EEE}"/>
    <hyperlink ref="E474" r:id="rId1887" display="https://fbref.com/en/squads/8602292d/Aston-Villa-Stats" xr:uid="{0D1060DD-1D5B-4D4E-BBD1-DB27E9C885FD}"/>
    <hyperlink ref="AK474" r:id="rId1888" display="https://fbref.com/en/players/9907b1c8/matchlogs/2023-2024/summary/Nicolo-Zaniolo-Match-Logs" xr:uid="{A24B733E-7CF3-415E-9673-EBA26A76D9B1}"/>
    <hyperlink ref="B475" r:id="rId1889" display="https://fbref.com/en/players/07d65234/Anass-Zaroury" xr:uid="{7A125364-F764-49D4-8E2E-913B7362B806}"/>
    <hyperlink ref="C475" r:id="rId1890" display="https://fbref.com/en/country/MAR/Morocco-Football" xr:uid="{140E9503-8977-4E5D-BB9F-47ED7944B21F}"/>
    <hyperlink ref="E475" r:id="rId1891" display="https://fbref.com/en/squads/943e8050/Burnley-Stats" xr:uid="{526A455D-8401-48EE-A3E0-78DD83F2B6B5}"/>
    <hyperlink ref="AK475" r:id="rId1892" display="https://fbref.com/en/players/07d65234/matchlogs/2023-2024/summary/Anass-Zaroury-Match-Logs" xr:uid="{BF176984-5CFC-4538-BA49-0347BA1D60FE}"/>
    <hyperlink ref="B476" r:id="rId1893" display="https://fbref.com/en/players/51cf8561/Oleksandr-Zinchenko" xr:uid="{F462BDF6-8232-492E-839C-CE55FFCB11A7}"/>
    <hyperlink ref="C476" r:id="rId1894" display="https://fbref.com/en/country/UKR/Ukraine-Football" xr:uid="{B104D461-B081-4D30-B69E-2A790178B600}"/>
    <hyperlink ref="E476" r:id="rId1895" display="https://fbref.com/en/squads/18bb7c10/Arsenal-Stats" xr:uid="{D365C500-7597-4C2E-A00A-4EE93115ED2C}"/>
    <hyperlink ref="AK476" r:id="rId1896" display="https://fbref.com/en/players/51cf8561/matchlogs/2023-2024/summary/Oleksandr-Zinchenko-Match-Logs" xr:uid="{41196642-F96A-407E-89FD-9A23C5CE8848}"/>
    <hyperlink ref="B477" r:id="rId1897" display="https://fbref.com/en/players/ce4246f5/Kurt-Zouma" xr:uid="{55A2E0DB-C2D1-4E4F-BA7E-37B410697931}"/>
    <hyperlink ref="C477" r:id="rId1898" display="https://fbref.com/en/country/FRA/France-Football" xr:uid="{0BCCD374-E997-4D97-BE12-91632BBBE8E3}"/>
    <hyperlink ref="E477" r:id="rId1899" display="https://fbref.com/en/squads/7c21e445/West-Ham-United-Stats" xr:uid="{9E43B191-66A1-4131-BA39-B3EB541E1F9A}"/>
    <hyperlink ref="AK477" r:id="rId1900" display="https://fbref.com/en/players/ce4246f5/matchlogs/2023-2024/summary/Kurt-Zouma-Match-Logs" xr:uid="{80515B92-6F12-4219-835F-EA52AE87E4BB}"/>
    <hyperlink ref="B478" r:id="rId1901" display="https://fbref.com/en/players/79300479/Martin-Odegaard" xr:uid="{366B1990-228B-4A9D-AFCF-F9E670E4151A}"/>
    <hyperlink ref="C478" r:id="rId1902" display="https://fbref.com/en/country/NOR/Norway-Football" xr:uid="{9DCC0ED9-6D59-4D10-A25E-C5F2446F8168}"/>
    <hyperlink ref="E478" r:id="rId1903" display="https://fbref.com/en/squads/18bb7c10/Arsenal-Stats" xr:uid="{5CC27DB2-A51D-498A-8EA7-B3C987CB8CAF}"/>
    <hyperlink ref="AK478" r:id="rId1904" display="https://fbref.com/en/players/79300479/matchlogs/2023-2024/summary/Martin-Odegaard-Match-Logs" xr:uid="{AA074AB9-2033-49B9-B254-4E9A720D10A8}"/>
  </hyperlinks>
  <pageMargins left="0.7" right="0.7" top="0.75" bottom="0.75" header="0.3" footer="0.3"/>
  <pageSetup paperSize="9" orientation="portrait" r:id="rId190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9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AD590"/>
    </sheetView>
  </sheetViews>
  <sheetFormatPr defaultRowHeight="16.5"/>
  <cols>
    <col min="1" max="16384" width="9" style="92"/>
  </cols>
  <sheetData>
    <row r="1" spans="1:30" ht="17.25" thickBot="1">
      <c r="A1" s="105"/>
      <c r="B1" s="105"/>
      <c r="C1" s="105"/>
      <c r="D1" s="105"/>
      <c r="E1" s="105"/>
      <c r="F1" s="105"/>
      <c r="G1" s="106"/>
      <c r="H1" s="102" t="s">
        <v>0</v>
      </c>
      <c r="I1" s="103"/>
      <c r="J1" s="103"/>
      <c r="K1" s="103"/>
      <c r="L1" s="107"/>
      <c r="M1" s="102" t="s">
        <v>11</v>
      </c>
      <c r="N1" s="103"/>
      <c r="O1" s="107"/>
      <c r="P1" s="102" t="s">
        <v>26</v>
      </c>
      <c r="Q1" s="103"/>
      <c r="R1" s="107"/>
      <c r="S1" s="102" t="s">
        <v>27</v>
      </c>
      <c r="T1" s="103"/>
      <c r="U1" s="103"/>
      <c r="V1" s="103"/>
      <c r="W1" s="103"/>
      <c r="X1" s="107"/>
      <c r="Y1" s="102" t="s">
        <v>28</v>
      </c>
      <c r="Z1" s="103"/>
      <c r="AA1" s="103"/>
      <c r="AB1" s="103"/>
      <c r="AC1" s="104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1</v>
      </c>
      <c r="B3" s="57" t="s">
        <v>2642</v>
      </c>
      <c r="C3" s="58" t="s">
        <v>1812</v>
      </c>
      <c r="D3" s="69" t="s">
        <v>104</v>
      </c>
      <c r="E3" s="58" t="s">
        <v>95</v>
      </c>
      <c r="F3" s="69" t="s">
        <v>3705</v>
      </c>
      <c r="G3" s="69">
        <v>2000</v>
      </c>
      <c r="H3" s="70">
        <v>12</v>
      </c>
      <c r="I3" s="71">
        <v>950</v>
      </c>
      <c r="J3" s="71">
        <v>79</v>
      </c>
      <c r="K3" s="71">
        <v>88</v>
      </c>
      <c r="L3" s="71">
        <v>10.6</v>
      </c>
      <c r="M3" s="70">
        <v>11</v>
      </c>
      <c r="N3" s="71">
        <v>86</v>
      </c>
      <c r="O3" s="71">
        <v>8</v>
      </c>
      <c r="P3" s="70">
        <v>1</v>
      </c>
      <c r="Q3" s="71">
        <v>5</v>
      </c>
      <c r="R3" s="60">
        <v>0</v>
      </c>
      <c r="S3" s="70">
        <v>0.75</v>
      </c>
      <c r="T3" s="71">
        <v>9</v>
      </c>
      <c r="U3" s="71">
        <v>24</v>
      </c>
      <c r="V3" s="77">
        <v>-15</v>
      </c>
      <c r="W3" s="77">
        <v>-1.42</v>
      </c>
      <c r="X3" s="77">
        <v>-0.73</v>
      </c>
      <c r="Y3" s="70">
        <v>10.6</v>
      </c>
      <c r="Z3" s="71">
        <v>21.2</v>
      </c>
      <c r="AA3" s="77">
        <v>-10.6</v>
      </c>
      <c r="AB3" s="77">
        <v>-1</v>
      </c>
      <c r="AC3" s="77">
        <v>-1.1399999999999999</v>
      </c>
      <c r="AD3" s="63" t="s">
        <v>25</v>
      </c>
    </row>
    <row r="4" spans="1:30" ht="17.25" thickBot="1">
      <c r="A4" s="72">
        <v>2</v>
      </c>
      <c r="B4" s="57" t="s">
        <v>2643</v>
      </c>
      <c r="C4" s="58" t="s">
        <v>1830</v>
      </c>
      <c r="D4" s="69" t="s">
        <v>1819</v>
      </c>
      <c r="E4" s="58" t="s">
        <v>2349</v>
      </c>
      <c r="F4" s="69" t="s">
        <v>3706</v>
      </c>
      <c r="G4" s="69">
        <v>2002</v>
      </c>
      <c r="H4" s="70">
        <v>6</v>
      </c>
      <c r="I4" s="71">
        <v>325</v>
      </c>
      <c r="J4" s="71">
        <v>54</v>
      </c>
      <c r="K4" s="71">
        <v>30.1</v>
      </c>
      <c r="L4" s="71">
        <v>3.6</v>
      </c>
      <c r="M4" s="70">
        <v>3</v>
      </c>
      <c r="N4" s="71">
        <v>86</v>
      </c>
      <c r="O4" s="71">
        <v>1</v>
      </c>
      <c r="P4" s="70">
        <v>3</v>
      </c>
      <c r="Q4" s="71">
        <v>23</v>
      </c>
      <c r="R4" s="71">
        <v>6</v>
      </c>
      <c r="S4" s="70">
        <v>0.17</v>
      </c>
      <c r="T4" s="71">
        <v>2</v>
      </c>
      <c r="U4" s="71">
        <v>9</v>
      </c>
      <c r="V4" s="77">
        <v>-7</v>
      </c>
      <c r="W4" s="77">
        <v>-1.94</v>
      </c>
      <c r="X4" s="77">
        <v>-0.27</v>
      </c>
      <c r="Y4" s="70">
        <v>2.4</v>
      </c>
      <c r="Z4" s="71">
        <v>9.5</v>
      </c>
      <c r="AA4" s="77">
        <v>-7.1</v>
      </c>
      <c r="AB4" s="77">
        <v>-1.97</v>
      </c>
      <c r="AC4" s="77">
        <v>-0.85</v>
      </c>
      <c r="AD4" s="63" t="s">
        <v>25</v>
      </c>
    </row>
    <row r="5" spans="1:30" ht="17.25" thickBot="1">
      <c r="A5" s="72">
        <v>3</v>
      </c>
      <c r="B5" s="57" t="s">
        <v>2930</v>
      </c>
      <c r="C5" s="58" t="s">
        <v>1812</v>
      </c>
      <c r="D5" s="69" t="s">
        <v>104</v>
      </c>
      <c r="E5" s="58" t="s">
        <v>75</v>
      </c>
      <c r="F5" s="69" t="s">
        <v>3707</v>
      </c>
      <c r="G5" s="69">
        <v>1997</v>
      </c>
      <c r="H5" s="70">
        <v>1</v>
      </c>
      <c r="I5" s="71">
        <v>2</v>
      </c>
      <c r="J5" s="71">
        <v>2</v>
      </c>
      <c r="K5" s="71">
        <v>0.2</v>
      </c>
      <c r="L5" s="60">
        <v>0</v>
      </c>
      <c r="M5" s="59">
        <v>0</v>
      </c>
      <c r="N5" s="60"/>
      <c r="O5" s="60">
        <v>0</v>
      </c>
      <c r="P5" s="70">
        <v>1</v>
      </c>
      <c r="Q5" s="71">
        <v>2</v>
      </c>
      <c r="R5" s="60">
        <v>0</v>
      </c>
      <c r="S5" s="70">
        <v>1</v>
      </c>
      <c r="T5" s="60">
        <v>0</v>
      </c>
      <c r="U5" s="60">
        <v>0</v>
      </c>
      <c r="V5" s="60">
        <v>0</v>
      </c>
      <c r="W5" s="60">
        <v>0</v>
      </c>
      <c r="X5" s="78">
        <v>0.83</v>
      </c>
      <c r="Y5" s="70">
        <v>0.2</v>
      </c>
      <c r="Z5" s="71">
        <v>0.7</v>
      </c>
      <c r="AA5" s="77">
        <v>-0.5</v>
      </c>
      <c r="AB5" s="77">
        <v>-21.66</v>
      </c>
      <c r="AC5" s="77">
        <v>-20.9</v>
      </c>
      <c r="AD5" s="63" t="s">
        <v>25</v>
      </c>
    </row>
    <row r="6" spans="1:30" ht="17.25" thickBot="1">
      <c r="A6" s="72">
        <v>4</v>
      </c>
      <c r="B6" s="57" t="s">
        <v>2644</v>
      </c>
      <c r="C6" s="58" t="s">
        <v>1812</v>
      </c>
      <c r="D6" s="69" t="s">
        <v>102</v>
      </c>
      <c r="E6" s="58" t="s">
        <v>2641</v>
      </c>
      <c r="F6" s="69" t="s">
        <v>3708</v>
      </c>
      <c r="G6" s="69">
        <v>1998</v>
      </c>
      <c r="H6" s="70">
        <v>12</v>
      </c>
      <c r="I6" s="71">
        <v>388</v>
      </c>
      <c r="J6" s="71">
        <v>32</v>
      </c>
      <c r="K6" s="71">
        <v>35.9</v>
      </c>
      <c r="L6" s="71">
        <v>4.3</v>
      </c>
      <c r="M6" s="70">
        <v>4</v>
      </c>
      <c r="N6" s="71">
        <v>67</v>
      </c>
      <c r="O6" s="60">
        <v>0</v>
      </c>
      <c r="P6" s="70">
        <v>8</v>
      </c>
      <c r="Q6" s="71">
        <v>15</v>
      </c>
      <c r="R6" s="60">
        <v>0</v>
      </c>
      <c r="S6" s="70">
        <v>0.5</v>
      </c>
      <c r="T6" s="71">
        <v>5</v>
      </c>
      <c r="U6" s="71">
        <v>8</v>
      </c>
      <c r="V6" s="77">
        <v>-3</v>
      </c>
      <c r="W6" s="77">
        <v>-0.7</v>
      </c>
      <c r="X6" s="78">
        <v>0.47</v>
      </c>
      <c r="Y6" s="70">
        <v>5.6</v>
      </c>
      <c r="Z6" s="71">
        <v>7.1</v>
      </c>
      <c r="AA6" s="77">
        <v>-1.5</v>
      </c>
      <c r="AB6" s="77">
        <v>-0.34</v>
      </c>
      <c r="AC6" s="78">
        <v>1.01</v>
      </c>
      <c r="AD6" s="63" t="s">
        <v>25</v>
      </c>
    </row>
    <row r="7" spans="1:30" ht="17.25" thickBot="1">
      <c r="A7" s="72">
        <v>5</v>
      </c>
      <c r="B7" s="57" t="s">
        <v>3575</v>
      </c>
      <c r="C7" s="58" t="s">
        <v>1832</v>
      </c>
      <c r="D7" s="69" t="s">
        <v>102</v>
      </c>
      <c r="E7" s="58" t="s">
        <v>77</v>
      </c>
      <c r="F7" s="69" t="s">
        <v>4124</v>
      </c>
      <c r="G7" s="69">
        <v>2003</v>
      </c>
      <c r="H7" s="59">
        <v>0</v>
      </c>
      <c r="I7" s="60"/>
      <c r="J7" s="60"/>
      <c r="K7" s="60"/>
      <c r="L7" s="60"/>
      <c r="M7" s="59">
        <v>0</v>
      </c>
      <c r="N7" s="60"/>
      <c r="O7" s="60">
        <v>0</v>
      </c>
      <c r="P7" s="59">
        <v>0</v>
      </c>
      <c r="Q7" s="60"/>
      <c r="R7" s="71">
        <v>1</v>
      </c>
      <c r="S7" s="59"/>
      <c r="T7" s="60"/>
      <c r="U7" s="60"/>
      <c r="V7" s="60"/>
      <c r="W7" s="60"/>
      <c r="X7" s="60"/>
      <c r="Y7" s="59"/>
      <c r="Z7" s="60"/>
      <c r="AA7" s="60"/>
      <c r="AB7" s="60"/>
      <c r="AC7" s="60"/>
      <c r="AD7" s="63" t="s">
        <v>25</v>
      </c>
    </row>
    <row r="8" spans="1:30" ht="17.25" thickBot="1">
      <c r="A8" s="72">
        <v>6</v>
      </c>
      <c r="B8" s="57" t="s">
        <v>2645</v>
      </c>
      <c r="C8" s="58" t="s">
        <v>1830</v>
      </c>
      <c r="D8" s="69" t="s">
        <v>1819</v>
      </c>
      <c r="E8" s="58" t="s">
        <v>73</v>
      </c>
      <c r="F8" s="69" t="s">
        <v>3709</v>
      </c>
      <c r="G8" s="69">
        <v>2002</v>
      </c>
      <c r="H8" s="70">
        <v>11</v>
      </c>
      <c r="I8" s="71">
        <v>666</v>
      </c>
      <c r="J8" s="71">
        <v>61</v>
      </c>
      <c r="K8" s="71">
        <v>61.7</v>
      </c>
      <c r="L8" s="71">
        <v>7.4</v>
      </c>
      <c r="M8" s="70">
        <v>7</v>
      </c>
      <c r="N8" s="71">
        <v>86</v>
      </c>
      <c r="O8" s="71">
        <v>3</v>
      </c>
      <c r="P8" s="70">
        <v>4</v>
      </c>
      <c r="Q8" s="71">
        <v>17</v>
      </c>
      <c r="R8" s="71">
        <v>1</v>
      </c>
      <c r="S8" s="70">
        <v>1.45</v>
      </c>
      <c r="T8" s="71">
        <v>15</v>
      </c>
      <c r="U8" s="71">
        <v>14</v>
      </c>
      <c r="V8" s="78">
        <v>1</v>
      </c>
      <c r="W8" s="78">
        <v>0.14000000000000001</v>
      </c>
      <c r="X8" s="77">
        <v>-0.52</v>
      </c>
      <c r="Y8" s="70">
        <v>11.4</v>
      </c>
      <c r="Z8" s="71">
        <v>9.6</v>
      </c>
      <c r="AA8" s="78">
        <v>1.7</v>
      </c>
      <c r="AB8" s="78">
        <v>0.23</v>
      </c>
      <c r="AC8" s="77">
        <v>-0.21</v>
      </c>
      <c r="AD8" s="63" t="s">
        <v>25</v>
      </c>
    </row>
    <row r="9" spans="1:30" ht="17.25" thickBot="1">
      <c r="A9" s="72">
        <v>7</v>
      </c>
      <c r="B9" s="57" t="s">
        <v>364</v>
      </c>
      <c r="C9" s="58" t="s">
        <v>1820</v>
      </c>
      <c r="D9" s="69" t="s">
        <v>111</v>
      </c>
      <c r="E9" s="58" t="s">
        <v>79</v>
      </c>
      <c r="F9" s="69" t="s">
        <v>4125</v>
      </c>
      <c r="G9" s="69">
        <v>1987</v>
      </c>
      <c r="H9" s="59">
        <v>0</v>
      </c>
      <c r="I9" s="60"/>
      <c r="J9" s="60"/>
      <c r="K9" s="60"/>
      <c r="L9" s="60"/>
      <c r="M9" s="59">
        <v>0</v>
      </c>
      <c r="N9" s="60"/>
      <c r="O9" s="60">
        <v>0</v>
      </c>
      <c r="P9" s="59">
        <v>0</v>
      </c>
      <c r="Q9" s="60"/>
      <c r="R9" s="71">
        <v>2</v>
      </c>
      <c r="S9" s="59"/>
      <c r="T9" s="60"/>
      <c r="U9" s="60"/>
      <c r="V9" s="60"/>
      <c r="W9" s="60"/>
      <c r="X9" s="60"/>
      <c r="Y9" s="59"/>
      <c r="Z9" s="60"/>
      <c r="AA9" s="60"/>
      <c r="AB9" s="60"/>
      <c r="AC9" s="60"/>
      <c r="AD9" s="63" t="s">
        <v>25</v>
      </c>
    </row>
    <row r="10" spans="1:30" ht="17.25" thickBot="1">
      <c r="A10" s="72">
        <v>8</v>
      </c>
      <c r="B10" s="57" t="s">
        <v>105</v>
      </c>
      <c r="C10" s="58" t="s">
        <v>1813</v>
      </c>
      <c r="D10" s="69" t="s">
        <v>104</v>
      </c>
      <c r="E10" s="58" t="s">
        <v>91</v>
      </c>
      <c r="F10" s="69" t="s">
        <v>3710</v>
      </c>
      <c r="G10" s="69">
        <v>1996</v>
      </c>
      <c r="H10" s="70">
        <v>11</v>
      </c>
      <c r="I10" s="71">
        <v>966</v>
      </c>
      <c r="J10" s="71">
        <v>88</v>
      </c>
      <c r="K10" s="71">
        <v>89.4</v>
      </c>
      <c r="L10" s="71">
        <v>10.7</v>
      </c>
      <c r="M10" s="70">
        <v>11</v>
      </c>
      <c r="N10" s="71">
        <v>88</v>
      </c>
      <c r="O10" s="71">
        <v>10</v>
      </c>
      <c r="P10" s="59">
        <v>0</v>
      </c>
      <c r="Q10" s="60"/>
      <c r="R10" s="60">
        <v>0</v>
      </c>
      <c r="S10" s="70">
        <v>1.27</v>
      </c>
      <c r="T10" s="71">
        <v>17</v>
      </c>
      <c r="U10" s="71">
        <v>21</v>
      </c>
      <c r="V10" s="77">
        <v>-4</v>
      </c>
      <c r="W10" s="77">
        <v>-0.37</v>
      </c>
      <c r="X10" s="77">
        <v>-2.74</v>
      </c>
      <c r="Y10" s="70">
        <v>13.7</v>
      </c>
      <c r="Z10" s="71">
        <v>20.6</v>
      </c>
      <c r="AA10" s="77">
        <v>-7</v>
      </c>
      <c r="AB10" s="77">
        <v>-0.65</v>
      </c>
      <c r="AC10" s="77">
        <v>-2.4700000000000002</v>
      </c>
      <c r="AD10" s="63" t="s">
        <v>25</v>
      </c>
    </row>
    <row r="11" spans="1:30" ht="17.25" thickBot="1">
      <c r="A11" s="72">
        <v>9</v>
      </c>
      <c r="B11" s="57" t="s">
        <v>3109</v>
      </c>
      <c r="C11" s="58" t="s">
        <v>3110</v>
      </c>
      <c r="D11" s="69" t="s">
        <v>103</v>
      </c>
      <c r="E11" s="58" t="s">
        <v>87</v>
      </c>
      <c r="F11" s="69" t="s">
        <v>4126</v>
      </c>
      <c r="G11" s="69">
        <v>2003</v>
      </c>
      <c r="H11" s="59">
        <v>0</v>
      </c>
      <c r="I11" s="60"/>
      <c r="J11" s="60"/>
      <c r="K11" s="60"/>
      <c r="L11" s="60"/>
      <c r="M11" s="59">
        <v>0</v>
      </c>
      <c r="N11" s="60"/>
      <c r="O11" s="60">
        <v>0</v>
      </c>
      <c r="P11" s="59">
        <v>0</v>
      </c>
      <c r="Q11" s="60"/>
      <c r="R11" s="71">
        <v>2</v>
      </c>
      <c r="S11" s="59"/>
      <c r="T11" s="60"/>
      <c r="U11" s="60"/>
      <c r="V11" s="60"/>
      <c r="W11" s="60"/>
      <c r="X11" s="60"/>
      <c r="Y11" s="59"/>
      <c r="Z11" s="60"/>
      <c r="AA11" s="60"/>
      <c r="AB11" s="60"/>
      <c r="AC11" s="60"/>
      <c r="AD11" s="63" t="s">
        <v>25</v>
      </c>
    </row>
    <row r="12" spans="1:30" ht="17.25" thickBot="1">
      <c r="A12" s="72">
        <v>10</v>
      </c>
      <c r="B12" s="57" t="s">
        <v>1778</v>
      </c>
      <c r="C12" s="58" t="s">
        <v>1814</v>
      </c>
      <c r="D12" s="69" t="s">
        <v>1810</v>
      </c>
      <c r="E12" s="58" t="s">
        <v>85</v>
      </c>
      <c r="F12" s="69" t="s">
        <v>3711</v>
      </c>
      <c r="G12" s="69">
        <v>2002</v>
      </c>
      <c r="H12" s="70">
        <v>6</v>
      </c>
      <c r="I12" s="71">
        <v>82</v>
      </c>
      <c r="J12" s="71">
        <v>14</v>
      </c>
      <c r="K12" s="71">
        <v>7.6</v>
      </c>
      <c r="L12" s="71">
        <v>0.9</v>
      </c>
      <c r="M12" s="59">
        <v>0</v>
      </c>
      <c r="N12" s="60"/>
      <c r="O12" s="60">
        <v>0</v>
      </c>
      <c r="P12" s="70">
        <v>6</v>
      </c>
      <c r="Q12" s="71">
        <v>14</v>
      </c>
      <c r="R12" s="71">
        <v>3</v>
      </c>
      <c r="S12" s="70">
        <v>0.67</v>
      </c>
      <c r="T12" s="71">
        <v>3</v>
      </c>
      <c r="U12" s="71">
        <v>2</v>
      </c>
      <c r="V12" s="78">
        <v>1</v>
      </c>
      <c r="W12" s="78">
        <v>1.1000000000000001</v>
      </c>
      <c r="X12" s="78">
        <v>1.55</v>
      </c>
      <c r="Y12" s="70">
        <v>1.4</v>
      </c>
      <c r="Z12" s="71">
        <v>2.7</v>
      </c>
      <c r="AA12" s="77">
        <v>-1.3</v>
      </c>
      <c r="AB12" s="77">
        <v>-1.43</v>
      </c>
      <c r="AC12" s="77">
        <v>-1.31</v>
      </c>
      <c r="AD12" s="63" t="s">
        <v>25</v>
      </c>
    </row>
    <row r="13" spans="1:30" ht="17.25" thickBot="1">
      <c r="A13" s="72">
        <v>11</v>
      </c>
      <c r="B13" s="57" t="s">
        <v>3330</v>
      </c>
      <c r="C13" s="58" t="s">
        <v>1835</v>
      </c>
      <c r="D13" s="69" t="s">
        <v>104</v>
      </c>
      <c r="E13" s="58" t="s">
        <v>2349</v>
      </c>
      <c r="F13" s="69" t="s">
        <v>3712</v>
      </c>
      <c r="G13" s="69">
        <v>1999</v>
      </c>
      <c r="H13" s="70">
        <v>8</v>
      </c>
      <c r="I13" s="71">
        <v>720</v>
      </c>
      <c r="J13" s="71">
        <v>90</v>
      </c>
      <c r="K13" s="71">
        <v>66.7</v>
      </c>
      <c r="L13" s="71">
        <v>8</v>
      </c>
      <c r="M13" s="70">
        <v>8</v>
      </c>
      <c r="N13" s="71">
        <v>90</v>
      </c>
      <c r="O13" s="71">
        <v>8</v>
      </c>
      <c r="P13" s="59">
        <v>0</v>
      </c>
      <c r="Q13" s="60"/>
      <c r="R13" s="60">
        <v>0</v>
      </c>
      <c r="S13" s="70">
        <v>0.13</v>
      </c>
      <c r="T13" s="71">
        <v>6</v>
      </c>
      <c r="U13" s="71">
        <v>22</v>
      </c>
      <c r="V13" s="77">
        <v>-16</v>
      </c>
      <c r="W13" s="77">
        <v>-2</v>
      </c>
      <c r="X13" s="77">
        <v>-0.75</v>
      </c>
      <c r="Y13" s="70">
        <v>6.1</v>
      </c>
      <c r="Z13" s="71">
        <v>19.600000000000001</v>
      </c>
      <c r="AA13" s="77">
        <v>-13.5</v>
      </c>
      <c r="AB13" s="77">
        <v>-1.69</v>
      </c>
      <c r="AC13" s="77">
        <v>-0.94</v>
      </c>
      <c r="AD13" s="63" t="s">
        <v>25</v>
      </c>
    </row>
    <row r="14" spans="1:30" ht="17.25" thickBot="1">
      <c r="A14" s="72">
        <v>12</v>
      </c>
      <c r="B14" s="57" t="s">
        <v>2646</v>
      </c>
      <c r="C14" s="58" t="s">
        <v>1827</v>
      </c>
      <c r="D14" s="69" t="s">
        <v>1833</v>
      </c>
      <c r="E14" s="58" t="s">
        <v>87</v>
      </c>
      <c r="F14" s="69" t="s">
        <v>3555</v>
      </c>
      <c r="G14" s="69">
        <v>1996</v>
      </c>
      <c r="H14" s="70">
        <v>9</v>
      </c>
      <c r="I14" s="71">
        <v>628</v>
      </c>
      <c r="J14" s="71">
        <v>70</v>
      </c>
      <c r="K14" s="71">
        <v>58.1</v>
      </c>
      <c r="L14" s="71">
        <v>7</v>
      </c>
      <c r="M14" s="70">
        <v>8</v>
      </c>
      <c r="N14" s="71">
        <v>78</v>
      </c>
      <c r="O14" s="71">
        <v>2</v>
      </c>
      <c r="P14" s="70">
        <v>1</v>
      </c>
      <c r="Q14" s="71">
        <v>3</v>
      </c>
      <c r="R14" s="60">
        <v>0</v>
      </c>
      <c r="S14" s="70">
        <v>0.89</v>
      </c>
      <c r="T14" s="71">
        <v>8</v>
      </c>
      <c r="U14" s="71">
        <v>13</v>
      </c>
      <c r="V14" s="77">
        <v>-5</v>
      </c>
      <c r="W14" s="77">
        <v>-0.72</v>
      </c>
      <c r="X14" s="77">
        <v>-0.92</v>
      </c>
      <c r="Y14" s="70">
        <v>5.9</v>
      </c>
      <c r="Z14" s="71">
        <v>11.8</v>
      </c>
      <c r="AA14" s="77">
        <v>-5.9</v>
      </c>
      <c r="AB14" s="77">
        <v>-0.85</v>
      </c>
      <c r="AC14" s="77">
        <v>-0.94</v>
      </c>
      <c r="AD14" s="63" t="s">
        <v>25</v>
      </c>
    </row>
    <row r="15" spans="1:30" ht="17.25" thickBot="1">
      <c r="A15" s="72">
        <v>13</v>
      </c>
      <c r="B15" s="57" t="s">
        <v>106</v>
      </c>
      <c r="C15" s="58" t="s">
        <v>1815</v>
      </c>
      <c r="D15" s="69" t="s">
        <v>1833</v>
      </c>
      <c r="E15" s="58" t="s">
        <v>93</v>
      </c>
      <c r="F15" s="69" t="s">
        <v>3713</v>
      </c>
      <c r="G15" s="69">
        <v>2001</v>
      </c>
      <c r="H15" s="70">
        <v>12</v>
      </c>
      <c r="I15" s="71">
        <v>870</v>
      </c>
      <c r="J15" s="71">
        <v>73</v>
      </c>
      <c r="K15" s="71">
        <v>80.599999999999994</v>
      </c>
      <c r="L15" s="71">
        <v>9.6999999999999993</v>
      </c>
      <c r="M15" s="70">
        <v>11</v>
      </c>
      <c r="N15" s="71">
        <v>75</v>
      </c>
      <c r="O15" s="71">
        <v>3</v>
      </c>
      <c r="P15" s="70">
        <v>1</v>
      </c>
      <c r="Q15" s="71">
        <v>45</v>
      </c>
      <c r="R15" s="60">
        <v>0</v>
      </c>
      <c r="S15" s="70">
        <v>1.25</v>
      </c>
      <c r="T15" s="71">
        <v>11</v>
      </c>
      <c r="U15" s="71">
        <v>15</v>
      </c>
      <c r="V15" s="77">
        <v>-4</v>
      </c>
      <c r="W15" s="77">
        <v>-0.41</v>
      </c>
      <c r="X15" s="77">
        <v>-0.41</v>
      </c>
      <c r="Y15" s="70">
        <v>11.7</v>
      </c>
      <c r="Z15" s="71">
        <v>14</v>
      </c>
      <c r="AA15" s="77">
        <v>-2.2999999999999998</v>
      </c>
      <c r="AB15" s="77">
        <v>-0.24</v>
      </c>
      <c r="AC15" s="78">
        <v>0.09</v>
      </c>
      <c r="AD15" s="63" t="s">
        <v>25</v>
      </c>
    </row>
    <row r="16" spans="1:30" ht="17.25" thickBot="1">
      <c r="A16" s="72">
        <v>14</v>
      </c>
      <c r="B16" s="57" t="s">
        <v>107</v>
      </c>
      <c r="C16" s="58" t="s">
        <v>1816</v>
      </c>
      <c r="D16" s="69" t="s">
        <v>104</v>
      </c>
      <c r="E16" s="58" t="s">
        <v>77</v>
      </c>
      <c r="F16" s="69" t="s">
        <v>3714</v>
      </c>
      <c r="G16" s="69">
        <v>1998</v>
      </c>
      <c r="H16" s="70">
        <v>10</v>
      </c>
      <c r="I16" s="71">
        <v>636</v>
      </c>
      <c r="J16" s="71">
        <v>64</v>
      </c>
      <c r="K16" s="71">
        <v>58.9</v>
      </c>
      <c r="L16" s="71">
        <v>7.1</v>
      </c>
      <c r="M16" s="70">
        <v>7</v>
      </c>
      <c r="N16" s="71">
        <v>85</v>
      </c>
      <c r="O16" s="71">
        <v>3</v>
      </c>
      <c r="P16" s="70">
        <v>3</v>
      </c>
      <c r="Q16" s="71">
        <v>14</v>
      </c>
      <c r="R16" s="71">
        <v>1</v>
      </c>
      <c r="S16" s="70">
        <v>1.5</v>
      </c>
      <c r="T16" s="71">
        <v>13</v>
      </c>
      <c r="U16" s="71">
        <v>12</v>
      </c>
      <c r="V16" s="78">
        <v>1</v>
      </c>
      <c r="W16" s="78">
        <v>0.14000000000000001</v>
      </c>
      <c r="X16" s="77">
        <v>-0.06</v>
      </c>
      <c r="Y16" s="70">
        <v>14.8</v>
      </c>
      <c r="Z16" s="71">
        <v>10.1</v>
      </c>
      <c r="AA16" s="78">
        <v>4.5999999999999996</v>
      </c>
      <c r="AB16" s="78">
        <v>0.66</v>
      </c>
      <c r="AC16" s="78">
        <v>0.41</v>
      </c>
      <c r="AD16" s="63" t="s">
        <v>25</v>
      </c>
    </row>
    <row r="17" spans="1:30" ht="17.25" thickBot="1">
      <c r="A17" s="72">
        <v>15</v>
      </c>
      <c r="B17" s="57" t="s">
        <v>108</v>
      </c>
      <c r="C17" s="58" t="s">
        <v>1817</v>
      </c>
      <c r="D17" s="69" t="s">
        <v>1833</v>
      </c>
      <c r="E17" s="58" t="s">
        <v>65</v>
      </c>
      <c r="F17" s="69" t="s">
        <v>3715</v>
      </c>
      <c r="G17" s="69">
        <v>1995</v>
      </c>
      <c r="H17" s="70">
        <v>9</v>
      </c>
      <c r="I17" s="71">
        <v>809</v>
      </c>
      <c r="J17" s="71">
        <v>90</v>
      </c>
      <c r="K17" s="71">
        <v>74.900000000000006</v>
      </c>
      <c r="L17" s="71">
        <v>9</v>
      </c>
      <c r="M17" s="70">
        <v>9</v>
      </c>
      <c r="N17" s="71">
        <v>90</v>
      </c>
      <c r="O17" s="71">
        <v>8</v>
      </c>
      <c r="P17" s="59">
        <v>0</v>
      </c>
      <c r="Q17" s="60"/>
      <c r="R17" s="71">
        <v>1</v>
      </c>
      <c r="S17" s="70">
        <v>2.44</v>
      </c>
      <c r="T17" s="71">
        <v>27</v>
      </c>
      <c r="U17" s="71">
        <v>10</v>
      </c>
      <c r="V17" s="78">
        <v>17</v>
      </c>
      <c r="W17" s="78">
        <v>1.89</v>
      </c>
      <c r="X17" s="78">
        <v>0.89</v>
      </c>
      <c r="Y17" s="70">
        <v>16.399999999999999</v>
      </c>
      <c r="Z17" s="71">
        <v>9.1</v>
      </c>
      <c r="AA17" s="78">
        <v>7.4</v>
      </c>
      <c r="AB17" s="78">
        <v>0.82</v>
      </c>
      <c r="AC17" s="77">
        <v>-1.17</v>
      </c>
      <c r="AD17" s="63" t="s">
        <v>25</v>
      </c>
    </row>
    <row r="18" spans="1:30" ht="17.25" thickBot="1">
      <c r="A18" s="72">
        <v>16</v>
      </c>
      <c r="B18" s="57" t="s">
        <v>109</v>
      </c>
      <c r="C18" s="58" t="s">
        <v>1818</v>
      </c>
      <c r="D18" s="69" t="s">
        <v>104</v>
      </c>
      <c r="E18" s="58" t="s">
        <v>65</v>
      </c>
      <c r="F18" s="69" t="s">
        <v>3716</v>
      </c>
      <c r="G18" s="69">
        <v>1995</v>
      </c>
      <c r="H18" s="70">
        <v>9</v>
      </c>
      <c r="I18" s="71">
        <v>553</v>
      </c>
      <c r="J18" s="71">
        <v>61</v>
      </c>
      <c r="K18" s="71">
        <v>51.2</v>
      </c>
      <c r="L18" s="71">
        <v>6.1</v>
      </c>
      <c r="M18" s="70">
        <v>6</v>
      </c>
      <c r="N18" s="71">
        <v>86</v>
      </c>
      <c r="O18" s="71">
        <v>4</v>
      </c>
      <c r="P18" s="70">
        <v>3</v>
      </c>
      <c r="Q18" s="71">
        <v>12</v>
      </c>
      <c r="R18" s="71">
        <v>2</v>
      </c>
      <c r="S18" s="70">
        <v>2.33</v>
      </c>
      <c r="T18" s="71">
        <v>17</v>
      </c>
      <c r="U18" s="71">
        <v>6</v>
      </c>
      <c r="V18" s="78">
        <v>11</v>
      </c>
      <c r="W18" s="78">
        <v>1.79</v>
      </c>
      <c r="X18" s="78">
        <v>0.25</v>
      </c>
      <c r="Y18" s="70">
        <v>11.2</v>
      </c>
      <c r="Z18" s="71">
        <v>4.8</v>
      </c>
      <c r="AA18" s="78">
        <v>6.4</v>
      </c>
      <c r="AB18" s="78">
        <v>1.04</v>
      </c>
      <c r="AC18" s="77">
        <v>-0.14000000000000001</v>
      </c>
      <c r="AD18" s="63" t="s">
        <v>25</v>
      </c>
    </row>
    <row r="19" spans="1:30" ht="17.25" thickBot="1">
      <c r="A19" s="72">
        <v>17</v>
      </c>
      <c r="B19" s="57" t="s">
        <v>110</v>
      </c>
      <c r="C19" s="58" t="s">
        <v>1812</v>
      </c>
      <c r="D19" s="69" t="s">
        <v>104</v>
      </c>
      <c r="E19" s="58" t="s">
        <v>79</v>
      </c>
      <c r="F19" s="69" t="s">
        <v>3717</v>
      </c>
      <c r="G19" s="69">
        <v>1998</v>
      </c>
      <c r="H19" s="70">
        <v>10</v>
      </c>
      <c r="I19" s="71">
        <v>777</v>
      </c>
      <c r="J19" s="71">
        <v>78</v>
      </c>
      <c r="K19" s="71">
        <v>71.900000000000006</v>
      </c>
      <c r="L19" s="71">
        <v>8.6</v>
      </c>
      <c r="M19" s="70">
        <v>9</v>
      </c>
      <c r="N19" s="71">
        <v>84</v>
      </c>
      <c r="O19" s="71">
        <v>4</v>
      </c>
      <c r="P19" s="70">
        <v>1</v>
      </c>
      <c r="Q19" s="71">
        <v>17</v>
      </c>
      <c r="R19" s="60">
        <v>0</v>
      </c>
      <c r="S19" s="70">
        <v>2.1</v>
      </c>
      <c r="T19" s="71">
        <v>20</v>
      </c>
      <c r="U19" s="71">
        <v>7</v>
      </c>
      <c r="V19" s="78">
        <v>13</v>
      </c>
      <c r="W19" s="78">
        <v>1.51</v>
      </c>
      <c r="X19" s="78">
        <v>0.32</v>
      </c>
      <c r="Y19" s="70">
        <v>19.3</v>
      </c>
      <c r="Z19" s="71">
        <v>9.8000000000000007</v>
      </c>
      <c r="AA19" s="78">
        <v>9.5</v>
      </c>
      <c r="AB19" s="78">
        <v>1.1000000000000001</v>
      </c>
      <c r="AC19" s="78">
        <v>0.37</v>
      </c>
      <c r="AD19" s="63" t="s">
        <v>25</v>
      </c>
    </row>
    <row r="20" spans="1:30" ht="17.25" thickBot="1">
      <c r="A20" s="72">
        <v>18</v>
      </c>
      <c r="B20" s="57" t="s">
        <v>80</v>
      </c>
      <c r="C20" s="58" t="s">
        <v>1822</v>
      </c>
      <c r="D20" s="69" t="s">
        <v>111</v>
      </c>
      <c r="E20" s="58" t="s">
        <v>79</v>
      </c>
      <c r="F20" s="69" t="s">
        <v>3718</v>
      </c>
      <c r="G20" s="69">
        <v>1992</v>
      </c>
      <c r="H20" s="70">
        <v>12</v>
      </c>
      <c r="I20" s="144">
        <v>1080</v>
      </c>
      <c r="J20" s="71">
        <v>90</v>
      </c>
      <c r="K20" s="71">
        <v>100</v>
      </c>
      <c r="L20" s="71">
        <v>12</v>
      </c>
      <c r="M20" s="70">
        <v>12</v>
      </c>
      <c r="N20" s="71">
        <v>90</v>
      </c>
      <c r="O20" s="71">
        <v>12</v>
      </c>
      <c r="P20" s="59">
        <v>0</v>
      </c>
      <c r="Q20" s="60"/>
      <c r="R20" s="60">
        <v>0</v>
      </c>
      <c r="S20" s="70">
        <v>2.25</v>
      </c>
      <c r="T20" s="71">
        <v>27</v>
      </c>
      <c r="U20" s="71">
        <v>10</v>
      </c>
      <c r="V20" s="78">
        <v>17</v>
      </c>
      <c r="W20" s="78">
        <v>1.42</v>
      </c>
      <c r="X20" s="60"/>
      <c r="Y20" s="70">
        <v>26.5</v>
      </c>
      <c r="Z20" s="71">
        <v>14.5</v>
      </c>
      <c r="AA20" s="78">
        <v>12</v>
      </c>
      <c r="AB20" s="78">
        <v>1</v>
      </c>
      <c r="AC20" s="60"/>
      <c r="AD20" s="63" t="s">
        <v>25</v>
      </c>
    </row>
    <row r="21" spans="1:30" ht="17.25" thickBot="1">
      <c r="A21" s="72">
        <v>19</v>
      </c>
      <c r="B21" s="57" t="s">
        <v>112</v>
      </c>
      <c r="C21" s="58" t="s">
        <v>1823</v>
      </c>
      <c r="D21" s="69" t="s">
        <v>102</v>
      </c>
      <c r="E21" s="58" t="s">
        <v>67</v>
      </c>
      <c r="F21" s="69" t="s">
        <v>3719</v>
      </c>
      <c r="G21" s="69">
        <v>1994</v>
      </c>
      <c r="H21" s="70">
        <v>12</v>
      </c>
      <c r="I21" s="71">
        <v>748</v>
      </c>
      <c r="J21" s="71">
        <v>62</v>
      </c>
      <c r="K21" s="71">
        <v>69.3</v>
      </c>
      <c r="L21" s="71">
        <v>8.3000000000000007</v>
      </c>
      <c r="M21" s="70">
        <v>10</v>
      </c>
      <c r="N21" s="71">
        <v>72</v>
      </c>
      <c r="O21" s="71">
        <v>1</v>
      </c>
      <c r="P21" s="70">
        <v>2</v>
      </c>
      <c r="Q21" s="71">
        <v>15</v>
      </c>
      <c r="R21" s="60">
        <v>0</v>
      </c>
      <c r="S21" s="70">
        <v>1.67</v>
      </c>
      <c r="T21" s="71">
        <v>17</v>
      </c>
      <c r="U21" s="71">
        <v>8</v>
      </c>
      <c r="V21" s="78">
        <v>9</v>
      </c>
      <c r="W21" s="78">
        <v>1.08</v>
      </c>
      <c r="X21" s="77">
        <v>-0.27</v>
      </c>
      <c r="Y21" s="70">
        <v>15.8</v>
      </c>
      <c r="Z21" s="71">
        <v>9.4</v>
      </c>
      <c r="AA21" s="78">
        <v>6.4</v>
      </c>
      <c r="AB21" s="78">
        <v>0.78</v>
      </c>
      <c r="AC21" s="77">
        <v>-0.22</v>
      </c>
      <c r="AD21" s="63" t="s">
        <v>25</v>
      </c>
    </row>
    <row r="22" spans="1:30" ht="17.25" thickBot="1">
      <c r="A22" s="72">
        <v>20</v>
      </c>
      <c r="B22" s="57" t="s">
        <v>2816</v>
      </c>
      <c r="C22" s="58" t="s">
        <v>1855</v>
      </c>
      <c r="D22" s="69" t="s">
        <v>103</v>
      </c>
      <c r="E22" s="58" t="s">
        <v>91</v>
      </c>
      <c r="F22" s="69" t="s">
        <v>3720</v>
      </c>
      <c r="G22" s="69">
        <v>1997</v>
      </c>
      <c r="H22" s="70">
        <v>10</v>
      </c>
      <c r="I22" s="71">
        <v>759</v>
      </c>
      <c r="J22" s="71">
        <v>76</v>
      </c>
      <c r="K22" s="71">
        <v>70.3</v>
      </c>
      <c r="L22" s="71">
        <v>8.4</v>
      </c>
      <c r="M22" s="70">
        <v>9</v>
      </c>
      <c r="N22" s="71">
        <v>83</v>
      </c>
      <c r="O22" s="71">
        <v>5</v>
      </c>
      <c r="P22" s="70">
        <v>1</v>
      </c>
      <c r="Q22" s="71">
        <v>10</v>
      </c>
      <c r="R22" s="60">
        <v>0</v>
      </c>
      <c r="S22" s="70">
        <v>1.6</v>
      </c>
      <c r="T22" s="71">
        <v>15</v>
      </c>
      <c r="U22" s="71">
        <v>15</v>
      </c>
      <c r="V22" s="60">
        <v>0</v>
      </c>
      <c r="W22" s="60">
        <v>0</v>
      </c>
      <c r="X22" s="78">
        <v>0.28000000000000003</v>
      </c>
      <c r="Y22" s="70">
        <v>12.4</v>
      </c>
      <c r="Z22" s="71">
        <v>15.5</v>
      </c>
      <c r="AA22" s="77">
        <v>-3.1</v>
      </c>
      <c r="AB22" s="77">
        <v>-0.36</v>
      </c>
      <c r="AC22" s="78">
        <v>0.08</v>
      </c>
      <c r="AD22" s="63" t="s">
        <v>25</v>
      </c>
    </row>
    <row r="23" spans="1:30" ht="17.25" thickBot="1">
      <c r="A23" s="72">
        <v>21</v>
      </c>
      <c r="B23" s="57" t="s">
        <v>113</v>
      </c>
      <c r="C23" s="58" t="s">
        <v>1821</v>
      </c>
      <c r="D23" s="69" t="s">
        <v>1810</v>
      </c>
      <c r="E23" s="58" t="s">
        <v>65</v>
      </c>
      <c r="F23" s="69" t="s">
        <v>3721</v>
      </c>
      <c r="G23" s="69">
        <v>2000</v>
      </c>
      <c r="H23" s="70">
        <v>12</v>
      </c>
      <c r="I23" s="71">
        <v>985</v>
      </c>
      <c r="J23" s="71">
        <v>82</v>
      </c>
      <c r="K23" s="71">
        <v>91.2</v>
      </c>
      <c r="L23" s="71">
        <v>10.9</v>
      </c>
      <c r="M23" s="70">
        <v>12</v>
      </c>
      <c r="N23" s="71">
        <v>82</v>
      </c>
      <c r="O23" s="71">
        <v>5</v>
      </c>
      <c r="P23" s="59">
        <v>0</v>
      </c>
      <c r="Q23" s="60"/>
      <c r="R23" s="60">
        <v>0</v>
      </c>
      <c r="S23" s="70">
        <v>2.33</v>
      </c>
      <c r="T23" s="71">
        <v>28</v>
      </c>
      <c r="U23" s="71">
        <v>9</v>
      </c>
      <c r="V23" s="78">
        <v>19</v>
      </c>
      <c r="W23" s="78">
        <v>1.74</v>
      </c>
      <c r="X23" s="78">
        <v>0.79</v>
      </c>
      <c r="Y23" s="70">
        <v>22.6</v>
      </c>
      <c r="Z23" s="71">
        <v>9</v>
      </c>
      <c r="AA23" s="78">
        <v>13.6</v>
      </c>
      <c r="AB23" s="78">
        <v>1.25</v>
      </c>
      <c r="AC23" s="78">
        <v>1.52</v>
      </c>
      <c r="AD23" s="63" t="s">
        <v>25</v>
      </c>
    </row>
    <row r="24" spans="1:30" ht="17.25" thickBot="1">
      <c r="A24" s="72">
        <v>22</v>
      </c>
      <c r="B24" s="57" t="s">
        <v>366</v>
      </c>
      <c r="C24" s="58" t="s">
        <v>1846</v>
      </c>
      <c r="D24" s="69" t="s">
        <v>103</v>
      </c>
      <c r="E24" s="58" t="s">
        <v>73</v>
      </c>
      <c r="F24" s="69" t="s">
        <v>4127</v>
      </c>
      <c r="G24" s="69">
        <v>1998</v>
      </c>
      <c r="H24" s="59">
        <v>0</v>
      </c>
      <c r="I24" s="60"/>
      <c r="J24" s="60"/>
      <c r="K24" s="60"/>
      <c r="L24" s="60"/>
      <c r="M24" s="59">
        <v>0</v>
      </c>
      <c r="N24" s="60"/>
      <c r="O24" s="60">
        <v>0</v>
      </c>
      <c r="P24" s="59">
        <v>0</v>
      </c>
      <c r="Q24" s="60"/>
      <c r="R24" s="71">
        <v>1</v>
      </c>
      <c r="S24" s="59"/>
      <c r="T24" s="60"/>
      <c r="U24" s="60"/>
      <c r="V24" s="60"/>
      <c r="W24" s="60"/>
      <c r="X24" s="60"/>
      <c r="Y24" s="59"/>
      <c r="Z24" s="60"/>
      <c r="AA24" s="60"/>
      <c r="AB24" s="60"/>
      <c r="AC24" s="60"/>
      <c r="AD24" s="63" t="s">
        <v>25</v>
      </c>
    </row>
    <row r="25" spans="1:30" ht="17.25" thickBot="1">
      <c r="A25" s="72">
        <v>23</v>
      </c>
      <c r="B25" s="57" t="s">
        <v>2647</v>
      </c>
      <c r="C25" s="58" t="s">
        <v>1817</v>
      </c>
      <c r="D25" s="69" t="s">
        <v>1819</v>
      </c>
      <c r="E25" s="58" t="s">
        <v>2348</v>
      </c>
      <c r="F25" s="69" t="s">
        <v>3722</v>
      </c>
      <c r="G25" s="69">
        <v>2000</v>
      </c>
      <c r="H25" s="70">
        <v>11</v>
      </c>
      <c r="I25" s="71">
        <v>739</v>
      </c>
      <c r="J25" s="71">
        <v>67</v>
      </c>
      <c r="K25" s="71">
        <v>68.400000000000006</v>
      </c>
      <c r="L25" s="71">
        <v>8.1999999999999993</v>
      </c>
      <c r="M25" s="70">
        <v>11</v>
      </c>
      <c r="N25" s="71">
        <v>67</v>
      </c>
      <c r="O25" s="60">
        <v>0</v>
      </c>
      <c r="P25" s="59">
        <v>0</v>
      </c>
      <c r="Q25" s="60"/>
      <c r="R25" s="71">
        <v>1</v>
      </c>
      <c r="S25" s="70">
        <v>0.36</v>
      </c>
      <c r="T25" s="71">
        <v>6</v>
      </c>
      <c r="U25" s="71">
        <v>18</v>
      </c>
      <c r="V25" s="77">
        <v>-12</v>
      </c>
      <c r="W25" s="77">
        <v>-1.46</v>
      </c>
      <c r="X25" s="78">
        <v>0.91</v>
      </c>
      <c r="Y25" s="70">
        <v>5.8</v>
      </c>
      <c r="Z25" s="71">
        <v>15.2</v>
      </c>
      <c r="AA25" s="77">
        <v>-9.4</v>
      </c>
      <c r="AB25" s="77">
        <v>-1.1399999999999999</v>
      </c>
      <c r="AC25" s="77">
        <v>-0.42</v>
      </c>
      <c r="AD25" s="63" t="s">
        <v>25</v>
      </c>
    </row>
    <row r="26" spans="1:30" ht="17.25" thickBot="1">
      <c r="A26" s="72">
        <v>24</v>
      </c>
      <c r="B26" s="57" t="s">
        <v>3434</v>
      </c>
      <c r="C26" s="58" t="s">
        <v>1824</v>
      </c>
      <c r="D26" s="69" t="s">
        <v>111</v>
      </c>
      <c r="E26" s="58" t="s">
        <v>2349</v>
      </c>
      <c r="F26" s="69" t="s">
        <v>4128</v>
      </c>
      <c r="G26" s="69">
        <v>2001</v>
      </c>
      <c r="H26" s="59">
        <v>0</v>
      </c>
      <c r="I26" s="60"/>
      <c r="J26" s="60"/>
      <c r="K26" s="60"/>
      <c r="L26" s="60"/>
      <c r="M26" s="59">
        <v>0</v>
      </c>
      <c r="N26" s="60"/>
      <c r="O26" s="60">
        <v>0</v>
      </c>
      <c r="P26" s="59">
        <v>0</v>
      </c>
      <c r="Q26" s="60"/>
      <c r="R26" s="71">
        <v>3</v>
      </c>
      <c r="S26" s="59"/>
      <c r="T26" s="60"/>
      <c r="U26" s="60"/>
      <c r="V26" s="60"/>
      <c r="W26" s="60"/>
      <c r="X26" s="60"/>
      <c r="Y26" s="59"/>
      <c r="Z26" s="60"/>
      <c r="AA26" s="60"/>
      <c r="AB26" s="60"/>
      <c r="AC26" s="60"/>
      <c r="AD26" s="63" t="s">
        <v>25</v>
      </c>
    </row>
    <row r="27" spans="1:30" ht="17.25" thickBot="1">
      <c r="A27" s="72">
        <v>25</v>
      </c>
      <c r="B27" s="57" t="s">
        <v>3276</v>
      </c>
      <c r="C27" s="58" t="s">
        <v>1813</v>
      </c>
      <c r="D27" s="69" t="s">
        <v>1853</v>
      </c>
      <c r="E27" s="58" t="s">
        <v>69</v>
      </c>
      <c r="F27" s="69" t="s">
        <v>3723</v>
      </c>
      <c r="G27" s="69">
        <v>1996</v>
      </c>
      <c r="H27" s="70">
        <v>5</v>
      </c>
      <c r="I27" s="71">
        <v>313</v>
      </c>
      <c r="J27" s="71">
        <v>63</v>
      </c>
      <c r="K27" s="71">
        <v>29</v>
      </c>
      <c r="L27" s="71">
        <v>3.5</v>
      </c>
      <c r="M27" s="70">
        <v>4</v>
      </c>
      <c r="N27" s="71">
        <v>78</v>
      </c>
      <c r="O27" s="71">
        <v>2</v>
      </c>
      <c r="P27" s="70">
        <v>1</v>
      </c>
      <c r="Q27" s="71">
        <v>2</v>
      </c>
      <c r="R27" s="71">
        <v>2</v>
      </c>
      <c r="S27" s="70">
        <v>1.8</v>
      </c>
      <c r="T27" s="71">
        <v>2</v>
      </c>
      <c r="U27" s="71">
        <v>4</v>
      </c>
      <c r="V27" s="77">
        <v>-2</v>
      </c>
      <c r="W27" s="77">
        <v>-0.57999999999999996</v>
      </c>
      <c r="X27" s="77">
        <v>-0.46</v>
      </c>
      <c r="Y27" s="70">
        <v>3.5</v>
      </c>
      <c r="Z27" s="71">
        <v>4.8</v>
      </c>
      <c r="AA27" s="77">
        <v>-1.3</v>
      </c>
      <c r="AB27" s="77">
        <v>-0.38</v>
      </c>
      <c r="AC27" s="77">
        <v>-0.37</v>
      </c>
      <c r="AD27" s="63" t="s">
        <v>25</v>
      </c>
    </row>
    <row r="28" spans="1:30" ht="17.25" thickBot="1">
      <c r="A28" s="72">
        <v>26</v>
      </c>
      <c r="B28" s="57" t="s">
        <v>1783</v>
      </c>
      <c r="C28" s="58" t="s">
        <v>1812</v>
      </c>
      <c r="D28" s="69" t="s">
        <v>111</v>
      </c>
      <c r="E28" s="58" t="s">
        <v>91</v>
      </c>
      <c r="F28" s="69" t="s">
        <v>3872</v>
      </c>
      <c r="G28" s="69">
        <v>2000</v>
      </c>
      <c r="H28" s="59">
        <v>0</v>
      </c>
      <c r="I28" s="60"/>
      <c r="J28" s="60"/>
      <c r="K28" s="60"/>
      <c r="L28" s="60"/>
      <c r="M28" s="59">
        <v>0</v>
      </c>
      <c r="N28" s="60"/>
      <c r="O28" s="60">
        <v>0</v>
      </c>
      <c r="P28" s="59">
        <v>0</v>
      </c>
      <c r="Q28" s="60"/>
      <c r="R28" s="71">
        <v>2</v>
      </c>
      <c r="S28" s="59"/>
      <c r="T28" s="60"/>
      <c r="U28" s="60"/>
      <c r="V28" s="60"/>
      <c r="W28" s="60"/>
      <c r="X28" s="60"/>
      <c r="Y28" s="59"/>
      <c r="Z28" s="60"/>
      <c r="AA28" s="60"/>
      <c r="AB28" s="60"/>
      <c r="AC28" s="60"/>
      <c r="AD28" s="63" t="s">
        <v>25</v>
      </c>
    </row>
    <row r="29" spans="1:30" ht="17.25" thickBot="1">
      <c r="A29" s="72">
        <v>27</v>
      </c>
      <c r="B29" s="57" t="s">
        <v>114</v>
      </c>
      <c r="C29" s="58" t="s">
        <v>1825</v>
      </c>
      <c r="D29" s="69" t="s">
        <v>104</v>
      </c>
      <c r="E29" s="58" t="s">
        <v>85</v>
      </c>
      <c r="F29" s="69" t="s">
        <v>3724</v>
      </c>
      <c r="G29" s="69">
        <v>1996</v>
      </c>
      <c r="H29" s="70">
        <v>12</v>
      </c>
      <c r="I29" s="144">
        <v>1080</v>
      </c>
      <c r="J29" s="71">
        <v>90</v>
      </c>
      <c r="K29" s="71">
        <v>100</v>
      </c>
      <c r="L29" s="71">
        <v>12</v>
      </c>
      <c r="M29" s="70">
        <v>12</v>
      </c>
      <c r="N29" s="71">
        <v>90</v>
      </c>
      <c r="O29" s="71">
        <v>12</v>
      </c>
      <c r="P29" s="59">
        <v>0</v>
      </c>
      <c r="Q29" s="60"/>
      <c r="R29" s="60">
        <v>0</v>
      </c>
      <c r="S29" s="70">
        <v>1.25</v>
      </c>
      <c r="T29" s="71">
        <v>12</v>
      </c>
      <c r="U29" s="71">
        <v>16</v>
      </c>
      <c r="V29" s="77">
        <v>-4</v>
      </c>
      <c r="W29" s="77">
        <v>-0.33</v>
      </c>
      <c r="X29" s="60"/>
      <c r="Y29" s="70">
        <v>14.2</v>
      </c>
      <c r="Z29" s="71">
        <v>16.7</v>
      </c>
      <c r="AA29" s="77">
        <v>-2.6</v>
      </c>
      <c r="AB29" s="77">
        <v>-0.21</v>
      </c>
      <c r="AC29" s="60"/>
      <c r="AD29" s="63" t="s">
        <v>25</v>
      </c>
    </row>
    <row r="30" spans="1:30" ht="17.25" thickBot="1">
      <c r="A30" s="72">
        <v>28</v>
      </c>
      <c r="B30" s="57" t="s">
        <v>115</v>
      </c>
      <c r="C30" s="58" t="s">
        <v>1811</v>
      </c>
      <c r="D30" s="69" t="s">
        <v>1810</v>
      </c>
      <c r="E30" s="58" t="s">
        <v>67</v>
      </c>
      <c r="F30" s="69" t="s">
        <v>3725</v>
      </c>
      <c r="G30" s="69">
        <v>2002</v>
      </c>
      <c r="H30" s="70">
        <v>9</v>
      </c>
      <c r="I30" s="71">
        <v>411</v>
      </c>
      <c r="J30" s="71">
        <v>46</v>
      </c>
      <c r="K30" s="71">
        <v>38.1</v>
      </c>
      <c r="L30" s="71">
        <v>4.5999999999999996</v>
      </c>
      <c r="M30" s="70">
        <v>4</v>
      </c>
      <c r="N30" s="71">
        <v>83</v>
      </c>
      <c r="O30" s="71">
        <v>2</v>
      </c>
      <c r="P30" s="70">
        <v>5</v>
      </c>
      <c r="Q30" s="71">
        <v>16</v>
      </c>
      <c r="R30" s="60">
        <v>0</v>
      </c>
      <c r="S30" s="70">
        <v>1.78</v>
      </c>
      <c r="T30" s="71">
        <v>13</v>
      </c>
      <c r="U30" s="71">
        <v>5</v>
      </c>
      <c r="V30" s="78">
        <v>8</v>
      </c>
      <c r="W30" s="78">
        <v>1.75</v>
      </c>
      <c r="X30" s="78">
        <v>0.94</v>
      </c>
      <c r="Y30" s="70">
        <v>10.3</v>
      </c>
      <c r="Z30" s="71">
        <v>4.3</v>
      </c>
      <c r="AA30" s="78">
        <v>6</v>
      </c>
      <c r="AB30" s="78">
        <v>1.31</v>
      </c>
      <c r="AC30" s="78">
        <v>0.75</v>
      </c>
      <c r="AD30" s="63" t="s">
        <v>25</v>
      </c>
    </row>
    <row r="31" spans="1:30" ht="17.25" thickBot="1">
      <c r="A31" s="72">
        <v>29</v>
      </c>
      <c r="B31" s="57" t="s">
        <v>116</v>
      </c>
      <c r="C31" s="58" t="s">
        <v>1812</v>
      </c>
      <c r="D31" s="69" t="s">
        <v>102</v>
      </c>
      <c r="E31" s="58" t="s">
        <v>95</v>
      </c>
      <c r="F31" s="69" t="s">
        <v>3726</v>
      </c>
      <c r="G31" s="69">
        <v>1999</v>
      </c>
      <c r="H31" s="70">
        <v>3</v>
      </c>
      <c r="I31" s="71">
        <v>152</v>
      </c>
      <c r="J31" s="71">
        <v>51</v>
      </c>
      <c r="K31" s="71">
        <v>14.1</v>
      </c>
      <c r="L31" s="71">
        <v>1.7</v>
      </c>
      <c r="M31" s="70">
        <v>2</v>
      </c>
      <c r="N31" s="71">
        <v>61</v>
      </c>
      <c r="O31" s="60">
        <v>0</v>
      </c>
      <c r="P31" s="70">
        <v>1</v>
      </c>
      <c r="Q31" s="71">
        <v>31</v>
      </c>
      <c r="R31" s="60">
        <v>0</v>
      </c>
      <c r="S31" s="70">
        <v>0.33</v>
      </c>
      <c r="T31" s="71">
        <v>1</v>
      </c>
      <c r="U31" s="71">
        <v>5</v>
      </c>
      <c r="V31" s="77">
        <v>-4</v>
      </c>
      <c r="W31" s="77">
        <v>-2.37</v>
      </c>
      <c r="X31" s="77">
        <v>-1.2</v>
      </c>
      <c r="Y31" s="70">
        <v>0.6</v>
      </c>
      <c r="Z31" s="71">
        <v>4.4000000000000004</v>
      </c>
      <c r="AA31" s="77">
        <v>-3.8</v>
      </c>
      <c r="AB31" s="77">
        <v>-2.27</v>
      </c>
      <c r="AC31" s="77">
        <v>-1.63</v>
      </c>
      <c r="AD31" s="63" t="s">
        <v>25</v>
      </c>
    </row>
    <row r="32" spans="1:30" ht="17.25" thickBot="1">
      <c r="A32" s="72">
        <v>30</v>
      </c>
      <c r="B32" s="57" t="s">
        <v>117</v>
      </c>
      <c r="C32" s="58" t="s">
        <v>1826</v>
      </c>
      <c r="D32" s="69" t="s">
        <v>102</v>
      </c>
      <c r="E32" s="58" t="s">
        <v>91</v>
      </c>
      <c r="F32" s="69" t="s">
        <v>3727</v>
      </c>
      <c r="G32" s="69">
        <v>1990</v>
      </c>
      <c r="H32" s="70">
        <v>12</v>
      </c>
      <c r="I32" s="71">
        <v>813</v>
      </c>
      <c r="J32" s="71">
        <v>68</v>
      </c>
      <c r="K32" s="71">
        <v>75.3</v>
      </c>
      <c r="L32" s="71">
        <v>9</v>
      </c>
      <c r="M32" s="70">
        <v>11</v>
      </c>
      <c r="N32" s="71">
        <v>73</v>
      </c>
      <c r="O32" s="60">
        <v>0</v>
      </c>
      <c r="P32" s="70">
        <v>1</v>
      </c>
      <c r="Q32" s="71">
        <v>12</v>
      </c>
      <c r="R32" s="60">
        <v>0</v>
      </c>
      <c r="S32" s="70">
        <v>1.42</v>
      </c>
      <c r="T32" s="71">
        <v>16</v>
      </c>
      <c r="U32" s="71">
        <v>13</v>
      </c>
      <c r="V32" s="78">
        <v>3</v>
      </c>
      <c r="W32" s="78">
        <v>0.33</v>
      </c>
      <c r="X32" s="78">
        <v>1.68</v>
      </c>
      <c r="Y32" s="70">
        <v>13.3</v>
      </c>
      <c r="Z32" s="71">
        <v>16.399999999999999</v>
      </c>
      <c r="AA32" s="77">
        <v>-3.1</v>
      </c>
      <c r="AB32" s="77">
        <v>-0.34</v>
      </c>
      <c r="AC32" s="78">
        <v>0.19</v>
      </c>
      <c r="AD32" s="63" t="s">
        <v>25</v>
      </c>
    </row>
    <row r="33" spans="1:30" ht="17.25" thickBot="1">
      <c r="A33" s="72">
        <v>31</v>
      </c>
      <c r="B33" s="57" t="s">
        <v>118</v>
      </c>
      <c r="C33" s="58" t="s">
        <v>1822</v>
      </c>
      <c r="D33" s="69" t="s">
        <v>1819</v>
      </c>
      <c r="E33" s="58" t="s">
        <v>69</v>
      </c>
      <c r="F33" s="69" t="s">
        <v>3728</v>
      </c>
      <c r="G33" s="69">
        <v>2000</v>
      </c>
      <c r="H33" s="70">
        <v>9</v>
      </c>
      <c r="I33" s="71">
        <v>489</v>
      </c>
      <c r="J33" s="71">
        <v>54</v>
      </c>
      <c r="K33" s="71">
        <v>45.3</v>
      </c>
      <c r="L33" s="71">
        <v>5.4</v>
      </c>
      <c r="M33" s="70">
        <v>6</v>
      </c>
      <c r="N33" s="71">
        <v>72</v>
      </c>
      <c r="O33" s="60">
        <v>0</v>
      </c>
      <c r="P33" s="70">
        <v>3</v>
      </c>
      <c r="Q33" s="71">
        <v>19</v>
      </c>
      <c r="R33" s="60">
        <v>0</v>
      </c>
      <c r="S33" s="70">
        <v>2</v>
      </c>
      <c r="T33" s="71">
        <v>8</v>
      </c>
      <c r="U33" s="71">
        <v>5</v>
      </c>
      <c r="V33" s="78">
        <v>3</v>
      </c>
      <c r="W33" s="78">
        <v>0.55000000000000004</v>
      </c>
      <c r="X33" s="78">
        <v>1.47</v>
      </c>
      <c r="Y33" s="70">
        <v>9.8000000000000007</v>
      </c>
      <c r="Z33" s="71">
        <v>7.9</v>
      </c>
      <c r="AA33" s="78">
        <v>1.9</v>
      </c>
      <c r="AB33" s="78">
        <v>0.35</v>
      </c>
      <c r="AC33" s="78">
        <v>0.85</v>
      </c>
      <c r="AD33" s="63" t="s">
        <v>25</v>
      </c>
    </row>
    <row r="34" spans="1:30" ht="17.25" thickBot="1">
      <c r="A34" s="72">
        <v>32</v>
      </c>
      <c r="B34" s="57" t="s">
        <v>119</v>
      </c>
      <c r="C34" s="58" t="s">
        <v>1812</v>
      </c>
      <c r="D34" s="69" t="s">
        <v>102</v>
      </c>
      <c r="E34" s="58" t="s">
        <v>2349</v>
      </c>
      <c r="F34" s="69" t="s">
        <v>3729</v>
      </c>
      <c r="G34" s="69">
        <v>2001</v>
      </c>
      <c r="H34" s="70">
        <v>9</v>
      </c>
      <c r="I34" s="71">
        <v>712</v>
      </c>
      <c r="J34" s="71">
        <v>79</v>
      </c>
      <c r="K34" s="71">
        <v>65.900000000000006</v>
      </c>
      <c r="L34" s="71">
        <v>7.9</v>
      </c>
      <c r="M34" s="70">
        <v>8</v>
      </c>
      <c r="N34" s="71">
        <v>85</v>
      </c>
      <c r="O34" s="71">
        <v>5</v>
      </c>
      <c r="P34" s="70">
        <v>1</v>
      </c>
      <c r="Q34" s="71">
        <v>32</v>
      </c>
      <c r="R34" s="60">
        <v>0</v>
      </c>
      <c r="S34" s="70">
        <v>0.56000000000000005</v>
      </c>
      <c r="T34" s="71">
        <v>8</v>
      </c>
      <c r="U34" s="71">
        <v>22</v>
      </c>
      <c r="V34" s="77">
        <v>-14</v>
      </c>
      <c r="W34" s="77">
        <v>-1.77</v>
      </c>
      <c r="X34" s="77">
        <v>-0.06</v>
      </c>
      <c r="Y34" s="70">
        <v>7.3</v>
      </c>
      <c r="Z34" s="71">
        <v>16.899999999999999</v>
      </c>
      <c r="AA34" s="77">
        <v>-9.6999999999999993</v>
      </c>
      <c r="AB34" s="77">
        <v>-1.22</v>
      </c>
      <c r="AC34" s="78">
        <v>0.45</v>
      </c>
      <c r="AD34" s="63" t="s">
        <v>25</v>
      </c>
    </row>
    <row r="35" spans="1:30" ht="17.25" thickBot="1">
      <c r="A35" s="72">
        <v>33</v>
      </c>
      <c r="B35" s="57" t="s">
        <v>119</v>
      </c>
      <c r="C35" s="58" t="s">
        <v>1812</v>
      </c>
      <c r="D35" s="69" t="s">
        <v>103</v>
      </c>
      <c r="E35" s="58" t="s">
        <v>83</v>
      </c>
      <c r="F35" s="69" t="s">
        <v>3729</v>
      </c>
      <c r="G35" s="69">
        <v>2001</v>
      </c>
      <c r="H35" s="70">
        <v>1</v>
      </c>
      <c r="I35" s="71">
        <v>6</v>
      </c>
      <c r="J35" s="71">
        <v>6</v>
      </c>
      <c r="K35" s="71">
        <v>0.6</v>
      </c>
      <c r="L35" s="71">
        <v>0.1</v>
      </c>
      <c r="M35" s="59">
        <v>0</v>
      </c>
      <c r="N35" s="60"/>
      <c r="O35" s="60">
        <v>0</v>
      </c>
      <c r="P35" s="70">
        <v>1</v>
      </c>
      <c r="Q35" s="71">
        <v>6</v>
      </c>
      <c r="R35" s="71">
        <v>1</v>
      </c>
      <c r="S35" s="70">
        <v>3</v>
      </c>
      <c r="T35" s="60">
        <v>0</v>
      </c>
      <c r="U35" s="60">
        <v>0</v>
      </c>
      <c r="V35" s="60">
        <v>0</v>
      </c>
      <c r="W35" s="60">
        <v>0</v>
      </c>
      <c r="X35" s="77">
        <v>-1.01</v>
      </c>
      <c r="Y35" s="59">
        <v>0</v>
      </c>
      <c r="Z35" s="60">
        <v>0</v>
      </c>
      <c r="AA35" s="60">
        <v>0</v>
      </c>
      <c r="AB35" s="60">
        <v>0</v>
      </c>
      <c r="AC35" s="77">
        <v>-0.64</v>
      </c>
      <c r="AD35" s="63" t="s">
        <v>25</v>
      </c>
    </row>
    <row r="36" spans="1:30" ht="17.25" thickBot="1">
      <c r="A36" s="72">
        <v>34</v>
      </c>
      <c r="B36" s="57" t="s">
        <v>120</v>
      </c>
      <c r="C36" s="58" t="s">
        <v>1814</v>
      </c>
      <c r="D36" s="69" t="s">
        <v>111</v>
      </c>
      <c r="E36" s="58" t="s">
        <v>91</v>
      </c>
      <c r="F36" s="69" t="s">
        <v>3730</v>
      </c>
      <c r="G36" s="69">
        <v>1993</v>
      </c>
      <c r="H36" s="70">
        <v>12</v>
      </c>
      <c r="I36" s="144">
        <v>1080</v>
      </c>
      <c r="J36" s="71">
        <v>90</v>
      </c>
      <c r="K36" s="71">
        <v>100</v>
      </c>
      <c r="L36" s="71">
        <v>12</v>
      </c>
      <c r="M36" s="70">
        <v>12</v>
      </c>
      <c r="N36" s="71">
        <v>90</v>
      </c>
      <c r="O36" s="71">
        <v>12</v>
      </c>
      <c r="P36" s="59">
        <v>0</v>
      </c>
      <c r="Q36" s="60"/>
      <c r="R36" s="60">
        <v>0</v>
      </c>
      <c r="S36" s="70">
        <v>1.42</v>
      </c>
      <c r="T36" s="71">
        <v>21</v>
      </c>
      <c r="U36" s="71">
        <v>22</v>
      </c>
      <c r="V36" s="77">
        <v>-1</v>
      </c>
      <c r="W36" s="77">
        <v>-0.08</v>
      </c>
      <c r="X36" s="60"/>
      <c r="Y36" s="70">
        <v>17.600000000000001</v>
      </c>
      <c r="Z36" s="71">
        <v>22.2</v>
      </c>
      <c r="AA36" s="77">
        <v>-4.5999999999999996</v>
      </c>
      <c r="AB36" s="77">
        <v>-0.39</v>
      </c>
      <c r="AC36" s="60"/>
      <c r="AD36" s="63" t="s">
        <v>25</v>
      </c>
    </row>
    <row r="37" spans="1:30" ht="17.25" thickBot="1">
      <c r="A37" s="72">
        <v>35</v>
      </c>
      <c r="B37" s="57" t="s">
        <v>121</v>
      </c>
      <c r="C37" s="58" t="s">
        <v>1830</v>
      </c>
      <c r="D37" s="69" t="s">
        <v>1833</v>
      </c>
      <c r="E37" s="58" t="s">
        <v>87</v>
      </c>
      <c r="F37" s="69" t="s">
        <v>3731</v>
      </c>
      <c r="G37" s="69">
        <v>1992</v>
      </c>
      <c r="H37" s="70">
        <v>11</v>
      </c>
      <c r="I37" s="71">
        <v>743</v>
      </c>
      <c r="J37" s="71">
        <v>68</v>
      </c>
      <c r="K37" s="71">
        <v>68.8</v>
      </c>
      <c r="L37" s="71">
        <v>8.3000000000000007</v>
      </c>
      <c r="M37" s="70">
        <v>9</v>
      </c>
      <c r="N37" s="71">
        <v>79</v>
      </c>
      <c r="O37" s="71">
        <v>5</v>
      </c>
      <c r="P37" s="70">
        <v>2</v>
      </c>
      <c r="Q37" s="71">
        <v>18</v>
      </c>
      <c r="R37" s="60">
        <v>0</v>
      </c>
      <c r="S37" s="70">
        <v>1.0900000000000001</v>
      </c>
      <c r="T37" s="71">
        <v>9</v>
      </c>
      <c r="U37" s="71">
        <v>14</v>
      </c>
      <c r="V37" s="77">
        <v>-5</v>
      </c>
      <c r="W37" s="77">
        <v>-0.61</v>
      </c>
      <c r="X37" s="77">
        <v>-0.87</v>
      </c>
      <c r="Y37" s="70">
        <v>9.4</v>
      </c>
      <c r="Z37" s="71">
        <v>13.4</v>
      </c>
      <c r="AA37" s="77">
        <v>-4</v>
      </c>
      <c r="AB37" s="77">
        <v>-0.49</v>
      </c>
      <c r="AC37" s="77">
        <v>-0.11</v>
      </c>
      <c r="AD37" s="63" t="s">
        <v>25</v>
      </c>
    </row>
    <row r="38" spans="1:30" ht="17.25" thickBot="1">
      <c r="A38" s="72">
        <v>36</v>
      </c>
      <c r="B38" s="57" t="s">
        <v>707</v>
      </c>
      <c r="C38" s="58" t="s">
        <v>1812</v>
      </c>
      <c r="D38" s="69" t="s">
        <v>111</v>
      </c>
      <c r="E38" s="58" t="s">
        <v>71</v>
      </c>
      <c r="F38" s="69" t="s">
        <v>4129</v>
      </c>
      <c r="G38" s="69">
        <v>1999</v>
      </c>
      <c r="H38" s="59">
        <v>0</v>
      </c>
      <c r="I38" s="60"/>
      <c r="J38" s="60"/>
      <c r="K38" s="60"/>
      <c r="L38" s="60"/>
      <c r="M38" s="59">
        <v>0</v>
      </c>
      <c r="N38" s="60"/>
      <c r="O38" s="60">
        <v>0</v>
      </c>
      <c r="P38" s="59">
        <v>0</v>
      </c>
      <c r="Q38" s="60"/>
      <c r="R38" s="71">
        <v>1</v>
      </c>
      <c r="S38" s="59"/>
      <c r="T38" s="60"/>
      <c r="U38" s="60"/>
      <c r="V38" s="60"/>
      <c r="W38" s="60"/>
      <c r="X38" s="60"/>
      <c r="Y38" s="59"/>
      <c r="Z38" s="60"/>
      <c r="AA38" s="60"/>
      <c r="AB38" s="60"/>
      <c r="AC38" s="60"/>
      <c r="AD38" s="63" t="s">
        <v>25</v>
      </c>
    </row>
    <row r="39" spans="1:30" ht="17.25" thickBot="1">
      <c r="A39" s="72">
        <v>37</v>
      </c>
      <c r="B39" s="57" t="s">
        <v>122</v>
      </c>
      <c r="C39" s="58" t="s">
        <v>1827</v>
      </c>
      <c r="D39" s="69" t="s">
        <v>102</v>
      </c>
      <c r="E39" s="58" t="s">
        <v>87</v>
      </c>
      <c r="F39" s="69" t="s">
        <v>3732</v>
      </c>
      <c r="G39" s="69">
        <v>1997</v>
      </c>
      <c r="H39" s="70">
        <v>10</v>
      </c>
      <c r="I39" s="71">
        <v>666</v>
      </c>
      <c r="J39" s="71">
        <v>67</v>
      </c>
      <c r="K39" s="71">
        <v>61.7</v>
      </c>
      <c r="L39" s="71">
        <v>7.4</v>
      </c>
      <c r="M39" s="70">
        <v>8</v>
      </c>
      <c r="N39" s="71">
        <v>78</v>
      </c>
      <c r="O39" s="60">
        <v>0</v>
      </c>
      <c r="P39" s="70">
        <v>2</v>
      </c>
      <c r="Q39" s="71">
        <v>21</v>
      </c>
      <c r="R39" s="60">
        <v>0</v>
      </c>
      <c r="S39" s="70">
        <v>1.1000000000000001</v>
      </c>
      <c r="T39" s="71">
        <v>11</v>
      </c>
      <c r="U39" s="71">
        <v>11</v>
      </c>
      <c r="V39" s="60">
        <v>0</v>
      </c>
      <c r="W39" s="60">
        <v>0</v>
      </c>
      <c r="X39" s="78">
        <v>0.87</v>
      </c>
      <c r="Y39" s="70">
        <v>7.9</v>
      </c>
      <c r="Z39" s="71">
        <v>10.5</v>
      </c>
      <c r="AA39" s="77">
        <v>-2.6</v>
      </c>
      <c r="AB39" s="77">
        <v>-0.35</v>
      </c>
      <c r="AC39" s="78">
        <v>0.28000000000000003</v>
      </c>
      <c r="AD39" s="63" t="s">
        <v>25</v>
      </c>
    </row>
    <row r="40" spans="1:30" ht="17.25" thickBot="1">
      <c r="A40" s="72">
        <v>38</v>
      </c>
      <c r="B40" s="57" t="s">
        <v>123</v>
      </c>
      <c r="C40" s="58" t="s">
        <v>1824</v>
      </c>
      <c r="D40" s="69" t="s">
        <v>1819</v>
      </c>
      <c r="E40" s="58" t="s">
        <v>85</v>
      </c>
      <c r="F40" s="69" t="s">
        <v>3733</v>
      </c>
      <c r="G40" s="69">
        <v>1991</v>
      </c>
      <c r="H40" s="70">
        <v>12</v>
      </c>
      <c r="I40" s="144">
        <v>1014</v>
      </c>
      <c r="J40" s="71">
        <v>85</v>
      </c>
      <c r="K40" s="71">
        <v>93.9</v>
      </c>
      <c r="L40" s="71">
        <v>11.3</v>
      </c>
      <c r="M40" s="70">
        <v>12</v>
      </c>
      <c r="N40" s="71">
        <v>85</v>
      </c>
      <c r="O40" s="71">
        <v>11</v>
      </c>
      <c r="P40" s="59">
        <v>0</v>
      </c>
      <c r="Q40" s="60"/>
      <c r="R40" s="60">
        <v>0</v>
      </c>
      <c r="S40" s="70">
        <v>1.25</v>
      </c>
      <c r="T40" s="71">
        <v>11</v>
      </c>
      <c r="U40" s="71">
        <v>13</v>
      </c>
      <c r="V40" s="77">
        <v>-2</v>
      </c>
      <c r="W40" s="77">
        <v>-0.18</v>
      </c>
      <c r="X40" s="78">
        <v>2.5499999999999998</v>
      </c>
      <c r="Y40" s="70">
        <v>13</v>
      </c>
      <c r="Z40" s="71">
        <v>14</v>
      </c>
      <c r="AA40" s="77">
        <v>-1</v>
      </c>
      <c r="AB40" s="77">
        <v>-0.09</v>
      </c>
      <c r="AC40" s="78">
        <v>2.08</v>
      </c>
      <c r="AD40" s="63" t="s">
        <v>25</v>
      </c>
    </row>
    <row r="41" spans="1:30" ht="17.25" thickBot="1">
      <c r="A41" s="72">
        <v>39</v>
      </c>
      <c r="B41" s="57" t="s">
        <v>3435</v>
      </c>
      <c r="C41" s="58" t="s">
        <v>1814</v>
      </c>
      <c r="D41" s="69" t="s">
        <v>104</v>
      </c>
      <c r="E41" s="58" t="s">
        <v>81</v>
      </c>
      <c r="F41" s="69" t="s">
        <v>4130</v>
      </c>
      <c r="G41" s="69">
        <v>2001</v>
      </c>
      <c r="H41" s="59">
        <v>0</v>
      </c>
      <c r="I41" s="60"/>
      <c r="J41" s="60"/>
      <c r="K41" s="60"/>
      <c r="L41" s="60"/>
      <c r="M41" s="59">
        <v>0</v>
      </c>
      <c r="N41" s="60"/>
      <c r="O41" s="60">
        <v>0</v>
      </c>
      <c r="P41" s="59">
        <v>0</v>
      </c>
      <c r="Q41" s="60"/>
      <c r="R41" s="71">
        <v>4</v>
      </c>
      <c r="S41" s="59"/>
      <c r="T41" s="60"/>
      <c r="U41" s="60"/>
      <c r="V41" s="60"/>
      <c r="W41" s="60"/>
      <c r="X41" s="60"/>
      <c r="Y41" s="59"/>
      <c r="Z41" s="60"/>
      <c r="AA41" s="60"/>
      <c r="AB41" s="60"/>
      <c r="AC41" s="60"/>
      <c r="AD41" s="63" t="s">
        <v>25</v>
      </c>
    </row>
    <row r="42" spans="1:30" ht="17.25" thickBot="1">
      <c r="A42" s="72">
        <v>40</v>
      </c>
      <c r="B42" s="57" t="s">
        <v>124</v>
      </c>
      <c r="C42" s="58" t="s">
        <v>1826</v>
      </c>
      <c r="D42" s="69" t="s">
        <v>1810</v>
      </c>
      <c r="E42" s="58" t="s">
        <v>83</v>
      </c>
      <c r="F42" s="69" t="s">
        <v>3734</v>
      </c>
      <c r="G42" s="69">
        <v>1997</v>
      </c>
      <c r="H42" s="70">
        <v>10</v>
      </c>
      <c r="I42" s="71">
        <v>346</v>
      </c>
      <c r="J42" s="71">
        <v>35</v>
      </c>
      <c r="K42" s="71">
        <v>32</v>
      </c>
      <c r="L42" s="71">
        <v>3.8</v>
      </c>
      <c r="M42" s="70">
        <v>2</v>
      </c>
      <c r="N42" s="71">
        <v>54</v>
      </c>
      <c r="O42" s="60">
        <v>0</v>
      </c>
      <c r="P42" s="70">
        <v>8</v>
      </c>
      <c r="Q42" s="71">
        <v>30</v>
      </c>
      <c r="R42" s="71">
        <v>1</v>
      </c>
      <c r="S42" s="70">
        <v>1.9</v>
      </c>
      <c r="T42" s="71">
        <v>11</v>
      </c>
      <c r="U42" s="71">
        <v>7</v>
      </c>
      <c r="V42" s="78">
        <v>4</v>
      </c>
      <c r="W42" s="78">
        <v>1.04</v>
      </c>
      <c r="X42" s="78">
        <v>0.06</v>
      </c>
      <c r="Y42" s="70">
        <v>10.5</v>
      </c>
      <c r="Z42" s="71">
        <v>6.9</v>
      </c>
      <c r="AA42" s="78">
        <v>3.5</v>
      </c>
      <c r="AB42" s="78">
        <v>0.92</v>
      </c>
      <c r="AC42" s="78">
        <v>0.42</v>
      </c>
      <c r="AD42" s="63" t="s">
        <v>25</v>
      </c>
    </row>
    <row r="43" spans="1:30" ht="17.25" thickBot="1">
      <c r="A43" s="72">
        <v>41</v>
      </c>
      <c r="B43" s="57" t="s">
        <v>2832</v>
      </c>
      <c r="C43" s="58" t="s">
        <v>1820</v>
      </c>
      <c r="D43" s="69" t="s">
        <v>104</v>
      </c>
      <c r="E43" s="58" t="s">
        <v>79</v>
      </c>
      <c r="F43" s="69" t="s">
        <v>4131</v>
      </c>
      <c r="G43" s="69">
        <v>2004</v>
      </c>
      <c r="H43" s="59">
        <v>0</v>
      </c>
      <c r="I43" s="60"/>
      <c r="J43" s="60"/>
      <c r="K43" s="60"/>
      <c r="L43" s="60"/>
      <c r="M43" s="59">
        <v>0</v>
      </c>
      <c r="N43" s="60"/>
      <c r="O43" s="60">
        <v>0</v>
      </c>
      <c r="P43" s="59">
        <v>0</v>
      </c>
      <c r="Q43" s="60"/>
      <c r="R43" s="71">
        <v>4</v>
      </c>
      <c r="S43" s="59"/>
      <c r="T43" s="60"/>
      <c r="U43" s="60"/>
      <c r="V43" s="60"/>
      <c r="W43" s="60"/>
      <c r="X43" s="60"/>
      <c r="Y43" s="59"/>
      <c r="Z43" s="60"/>
      <c r="AA43" s="60"/>
      <c r="AB43" s="60"/>
      <c r="AC43" s="60"/>
      <c r="AD43" s="63" t="s">
        <v>25</v>
      </c>
    </row>
    <row r="44" spans="1:30" ht="17.25" thickBot="1">
      <c r="A44" s="72">
        <v>42</v>
      </c>
      <c r="B44" s="57" t="s">
        <v>2943</v>
      </c>
      <c r="C44" s="58" t="s">
        <v>1812</v>
      </c>
      <c r="D44" s="69" t="s">
        <v>111</v>
      </c>
      <c r="E44" s="58" t="s">
        <v>77</v>
      </c>
      <c r="F44" s="69" t="s">
        <v>4132</v>
      </c>
      <c r="G44" s="69">
        <v>1999</v>
      </c>
      <c r="H44" s="59">
        <v>0</v>
      </c>
      <c r="I44" s="60"/>
      <c r="J44" s="60"/>
      <c r="K44" s="60"/>
      <c r="L44" s="60"/>
      <c r="M44" s="59">
        <v>0</v>
      </c>
      <c r="N44" s="60"/>
      <c r="O44" s="60">
        <v>0</v>
      </c>
      <c r="P44" s="59">
        <v>0</v>
      </c>
      <c r="Q44" s="60"/>
      <c r="R44" s="71">
        <v>3</v>
      </c>
      <c r="S44" s="59"/>
      <c r="T44" s="60"/>
      <c r="U44" s="60"/>
      <c r="V44" s="60"/>
      <c r="W44" s="60"/>
      <c r="X44" s="60"/>
      <c r="Y44" s="59"/>
      <c r="Z44" s="60"/>
      <c r="AA44" s="60"/>
      <c r="AB44" s="60"/>
      <c r="AC44" s="60"/>
      <c r="AD44" s="63" t="s">
        <v>25</v>
      </c>
    </row>
    <row r="45" spans="1:30" ht="17.25" thickBot="1">
      <c r="A45" s="72">
        <v>43</v>
      </c>
      <c r="B45" s="57" t="s">
        <v>2648</v>
      </c>
      <c r="C45" s="58" t="s">
        <v>1865</v>
      </c>
      <c r="D45" s="69" t="s">
        <v>1833</v>
      </c>
      <c r="E45" s="58" t="s">
        <v>2349</v>
      </c>
      <c r="F45" s="69" t="s">
        <v>3735</v>
      </c>
      <c r="G45" s="69">
        <v>1993</v>
      </c>
      <c r="H45" s="70">
        <v>6</v>
      </c>
      <c r="I45" s="71">
        <v>450</v>
      </c>
      <c r="J45" s="71">
        <v>75</v>
      </c>
      <c r="K45" s="71">
        <v>41.7</v>
      </c>
      <c r="L45" s="71">
        <v>5</v>
      </c>
      <c r="M45" s="70">
        <v>5</v>
      </c>
      <c r="N45" s="71">
        <v>86</v>
      </c>
      <c r="O45" s="71">
        <v>4</v>
      </c>
      <c r="P45" s="70">
        <v>1</v>
      </c>
      <c r="Q45" s="71">
        <v>20</v>
      </c>
      <c r="R45" s="60">
        <v>0</v>
      </c>
      <c r="S45" s="70">
        <v>0.83</v>
      </c>
      <c r="T45" s="71">
        <v>5</v>
      </c>
      <c r="U45" s="71">
        <v>8</v>
      </c>
      <c r="V45" s="77">
        <v>-3</v>
      </c>
      <c r="W45" s="77">
        <v>-0.6</v>
      </c>
      <c r="X45" s="78">
        <v>1.97</v>
      </c>
      <c r="Y45" s="70">
        <v>3.8</v>
      </c>
      <c r="Z45" s="71">
        <v>11.1</v>
      </c>
      <c r="AA45" s="77">
        <v>-7.3</v>
      </c>
      <c r="AB45" s="77">
        <v>-1.45</v>
      </c>
      <c r="AC45" s="77">
        <v>-0.13</v>
      </c>
      <c r="AD45" s="63" t="s">
        <v>25</v>
      </c>
    </row>
    <row r="46" spans="1:30" ht="17.25" thickBot="1">
      <c r="A46" s="72">
        <v>44</v>
      </c>
      <c r="B46" s="57" t="s">
        <v>3237</v>
      </c>
      <c r="C46" s="58" t="s">
        <v>1860</v>
      </c>
      <c r="D46" s="69" t="s">
        <v>103</v>
      </c>
      <c r="E46" s="58" t="s">
        <v>73</v>
      </c>
      <c r="F46" s="69" t="s">
        <v>3736</v>
      </c>
      <c r="G46" s="69">
        <v>2004</v>
      </c>
      <c r="H46" s="70">
        <v>6</v>
      </c>
      <c r="I46" s="71">
        <v>267</v>
      </c>
      <c r="J46" s="71">
        <v>45</v>
      </c>
      <c r="K46" s="71">
        <v>24.7</v>
      </c>
      <c r="L46" s="71">
        <v>3</v>
      </c>
      <c r="M46" s="70">
        <v>3</v>
      </c>
      <c r="N46" s="71">
        <v>75</v>
      </c>
      <c r="O46" s="71">
        <v>1</v>
      </c>
      <c r="P46" s="70">
        <v>3</v>
      </c>
      <c r="Q46" s="71">
        <v>14</v>
      </c>
      <c r="R46" s="71">
        <v>2</v>
      </c>
      <c r="S46" s="70">
        <v>1</v>
      </c>
      <c r="T46" s="71">
        <v>4</v>
      </c>
      <c r="U46" s="71">
        <v>7</v>
      </c>
      <c r="V46" s="77">
        <v>-3</v>
      </c>
      <c r="W46" s="77">
        <v>-1.01</v>
      </c>
      <c r="X46" s="77">
        <v>-1.79</v>
      </c>
      <c r="Y46" s="70">
        <v>4</v>
      </c>
      <c r="Z46" s="71">
        <v>4.5</v>
      </c>
      <c r="AA46" s="77">
        <v>-0.5</v>
      </c>
      <c r="AB46" s="77">
        <v>-0.16</v>
      </c>
      <c r="AC46" s="77">
        <v>-0.63</v>
      </c>
      <c r="AD46" s="63" t="s">
        <v>25</v>
      </c>
    </row>
    <row r="47" spans="1:30" ht="17.25" thickBot="1">
      <c r="A47" s="72">
        <v>45</v>
      </c>
      <c r="B47" s="57" t="s">
        <v>3238</v>
      </c>
      <c r="C47" s="58" t="s">
        <v>1851</v>
      </c>
      <c r="D47" s="69" t="s">
        <v>104</v>
      </c>
      <c r="E47" s="58" t="s">
        <v>75</v>
      </c>
      <c r="F47" s="69" t="s">
        <v>4133</v>
      </c>
      <c r="G47" s="69">
        <v>1997</v>
      </c>
      <c r="H47" s="59">
        <v>0</v>
      </c>
      <c r="I47" s="60"/>
      <c r="J47" s="60"/>
      <c r="K47" s="60"/>
      <c r="L47" s="60"/>
      <c r="M47" s="59">
        <v>0</v>
      </c>
      <c r="N47" s="60"/>
      <c r="O47" s="60">
        <v>0</v>
      </c>
      <c r="P47" s="59">
        <v>0</v>
      </c>
      <c r="Q47" s="60"/>
      <c r="R47" s="71">
        <v>8</v>
      </c>
      <c r="S47" s="59"/>
      <c r="T47" s="60"/>
      <c r="U47" s="60"/>
      <c r="V47" s="60"/>
      <c r="W47" s="60"/>
      <c r="X47" s="60"/>
      <c r="Y47" s="59"/>
      <c r="Z47" s="60"/>
      <c r="AA47" s="60"/>
      <c r="AB47" s="60"/>
      <c r="AC47" s="60"/>
      <c r="AD47" s="63" t="s">
        <v>25</v>
      </c>
    </row>
    <row r="48" spans="1:30" ht="17.25" thickBot="1">
      <c r="A48" s="72">
        <v>46</v>
      </c>
      <c r="B48" s="57" t="s">
        <v>125</v>
      </c>
      <c r="C48" s="58" t="s">
        <v>1831</v>
      </c>
      <c r="D48" s="69" t="s">
        <v>103</v>
      </c>
      <c r="E48" s="58" t="s">
        <v>77</v>
      </c>
      <c r="F48" s="69" t="s">
        <v>3737</v>
      </c>
      <c r="G48" s="69">
        <v>1998</v>
      </c>
      <c r="H48" s="70">
        <v>1</v>
      </c>
      <c r="I48" s="71">
        <v>19</v>
      </c>
      <c r="J48" s="71">
        <v>19</v>
      </c>
      <c r="K48" s="71">
        <v>1.8</v>
      </c>
      <c r="L48" s="71">
        <v>0.2</v>
      </c>
      <c r="M48" s="59">
        <v>0</v>
      </c>
      <c r="N48" s="60"/>
      <c r="O48" s="60">
        <v>0</v>
      </c>
      <c r="P48" s="70">
        <v>1</v>
      </c>
      <c r="Q48" s="71">
        <v>19</v>
      </c>
      <c r="R48" s="71">
        <v>1</v>
      </c>
      <c r="S48" s="70">
        <v>1</v>
      </c>
      <c r="T48" s="60">
        <v>0</v>
      </c>
      <c r="U48" s="60">
        <v>0</v>
      </c>
      <c r="V48" s="60">
        <v>0</v>
      </c>
      <c r="W48" s="60">
        <v>0</v>
      </c>
      <c r="X48" s="77">
        <v>-0.17</v>
      </c>
      <c r="Y48" s="70">
        <v>0.4</v>
      </c>
      <c r="Z48" s="71">
        <v>0.2</v>
      </c>
      <c r="AA48" s="78">
        <v>0.2</v>
      </c>
      <c r="AB48" s="78">
        <v>0.92</v>
      </c>
      <c r="AC48" s="78">
        <v>0.44</v>
      </c>
      <c r="AD48" s="63" t="s">
        <v>25</v>
      </c>
    </row>
    <row r="49" spans="1:30" ht="17.25" thickBot="1">
      <c r="A49" s="72">
        <v>47</v>
      </c>
      <c r="B49" s="57" t="s">
        <v>2931</v>
      </c>
      <c r="C49" s="58" t="s">
        <v>1812</v>
      </c>
      <c r="D49" s="69" t="s">
        <v>103</v>
      </c>
      <c r="E49" s="58" t="s">
        <v>2641</v>
      </c>
      <c r="F49" s="69" t="s">
        <v>3738</v>
      </c>
      <c r="G49" s="69">
        <v>1993</v>
      </c>
      <c r="H49" s="70">
        <v>7</v>
      </c>
      <c r="I49" s="71">
        <v>445</v>
      </c>
      <c r="J49" s="71">
        <v>64</v>
      </c>
      <c r="K49" s="71">
        <v>41.2</v>
      </c>
      <c r="L49" s="71">
        <v>4.9000000000000004</v>
      </c>
      <c r="M49" s="70">
        <v>5</v>
      </c>
      <c r="N49" s="71">
        <v>83</v>
      </c>
      <c r="O49" s="71">
        <v>3</v>
      </c>
      <c r="P49" s="70">
        <v>2</v>
      </c>
      <c r="Q49" s="71">
        <v>15</v>
      </c>
      <c r="R49" s="60">
        <v>0</v>
      </c>
      <c r="S49" s="70">
        <v>0.28999999999999998</v>
      </c>
      <c r="T49" s="71">
        <v>4</v>
      </c>
      <c r="U49" s="71">
        <v>10</v>
      </c>
      <c r="V49" s="77">
        <v>-6</v>
      </c>
      <c r="W49" s="77">
        <v>-1.21</v>
      </c>
      <c r="X49" s="77">
        <v>-0.36</v>
      </c>
      <c r="Y49" s="70">
        <v>4.3</v>
      </c>
      <c r="Z49" s="71">
        <v>10.1</v>
      </c>
      <c r="AA49" s="77">
        <v>-5.8</v>
      </c>
      <c r="AB49" s="77">
        <v>-1.17</v>
      </c>
      <c r="AC49" s="77">
        <v>-0.31</v>
      </c>
      <c r="AD49" s="63" t="s">
        <v>25</v>
      </c>
    </row>
    <row r="50" spans="1:30" ht="17.25" thickBot="1">
      <c r="A50" s="72">
        <v>48</v>
      </c>
      <c r="B50" s="57" t="s">
        <v>126</v>
      </c>
      <c r="C50" s="58" t="s">
        <v>1812</v>
      </c>
      <c r="D50" s="69" t="s">
        <v>102</v>
      </c>
      <c r="E50" s="58" t="s">
        <v>67</v>
      </c>
      <c r="F50" s="69" t="s">
        <v>3739</v>
      </c>
      <c r="G50" s="69">
        <v>1997</v>
      </c>
      <c r="H50" s="70">
        <v>6</v>
      </c>
      <c r="I50" s="71">
        <v>187</v>
      </c>
      <c r="J50" s="71">
        <v>31</v>
      </c>
      <c r="K50" s="71">
        <v>17.3</v>
      </c>
      <c r="L50" s="71">
        <v>2.1</v>
      </c>
      <c r="M50" s="70">
        <v>2</v>
      </c>
      <c r="N50" s="71">
        <v>47</v>
      </c>
      <c r="O50" s="60">
        <v>0</v>
      </c>
      <c r="P50" s="70">
        <v>4</v>
      </c>
      <c r="Q50" s="71">
        <v>24</v>
      </c>
      <c r="R50" s="60">
        <v>0</v>
      </c>
      <c r="S50" s="70">
        <v>1.5</v>
      </c>
      <c r="T50" s="71">
        <v>4</v>
      </c>
      <c r="U50" s="71">
        <v>2</v>
      </c>
      <c r="V50" s="78">
        <v>2</v>
      </c>
      <c r="W50" s="78">
        <v>0.96</v>
      </c>
      <c r="X50" s="77">
        <v>-0.25</v>
      </c>
      <c r="Y50" s="70">
        <v>4.2</v>
      </c>
      <c r="Z50" s="71">
        <v>1.8</v>
      </c>
      <c r="AA50" s="78">
        <v>2.4</v>
      </c>
      <c r="AB50" s="78">
        <v>1.1399999999999999</v>
      </c>
      <c r="AC50" s="78">
        <v>0.35</v>
      </c>
      <c r="AD50" s="63" t="s">
        <v>25</v>
      </c>
    </row>
    <row r="51" spans="1:30" ht="17.25" thickBot="1">
      <c r="A51" s="72">
        <v>49</v>
      </c>
      <c r="B51" s="57" t="s">
        <v>2649</v>
      </c>
      <c r="C51" s="58" t="s">
        <v>1812</v>
      </c>
      <c r="D51" s="69" t="s">
        <v>1833</v>
      </c>
      <c r="E51" s="58" t="s">
        <v>2349</v>
      </c>
      <c r="F51" s="69" t="s">
        <v>3740</v>
      </c>
      <c r="G51" s="69">
        <v>1988</v>
      </c>
      <c r="H51" s="70">
        <v>8</v>
      </c>
      <c r="I51" s="71">
        <v>321</v>
      </c>
      <c r="J51" s="71">
        <v>40</v>
      </c>
      <c r="K51" s="71">
        <v>29.7</v>
      </c>
      <c r="L51" s="71">
        <v>3.6</v>
      </c>
      <c r="M51" s="70">
        <v>3</v>
      </c>
      <c r="N51" s="71">
        <v>68</v>
      </c>
      <c r="O51" s="71">
        <v>1</v>
      </c>
      <c r="P51" s="70">
        <v>5</v>
      </c>
      <c r="Q51" s="71">
        <v>24</v>
      </c>
      <c r="R51" s="60">
        <v>0</v>
      </c>
      <c r="S51" s="70">
        <v>0.13</v>
      </c>
      <c r="T51" s="71">
        <v>2</v>
      </c>
      <c r="U51" s="71">
        <v>6</v>
      </c>
      <c r="V51" s="77">
        <v>-4</v>
      </c>
      <c r="W51" s="77">
        <v>-1.1200000000000001</v>
      </c>
      <c r="X51" s="78">
        <v>0.89</v>
      </c>
      <c r="Y51" s="70">
        <v>3.4</v>
      </c>
      <c r="Z51" s="71">
        <v>7.3</v>
      </c>
      <c r="AA51" s="77">
        <v>-4</v>
      </c>
      <c r="AB51" s="77">
        <v>-1.1100000000000001</v>
      </c>
      <c r="AC51" s="78">
        <v>0.38</v>
      </c>
      <c r="AD51" s="63" t="s">
        <v>25</v>
      </c>
    </row>
    <row r="52" spans="1:30" ht="17.25" thickBot="1">
      <c r="A52" s="72">
        <v>50</v>
      </c>
      <c r="B52" s="57" t="s">
        <v>2712</v>
      </c>
      <c r="C52" s="58" t="s">
        <v>1827</v>
      </c>
      <c r="D52" s="69" t="s">
        <v>104</v>
      </c>
      <c r="E52" s="58" t="s">
        <v>75</v>
      </c>
      <c r="F52" s="69" t="s">
        <v>3741</v>
      </c>
      <c r="G52" s="69">
        <v>1999</v>
      </c>
      <c r="H52" s="70">
        <v>8</v>
      </c>
      <c r="I52" s="71">
        <v>487</v>
      </c>
      <c r="J52" s="71">
        <v>61</v>
      </c>
      <c r="K52" s="71">
        <v>45.1</v>
      </c>
      <c r="L52" s="71">
        <v>5.4</v>
      </c>
      <c r="M52" s="70">
        <v>5</v>
      </c>
      <c r="N52" s="71">
        <v>88</v>
      </c>
      <c r="O52" s="71">
        <v>4</v>
      </c>
      <c r="P52" s="70">
        <v>3</v>
      </c>
      <c r="Q52" s="71">
        <v>15</v>
      </c>
      <c r="R52" s="71">
        <v>4</v>
      </c>
      <c r="S52" s="70">
        <v>1</v>
      </c>
      <c r="T52" s="71">
        <v>5</v>
      </c>
      <c r="U52" s="71">
        <v>10</v>
      </c>
      <c r="V52" s="77">
        <v>-5</v>
      </c>
      <c r="W52" s="77">
        <v>-0.92</v>
      </c>
      <c r="X52" s="77">
        <v>-0.17</v>
      </c>
      <c r="Y52" s="70">
        <v>4.4000000000000004</v>
      </c>
      <c r="Z52" s="71">
        <v>11.2</v>
      </c>
      <c r="AA52" s="77">
        <v>-6.8</v>
      </c>
      <c r="AB52" s="77">
        <v>-1.26</v>
      </c>
      <c r="AC52" s="77">
        <v>-0.84</v>
      </c>
      <c r="AD52" s="63" t="s">
        <v>25</v>
      </c>
    </row>
    <row r="53" spans="1:30" ht="17.25" thickBot="1">
      <c r="A53" s="72">
        <v>51</v>
      </c>
      <c r="B53" s="57" t="s">
        <v>3111</v>
      </c>
      <c r="C53" s="58" t="s">
        <v>3112</v>
      </c>
      <c r="D53" s="69" t="s">
        <v>111</v>
      </c>
      <c r="E53" s="58" t="s">
        <v>69</v>
      </c>
      <c r="F53" s="69" t="s">
        <v>4134</v>
      </c>
      <c r="G53" s="69">
        <v>1998</v>
      </c>
      <c r="H53" s="59">
        <v>0</v>
      </c>
      <c r="I53" s="60"/>
      <c r="J53" s="60"/>
      <c r="K53" s="60"/>
      <c r="L53" s="60"/>
      <c r="M53" s="59">
        <v>0</v>
      </c>
      <c r="N53" s="60"/>
      <c r="O53" s="60">
        <v>0</v>
      </c>
      <c r="P53" s="59">
        <v>0</v>
      </c>
      <c r="Q53" s="60"/>
      <c r="R53" s="71">
        <v>9</v>
      </c>
      <c r="S53" s="59"/>
      <c r="T53" s="60"/>
      <c r="U53" s="60"/>
      <c r="V53" s="60"/>
      <c r="W53" s="60"/>
      <c r="X53" s="60"/>
      <c r="Y53" s="59"/>
      <c r="Z53" s="60"/>
      <c r="AA53" s="60"/>
      <c r="AB53" s="60"/>
      <c r="AC53" s="60"/>
      <c r="AD53" s="63" t="s">
        <v>25</v>
      </c>
    </row>
    <row r="54" spans="1:30" ht="17.25" thickBot="1">
      <c r="A54" s="72">
        <v>52</v>
      </c>
      <c r="B54" s="57" t="s">
        <v>2944</v>
      </c>
      <c r="C54" s="58" t="s">
        <v>1838</v>
      </c>
      <c r="D54" s="69" t="s">
        <v>111</v>
      </c>
      <c r="E54" s="58" t="s">
        <v>81</v>
      </c>
      <c r="F54" s="69" t="s">
        <v>4135</v>
      </c>
      <c r="G54" s="69">
        <v>2003</v>
      </c>
      <c r="H54" s="59">
        <v>0</v>
      </c>
      <c r="I54" s="60"/>
      <c r="J54" s="60"/>
      <c r="K54" s="60"/>
      <c r="L54" s="60"/>
      <c r="M54" s="59">
        <v>0</v>
      </c>
      <c r="N54" s="60"/>
      <c r="O54" s="60">
        <v>0</v>
      </c>
      <c r="P54" s="59">
        <v>0</v>
      </c>
      <c r="Q54" s="60"/>
      <c r="R54" s="71">
        <v>2</v>
      </c>
      <c r="S54" s="59"/>
      <c r="T54" s="60"/>
      <c r="U54" s="60"/>
      <c r="V54" s="60"/>
      <c r="W54" s="60"/>
      <c r="X54" s="60"/>
      <c r="Y54" s="59"/>
      <c r="Z54" s="60"/>
      <c r="AA54" s="60"/>
      <c r="AB54" s="60"/>
      <c r="AC54" s="60"/>
      <c r="AD54" s="63" t="s">
        <v>25</v>
      </c>
    </row>
    <row r="55" spans="1:30" ht="17.25" thickBot="1">
      <c r="A55" s="72">
        <v>53</v>
      </c>
      <c r="B55" s="57" t="s">
        <v>3279</v>
      </c>
      <c r="C55" s="58" t="s">
        <v>1818</v>
      </c>
      <c r="D55" s="69" t="s">
        <v>104</v>
      </c>
      <c r="E55" s="58" t="s">
        <v>69</v>
      </c>
      <c r="F55" s="69" t="s">
        <v>3742</v>
      </c>
      <c r="G55" s="69">
        <v>1997</v>
      </c>
      <c r="H55" s="70">
        <v>1</v>
      </c>
      <c r="I55" s="71">
        <v>3</v>
      </c>
      <c r="J55" s="71">
        <v>3</v>
      </c>
      <c r="K55" s="71">
        <v>0.3</v>
      </c>
      <c r="L55" s="60">
        <v>0</v>
      </c>
      <c r="M55" s="59">
        <v>0</v>
      </c>
      <c r="N55" s="60"/>
      <c r="O55" s="60">
        <v>0</v>
      </c>
      <c r="P55" s="70">
        <v>1</v>
      </c>
      <c r="Q55" s="71">
        <v>3</v>
      </c>
      <c r="R55" s="71">
        <v>3</v>
      </c>
      <c r="S55" s="59">
        <v>0</v>
      </c>
      <c r="T55" s="60">
        <v>0</v>
      </c>
      <c r="U55" s="60">
        <v>0</v>
      </c>
      <c r="V55" s="60">
        <v>0</v>
      </c>
      <c r="W55" s="60">
        <v>0</v>
      </c>
      <c r="X55" s="78">
        <v>0.25</v>
      </c>
      <c r="Y55" s="70">
        <v>0.2</v>
      </c>
      <c r="Z55" s="60">
        <v>0</v>
      </c>
      <c r="AA55" s="78">
        <v>0.2</v>
      </c>
      <c r="AB55" s="78">
        <v>5.54</v>
      </c>
      <c r="AC55" s="78">
        <v>5.66</v>
      </c>
      <c r="AD55" s="63" t="s">
        <v>25</v>
      </c>
    </row>
    <row r="56" spans="1:30" ht="17.25" thickBot="1">
      <c r="A56" s="72">
        <v>54</v>
      </c>
      <c r="B56" s="57" t="s">
        <v>2650</v>
      </c>
      <c r="C56" s="58" t="s">
        <v>1826</v>
      </c>
      <c r="D56" s="69" t="s">
        <v>104</v>
      </c>
      <c r="E56" s="58" t="s">
        <v>2641</v>
      </c>
      <c r="F56" s="69" t="s">
        <v>3743</v>
      </c>
      <c r="G56" s="69">
        <v>1994</v>
      </c>
      <c r="H56" s="70">
        <v>7</v>
      </c>
      <c r="I56" s="71">
        <v>560</v>
      </c>
      <c r="J56" s="71">
        <v>80</v>
      </c>
      <c r="K56" s="71">
        <v>51.9</v>
      </c>
      <c r="L56" s="71">
        <v>6.2</v>
      </c>
      <c r="M56" s="70">
        <v>7</v>
      </c>
      <c r="N56" s="71">
        <v>80</v>
      </c>
      <c r="O56" s="71">
        <v>6</v>
      </c>
      <c r="P56" s="59">
        <v>0</v>
      </c>
      <c r="Q56" s="60"/>
      <c r="R56" s="60">
        <v>0</v>
      </c>
      <c r="S56" s="70">
        <v>0.56999999999999995</v>
      </c>
      <c r="T56" s="71">
        <v>5</v>
      </c>
      <c r="U56" s="71">
        <v>12</v>
      </c>
      <c r="V56" s="77">
        <v>-7</v>
      </c>
      <c r="W56" s="77">
        <v>-1.1299999999999999</v>
      </c>
      <c r="X56" s="77">
        <v>-0.26</v>
      </c>
      <c r="Y56" s="70">
        <v>7.4</v>
      </c>
      <c r="Z56" s="71">
        <v>11.7</v>
      </c>
      <c r="AA56" s="77">
        <v>-4.3</v>
      </c>
      <c r="AB56" s="77">
        <v>-0.69</v>
      </c>
      <c r="AC56" s="78">
        <v>0.61</v>
      </c>
      <c r="AD56" s="63" t="s">
        <v>25</v>
      </c>
    </row>
    <row r="57" spans="1:30" ht="17.25" thickBot="1">
      <c r="A57" s="72">
        <v>55</v>
      </c>
      <c r="B57" s="57" t="s">
        <v>3225</v>
      </c>
      <c r="C57" s="58" t="s">
        <v>1814</v>
      </c>
      <c r="D57" s="69" t="s">
        <v>103</v>
      </c>
      <c r="E57" s="58" t="s">
        <v>93</v>
      </c>
      <c r="F57" s="69" t="s">
        <v>3744</v>
      </c>
      <c r="G57" s="69">
        <v>1998</v>
      </c>
      <c r="H57" s="70">
        <v>4</v>
      </c>
      <c r="I57" s="71">
        <v>216</v>
      </c>
      <c r="J57" s="71">
        <v>54</v>
      </c>
      <c r="K57" s="71">
        <v>20</v>
      </c>
      <c r="L57" s="71">
        <v>2.4</v>
      </c>
      <c r="M57" s="70">
        <v>3</v>
      </c>
      <c r="N57" s="71">
        <v>62</v>
      </c>
      <c r="O57" s="60">
        <v>0</v>
      </c>
      <c r="P57" s="70">
        <v>1</v>
      </c>
      <c r="Q57" s="71">
        <v>30</v>
      </c>
      <c r="R57" s="60">
        <v>0</v>
      </c>
      <c r="S57" s="70">
        <v>1</v>
      </c>
      <c r="T57" s="71">
        <v>2</v>
      </c>
      <c r="U57" s="71">
        <v>4</v>
      </c>
      <c r="V57" s="77">
        <v>-2</v>
      </c>
      <c r="W57" s="77">
        <v>-0.83</v>
      </c>
      <c r="X57" s="77">
        <v>-0.63</v>
      </c>
      <c r="Y57" s="70">
        <v>1.8</v>
      </c>
      <c r="Z57" s="71">
        <v>3.8</v>
      </c>
      <c r="AA57" s="77">
        <v>-1.9</v>
      </c>
      <c r="AB57" s="77">
        <v>-0.8</v>
      </c>
      <c r="AC57" s="77">
        <v>-0.68</v>
      </c>
      <c r="AD57" s="63" t="s">
        <v>25</v>
      </c>
    </row>
    <row r="58" spans="1:30" ht="17.25" thickBot="1">
      <c r="A58" s="72">
        <v>56</v>
      </c>
      <c r="B58" s="57" t="s">
        <v>2651</v>
      </c>
      <c r="C58" s="58" t="s">
        <v>1866</v>
      </c>
      <c r="D58" s="69" t="s">
        <v>103</v>
      </c>
      <c r="E58" s="58" t="s">
        <v>2349</v>
      </c>
      <c r="F58" s="69" t="s">
        <v>3745</v>
      </c>
      <c r="G58" s="69">
        <v>2001</v>
      </c>
      <c r="H58" s="70">
        <v>5</v>
      </c>
      <c r="I58" s="71">
        <v>112</v>
      </c>
      <c r="J58" s="71">
        <v>22</v>
      </c>
      <c r="K58" s="71">
        <v>10.4</v>
      </c>
      <c r="L58" s="71">
        <v>1.2</v>
      </c>
      <c r="M58" s="70">
        <v>1</v>
      </c>
      <c r="N58" s="71">
        <v>58</v>
      </c>
      <c r="O58" s="60">
        <v>0</v>
      </c>
      <c r="P58" s="70">
        <v>4</v>
      </c>
      <c r="Q58" s="71">
        <v>14</v>
      </c>
      <c r="R58" s="71">
        <v>5</v>
      </c>
      <c r="S58" s="70">
        <v>0.2</v>
      </c>
      <c r="T58" s="60">
        <v>0</v>
      </c>
      <c r="U58" s="71">
        <v>6</v>
      </c>
      <c r="V58" s="77">
        <v>-6</v>
      </c>
      <c r="W58" s="77">
        <v>-4.82</v>
      </c>
      <c r="X58" s="77">
        <v>-3.43</v>
      </c>
      <c r="Y58" s="70">
        <v>0.5</v>
      </c>
      <c r="Z58" s="71">
        <v>3.6</v>
      </c>
      <c r="AA58" s="77">
        <v>-3.1</v>
      </c>
      <c r="AB58" s="77">
        <v>-2.52</v>
      </c>
      <c r="AC58" s="77">
        <v>-1.28</v>
      </c>
      <c r="AD58" s="63" t="s">
        <v>25</v>
      </c>
    </row>
    <row r="59" spans="1:30" ht="17.25" thickBot="1">
      <c r="A59" s="72">
        <v>57</v>
      </c>
      <c r="B59" s="57" t="s">
        <v>127</v>
      </c>
      <c r="C59" s="58" t="s">
        <v>1815</v>
      </c>
      <c r="D59" s="69" t="s">
        <v>1819</v>
      </c>
      <c r="E59" s="58" t="s">
        <v>91</v>
      </c>
      <c r="F59" s="69" t="s">
        <v>3746</v>
      </c>
      <c r="G59" s="69">
        <v>1995</v>
      </c>
      <c r="H59" s="70">
        <v>9</v>
      </c>
      <c r="I59" s="71">
        <v>436</v>
      </c>
      <c r="J59" s="71">
        <v>48</v>
      </c>
      <c r="K59" s="71">
        <v>40.4</v>
      </c>
      <c r="L59" s="71">
        <v>4.8</v>
      </c>
      <c r="M59" s="70">
        <v>4</v>
      </c>
      <c r="N59" s="71">
        <v>73</v>
      </c>
      <c r="O59" s="71">
        <v>1</v>
      </c>
      <c r="P59" s="70">
        <v>5</v>
      </c>
      <c r="Q59" s="71">
        <v>29</v>
      </c>
      <c r="R59" s="71">
        <v>3</v>
      </c>
      <c r="S59" s="70">
        <v>1.56</v>
      </c>
      <c r="T59" s="71">
        <v>9</v>
      </c>
      <c r="U59" s="71">
        <v>7</v>
      </c>
      <c r="V59" s="78">
        <v>2</v>
      </c>
      <c r="W59" s="78">
        <v>0.41</v>
      </c>
      <c r="X59" s="78">
        <v>0.83</v>
      </c>
      <c r="Y59" s="70">
        <v>7.1</v>
      </c>
      <c r="Z59" s="71">
        <v>8.1999999999999993</v>
      </c>
      <c r="AA59" s="77">
        <v>-1.1000000000000001</v>
      </c>
      <c r="AB59" s="77">
        <v>-0.23</v>
      </c>
      <c r="AC59" s="78">
        <v>0.26</v>
      </c>
      <c r="AD59" s="63" t="s">
        <v>25</v>
      </c>
    </row>
    <row r="60" spans="1:30" ht="17.25" thickBot="1">
      <c r="A60" s="72">
        <v>58</v>
      </c>
      <c r="B60" s="57" t="s">
        <v>3474</v>
      </c>
      <c r="C60" s="58" t="s">
        <v>1837</v>
      </c>
      <c r="D60" s="69" t="s">
        <v>1810</v>
      </c>
      <c r="E60" s="58" t="s">
        <v>71</v>
      </c>
      <c r="F60" s="69" t="s">
        <v>3747</v>
      </c>
      <c r="G60" s="69">
        <v>1997</v>
      </c>
      <c r="H60" s="70">
        <v>3</v>
      </c>
      <c r="I60" s="71">
        <v>59</v>
      </c>
      <c r="J60" s="71">
        <v>20</v>
      </c>
      <c r="K60" s="71">
        <v>5.5</v>
      </c>
      <c r="L60" s="71">
        <v>0.7</v>
      </c>
      <c r="M60" s="59">
        <v>0</v>
      </c>
      <c r="N60" s="60"/>
      <c r="O60" s="60">
        <v>0</v>
      </c>
      <c r="P60" s="70">
        <v>3</v>
      </c>
      <c r="Q60" s="71">
        <v>20</v>
      </c>
      <c r="R60" s="60">
        <v>0</v>
      </c>
      <c r="S60" s="70">
        <v>1</v>
      </c>
      <c r="T60" s="60">
        <v>0</v>
      </c>
      <c r="U60" s="71">
        <v>6</v>
      </c>
      <c r="V60" s="77">
        <v>-6</v>
      </c>
      <c r="W60" s="77">
        <v>-9.15</v>
      </c>
      <c r="X60" s="77">
        <v>-10.47</v>
      </c>
      <c r="Y60" s="70">
        <v>1</v>
      </c>
      <c r="Z60" s="71">
        <v>3.8</v>
      </c>
      <c r="AA60" s="77">
        <v>-2.7</v>
      </c>
      <c r="AB60" s="77">
        <v>-4.1399999999999997</v>
      </c>
      <c r="AC60" s="77">
        <v>-4.43</v>
      </c>
      <c r="AD60" s="63" t="s">
        <v>25</v>
      </c>
    </row>
    <row r="61" spans="1:30" ht="17.25" thickBot="1">
      <c r="A61" s="72">
        <v>59</v>
      </c>
      <c r="B61" s="57" t="s">
        <v>1784</v>
      </c>
      <c r="C61" s="58" t="s">
        <v>1812</v>
      </c>
      <c r="D61" s="69" t="s">
        <v>111</v>
      </c>
      <c r="E61" s="58" t="s">
        <v>93</v>
      </c>
      <c r="F61" s="69" t="s">
        <v>4136</v>
      </c>
      <c r="G61" s="69">
        <v>1993</v>
      </c>
      <c r="H61" s="59">
        <v>0</v>
      </c>
      <c r="I61" s="60"/>
      <c r="J61" s="60"/>
      <c r="K61" s="60"/>
      <c r="L61" s="60"/>
      <c r="M61" s="59">
        <v>0</v>
      </c>
      <c r="N61" s="60"/>
      <c r="O61" s="60">
        <v>0</v>
      </c>
      <c r="P61" s="59">
        <v>0</v>
      </c>
      <c r="Q61" s="60"/>
      <c r="R61" s="71">
        <v>12</v>
      </c>
      <c r="S61" s="59"/>
      <c r="T61" s="60"/>
      <c r="U61" s="60"/>
      <c r="V61" s="60"/>
      <c r="W61" s="60"/>
      <c r="X61" s="60"/>
      <c r="Y61" s="59"/>
      <c r="Z61" s="60"/>
      <c r="AA61" s="60"/>
      <c r="AB61" s="60"/>
      <c r="AC61" s="60"/>
      <c r="AD61" s="63" t="s">
        <v>25</v>
      </c>
    </row>
    <row r="62" spans="1:30" ht="17.25" thickBot="1">
      <c r="A62" s="72">
        <v>60</v>
      </c>
      <c r="B62" s="57" t="s">
        <v>2713</v>
      </c>
      <c r="C62" s="58" t="s">
        <v>2714</v>
      </c>
      <c r="D62" s="69" t="s">
        <v>1810</v>
      </c>
      <c r="E62" s="58" t="s">
        <v>2348</v>
      </c>
      <c r="F62" s="69" t="s">
        <v>3748</v>
      </c>
      <c r="G62" s="69">
        <v>1990</v>
      </c>
      <c r="H62" s="70">
        <v>7</v>
      </c>
      <c r="I62" s="71">
        <v>430</v>
      </c>
      <c r="J62" s="71">
        <v>61</v>
      </c>
      <c r="K62" s="71">
        <v>39.799999999999997</v>
      </c>
      <c r="L62" s="71">
        <v>4.8</v>
      </c>
      <c r="M62" s="70">
        <v>6</v>
      </c>
      <c r="N62" s="71">
        <v>64</v>
      </c>
      <c r="O62" s="71">
        <v>1</v>
      </c>
      <c r="P62" s="70">
        <v>1</v>
      </c>
      <c r="Q62" s="71">
        <v>45</v>
      </c>
      <c r="R62" s="71">
        <v>1</v>
      </c>
      <c r="S62" s="70">
        <v>0.14000000000000001</v>
      </c>
      <c r="T62" s="71">
        <v>5</v>
      </c>
      <c r="U62" s="71">
        <v>10</v>
      </c>
      <c r="V62" s="77">
        <v>-5</v>
      </c>
      <c r="W62" s="77">
        <v>-1.05</v>
      </c>
      <c r="X62" s="78">
        <v>1.17</v>
      </c>
      <c r="Y62" s="70">
        <v>3.3</v>
      </c>
      <c r="Z62" s="71">
        <v>6.4</v>
      </c>
      <c r="AA62" s="77">
        <v>-3.1</v>
      </c>
      <c r="AB62" s="77">
        <v>-0.64</v>
      </c>
      <c r="AC62" s="78">
        <v>0.61</v>
      </c>
      <c r="AD62" s="63" t="s">
        <v>25</v>
      </c>
    </row>
    <row r="63" spans="1:30" ht="17.25" thickBot="1">
      <c r="A63" s="72">
        <v>61</v>
      </c>
      <c r="B63" s="57" t="s">
        <v>2652</v>
      </c>
      <c r="C63" s="58" t="s">
        <v>1816</v>
      </c>
      <c r="D63" s="69" t="s">
        <v>103</v>
      </c>
      <c r="E63" s="58" t="s">
        <v>2348</v>
      </c>
      <c r="F63" s="69" t="s">
        <v>3749</v>
      </c>
      <c r="G63" s="69">
        <v>1998</v>
      </c>
      <c r="H63" s="70">
        <v>12</v>
      </c>
      <c r="I63" s="71">
        <v>790</v>
      </c>
      <c r="J63" s="71">
        <v>66</v>
      </c>
      <c r="K63" s="71">
        <v>73.099999999999994</v>
      </c>
      <c r="L63" s="71">
        <v>8.8000000000000007</v>
      </c>
      <c r="M63" s="70">
        <v>9</v>
      </c>
      <c r="N63" s="71">
        <v>79</v>
      </c>
      <c r="O63" s="71">
        <v>4</v>
      </c>
      <c r="P63" s="70">
        <v>3</v>
      </c>
      <c r="Q63" s="71">
        <v>26</v>
      </c>
      <c r="R63" s="60">
        <v>0</v>
      </c>
      <c r="S63" s="70">
        <v>0.33</v>
      </c>
      <c r="T63" s="71">
        <v>6</v>
      </c>
      <c r="U63" s="71">
        <v>23</v>
      </c>
      <c r="V63" s="77">
        <v>-17</v>
      </c>
      <c r="W63" s="77">
        <v>-1.94</v>
      </c>
      <c r="X63" s="77">
        <v>-0.7</v>
      </c>
      <c r="Y63" s="70">
        <v>6.6</v>
      </c>
      <c r="Z63" s="71">
        <v>18</v>
      </c>
      <c r="AA63" s="77">
        <v>-11.5</v>
      </c>
      <c r="AB63" s="77">
        <v>-1.31</v>
      </c>
      <c r="AC63" s="77">
        <v>-1.1100000000000001</v>
      </c>
      <c r="AD63" s="63" t="s">
        <v>25</v>
      </c>
    </row>
    <row r="64" spans="1:30" ht="17.25" thickBot="1">
      <c r="A64" s="72">
        <v>62</v>
      </c>
      <c r="B64" s="57" t="s">
        <v>2715</v>
      </c>
      <c r="C64" s="58" t="s">
        <v>1869</v>
      </c>
      <c r="D64" s="69" t="s">
        <v>111</v>
      </c>
      <c r="E64" s="58" t="s">
        <v>81</v>
      </c>
      <c r="F64" s="69" t="s">
        <v>4137</v>
      </c>
      <c r="G64" s="69">
        <v>2002</v>
      </c>
      <c r="H64" s="59">
        <v>0</v>
      </c>
      <c r="I64" s="60"/>
      <c r="J64" s="60"/>
      <c r="K64" s="60"/>
      <c r="L64" s="60"/>
      <c r="M64" s="59">
        <v>0</v>
      </c>
      <c r="N64" s="60"/>
      <c r="O64" s="60">
        <v>0</v>
      </c>
      <c r="P64" s="59">
        <v>0</v>
      </c>
      <c r="Q64" s="60"/>
      <c r="R64" s="71">
        <v>6</v>
      </c>
      <c r="S64" s="59"/>
      <c r="T64" s="60"/>
      <c r="U64" s="60"/>
      <c r="V64" s="60"/>
      <c r="W64" s="60"/>
      <c r="X64" s="60"/>
      <c r="Y64" s="59"/>
      <c r="Z64" s="60"/>
      <c r="AA64" s="60"/>
      <c r="AB64" s="60"/>
      <c r="AC64" s="60"/>
      <c r="AD64" s="63" t="s">
        <v>25</v>
      </c>
    </row>
    <row r="65" spans="1:30" ht="17.25" thickBot="1">
      <c r="A65" s="72">
        <v>63</v>
      </c>
      <c r="B65" s="57" t="s">
        <v>2653</v>
      </c>
      <c r="C65" s="58" t="s">
        <v>1812</v>
      </c>
      <c r="D65" s="69" t="s">
        <v>103</v>
      </c>
      <c r="E65" s="58" t="s">
        <v>2641</v>
      </c>
      <c r="F65" s="69" t="s">
        <v>3750</v>
      </c>
      <c r="G65" s="69">
        <v>1992</v>
      </c>
      <c r="H65" s="70">
        <v>2</v>
      </c>
      <c r="I65" s="71">
        <v>28</v>
      </c>
      <c r="J65" s="71">
        <v>14</v>
      </c>
      <c r="K65" s="71">
        <v>2.6</v>
      </c>
      <c r="L65" s="71">
        <v>0.3</v>
      </c>
      <c r="M65" s="59">
        <v>0</v>
      </c>
      <c r="N65" s="60"/>
      <c r="O65" s="60">
        <v>0</v>
      </c>
      <c r="P65" s="70">
        <v>2</v>
      </c>
      <c r="Q65" s="71">
        <v>14</v>
      </c>
      <c r="R65" s="71">
        <v>7</v>
      </c>
      <c r="S65" s="59">
        <v>0</v>
      </c>
      <c r="T65" s="60">
        <v>0</v>
      </c>
      <c r="U65" s="71">
        <v>1</v>
      </c>
      <c r="V65" s="77">
        <v>-1</v>
      </c>
      <c r="W65" s="77">
        <v>-3.21</v>
      </c>
      <c r="X65" s="77">
        <v>-2.27</v>
      </c>
      <c r="Y65" s="70">
        <v>0.6</v>
      </c>
      <c r="Z65" s="71">
        <v>1.2</v>
      </c>
      <c r="AA65" s="77">
        <v>-0.6</v>
      </c>
      <c r="AB65" s="77">
        <v>-1.97</v>
      </c>
      <c r="AC65" s="77">
        <v>-1.01</v>
      </c>
      <c r="AD65" s="63" t="s">
        <v>25</v>
      </c>
    </row>
    <row r="66" spans="1:30" ht="17.25" thickBot="1">
      <c r="A66" s="72">
        <v>64</v>
      </c>
      <c r="B66" s="57" t="s">
        <v>3016</v>
      </c>
      <c r="C66" s="58" t="s">
        <v>3097</v>
      </c>
      <c r="D66" s="69" t="s">
        <v>102</v>
      </c>
      <c r="E66" s="58" t="s">
        <v>96</v>
      </c>
      <c r="F66" s="69" t="s">
        <v>3751</v>
      </c>
      <c r="G66" s="69">
        <v>1998</v>
      </c>
      <c r="H66" s="70">
        <v>8</v>
      </c>
      <c r="I66" s="71">
        <v>301</v>
      </c>
      <c r="J66" s="71">
        <v>38</v>
      </c>
      <c r="K66" s="71">
        <v>27.9</v>
      </c>
      <c r="L66" s="71">
        <v>3.3</v>
      </c>
      <c r="M66" s="70">
        <v>3</v>
      </c>
      <c r="N66" s="71">
        <v>72</v>
      </c>
      <c r="O66" s="71">
        <v>1</v>
      </c>
      <c r="P66" s="70">
        <v>5</v>
      </c>
      <c r="Q66" s="71">
        <v>17</v>
      </c>
      <c r="R66" s="71">
        <v>1</v>
      </c>
      <c r="S66" s="70">
        <v>1.38</v>
      </c>
      <c r="T66" s="71">
        <v>4</v>
      </c>
      <c r="U66" s="71">
        <v>5</v>
      </c>
      <c r="V66" s="77">
        <v>-1</v>
      </c>
      <c r="W66" s="77">
        <v>-0.3</v>
      </c>
      <c r="X66" s="77">
        <v>-7.0000000000000007E-2</v>
      </c>
      <c r="Y66" s="70">
        <v>4.8</v>
      </c>
      <c r="Z66" s="71">
        <v>4</v>
      </c>
      <c r="AA66" s="78">
        <v>0.8</v>
      </c>
      <c r="AB66" s="78">
        <v>0.25</v>
      </c>
      <c r="AC66" s="78">
        <v>0.1</v>
      </c>
      <c r="AD66" s="63" t="s">
        <v>25</v>
      </c>
    </row>
    <row r="67" spans="1:30" ht="17.25" thickBot="1">
      <c r="A67" s="72">
        <v>65</v>
      </c>
      <c r="B67" s="57" t="s">
        <v>2654</v>
      </c>
      <c r="C67" s="58" t="s">
        <v>1836</v>
      </c>
      <c r="D67" s="69" t="s">
        <v>104</v>
      </c>
      <c r="E67" s="58" t="s">
        <v>2348</v>
      </c>
      <c r="F67" s="69" t="s">
        <v>3752</v>
      </c>
      <c r="G67" s="69">
        <v>2000</v>
      </c>
      <c r="H67" s="70">
        <v>8</v>
      </c>
      <c r="I67" s="71">
        <v>678</v>
      </c>
      <c r="J67" s="71">
        <v>85</v>
      </c>
      <c r="K67" s="71">
        <v>62.8</v>
      </c>
      <c r="L67" s="71">
        <v>7.5</v>
      </c>
      <c r="M67" s="70">
        <v>8</v>
      </c>
      <c r="N67" s="71">
        <v>85</v>
      </c>
      <c r="O67" s="71">
        <v>4</v>
      </c>
      <c r="P67" s="59">
        <v>0</v>
      </c>
      <c r="Q67" s="60"/>
      <c r="R67" s="60">
        <v>0</v>
      </c>
      <c r="S67" s="70">
        <v>0.5</v>
      </c>
      <c r="T67" s="71">
        <v>5</v>
      </c>
      <c r="U67" s="71">
        <v>16</v>
      </c>
      <c r="V67" s="77">
        <v>-11</v>
      </c>
      <c r="W67" s="77">
        <v>-1.46</v>
      </c>
      <c r="X67" s="78">
        <v>0.78</v>
      </c>
      <c r="Y67" s="70">
        <v>5.2</v>
      </c>
      <c r="Z67" s="71">
        <v>12</v>
      </c>
      <c r="AA67" s="77">
        <v>-6.8</v>
      </c>
      <c r="AB67" s="77">
        <v>-0.9</v>
      </c>
      <c r="AC67" s="78">
        <v>0.28999999999999998</v>
      </c>
      <c r="AD67" s="63" t="s">
        <v>25</v>
      </c>
    </row>
    <row r="68" spans="1:30" ht="17.25" thickBot="1">
      <c r="A68" s="72">
        <v>66</v>
      </c>
      <c r="B68" s="57" t="s">
        <v>128</v>
      </c>
      <c r="C68" s="58" t="s">
        <v>1825</v>
      </c>
      <c r="D68" s="69" t="s">
        <v>103</v>
      </c>
      <c r="E68" s="58" t="s">
        <v>95</v>
      </c>
      <c r="F68" s="69" t="s">
        <v>3753</v>
      </c>
      <c r="G68" s="69">
        <v>1996</v>
      </c>
      <c r="H68" s="70">
        <v>11</v>
      </c>
      <c r="I68" s="71">
        <v>931</v>
      </c>
      <c r="J68" s="71">
        <v>85</v>
      </c>
      <c r="K68" s="71">
        <v>86.2</v>
      </c>
      <c r="L68" s="71">
        <v>10.3</v>
      </c>
      <c r="M68" s="70">
        <v>11</v>
      </c>
      <c r="N68" s="71">
        <v>85</v>
      </c>
      <c r="O68" s="71">
        <v>6</v>
      </c>
      <c r="P68" s="59">
        <v>0</v>
      </c>
      <c r="Q68" s="60"/>
      <c r="R68" s="60">
        <v>0</v>
      </c>
      <c r="S68" s="70">
        <v>0.55000000000000004</v>
      </c>
      <c r="T68" s="71">
        <v>8</v>
      </c>
      <c r="U68" s="71">
        <v>24</v>
      </c>
      <c r="V68" s="77">
        <v>-16</v>
      </c>
      <c r="W68" s="77">
        <v>-1.55</v>
      </c>
      <c r="X68" s="77">
        <v>-1.55</v>
      </c>
      <c r="Y68" s="70">
        <v>10.5</v>
      </c>
      <c r="Z68" s="71">
        <v>21.4</v>
      </c>
      <c r="AA68" s="77">
        <v>-11</v>
      </c>
      <c r="AB68" s="77">
        <v>-1.06</v>
      </c>
      <c r="AC68" s="77">
        <v>-1.42</v>
      </c>
      <c r="AD68" s="63" t="s">
        <v>25</v>
      </c>
    </row>
    <row r="69" spans="1:30" ht="17.25" thickBot="1">
      <c r="A69" s="72">
        <v>67</v>
      </c>
      <c r="B69" s="57" t="s">
        <v>129</v>
      </c>
      <c r="C69" s="58" t="s">
        <v>1839</v>
      </c>
      <c r="D69" s="69" t="s">
        <v>103</v>
      </c>
      <c r="E69" s="58" t="s">
        <v>71</v>
      </c>
      <c r="F69" s="69" t="s">
        <v>3562</v>
      </c>
      <c r="G69" s="69">
        <v>1996</v>
      </c>
      <c r="H69" s="70">
        <v>11</v>
      </c>
      <c r="I69" s="71">
        <v>884</v>
      </c>
      <c r="J69" s="71">
        <v>80</v>
      </c>
      <c r="K69" s="71">
        <v>81.900000000000006</v>
      </c>
      <c r="L69" s="71">
        <v>9.8000000000000007</v>
      </c>
      <c r="M69" s="70">
        <v>11</v>
      </c>
      <c r="N69" s="71">
        <v>80</v>
      </c>
      <c r="O69" s="71">
        <v>6</v>
      </c>
      <c r="P69" s="59">
        <v>0</v>
      </c>
      <c r="Q69" s="60"/>
      <c r="R69" s="60">
        <v>0</v>
      </c>
      <c r="S69" s="70">
        <v>2.09</v>
      </c>
      <c r="T69" s="71">
        <v>19</v>
      </c>
      <c r="U69" s="71">
        <v>12</v>
      </c>
      <c r="V69" s="78">
        <v>7</v>
      </c>
      <c r="W69" s="78">
        <v>0.71</v>
      </c>
      <c r="X69" s="77">
        <v>-0.21</v>
      </c>
      <c r="Y69" s="70">
        <v>15.9</v>
      </c>
      <c r="Z69" s="71">
        <v>15.6</v>
      </c>
      <c r="AA69" s="78">
        <v>0.3</v>
      </c>
      <c r="AB69" s="78">
        <v>0.03</v>
      </c>
      <c r="AC69" s="77">
        <v>-0.11</v>
      </c>
      <c r="AD69" s="63" t="s">
        <v>25</v>
      </c>
    </row>
    <row r="70" spans="1:30" ht="17.25" thickBot="1">
      <c r="A70" s="72">
        <v>68</v>
      </c>
      <c r="B70" s="57" t="s">
        <v>4138</v>
      </c>
      <c r="C70" s="58" t="s">
        <v>1812</v>
      </c>
      <c r="D70" s="69" t="s">
        <v>102</v>
      </c>
      <c r="E70" s="58" t="s">
        <v>73</v>
      </c>
      <c r="F70" s="69" t="s">
        <v>4139</v>
      </c>
      <c r="G70" s="69">
        <v>2004</v>
      </c>
      <c r="H70" s="59">
        <v>0</v>
      </c>
      <c r="I70" s="60"/>
      <c r="J70" s="60"/>
      <c r="K70" s="60"/>
      <c r="L70" s="60"/>
      <c r="M70" s="59">
        <v>0</v>
      </c>
      <c r="N70" s="60"/>
      <c r="O70" s="60">
        <v>0</v>
      </c>
      <c r="P70" s="59">
        <v>0</v>
      </c>
      <c r="Q70" s="60"/>
      <c r="R70" s="71">
        <v>1</v>
      </c>
      <c r="S70" s="59"/>
      <c r="T70" s="60"/>
      <c r="U70" s="60"/>
      <c r="V70" s="60"/>
      <c r="W70" s="60"/>
      <c r="X70" s="60"/>
      <c r="Y70" s="59"/>
      <c r="Z70" s="60"/>
      <c r="AA70" s="60"/>
      <c r="AB70" s="60"/>
      <c r="AC70" s="60"/>
      <c r="AD70" s="63" t="s">
        <v>25</v>
      </c>
    </row>
    <row r="71" spans="1:30" ht="17.25" thickBot="1">
      <c r="A71" s="72">
        <v>69</v>
      </c>
      <c r="B71" s="57" t="s">
        <v>2833</v>
      </c>
      <c r="C71" s="58" t="s">
        <v>1816</v>
      </c>
      <c r="D71" s="69" t="s">
        <v>1810</v>
      </c>
      <c r="E71" s="58" t="s">
        <v>65</v>
      </c>
      <c r="F71" s="69" t="s">
        <v>3754</v>
      </c>
      <c r="G71" s="69">
        <v>2003</v>
      </c>
      <c r="H71" s="70">
        <v>4</v>
      </c>
      <c r="I71" s="71">
        <v>53</v>
      </c>
      <c r="J71" s="71">
        <v>13</v>
      </c>
      <c r="K71" s="71">
        <v>4.9000000000000004</v>
      </c>
      <c r="L71" s="71">
        <v>0.6</v>
      </c>
      <c r="M71" s="59">
        <v>0</v>
      </c>
      <c r="N71" s="60"/>
      <c r="O71" s="60">
        <v>0</v>
      </c>
      <c r="P71" s="70">
        <v>4</v>
      </c>
      <c r="Q71" s="71">
        <v>13</v>
      </c>
      <c r="R71" s="71">
        <v>6</v>
      </c>
      <c r="S71" s="70">
        <v>2.25</v>
      </c>
      <c r="T71" s="71">
        <v>3</v>
      </c>
      <c r="U71" s="71">
        <v>1</v>
      </c>
      <c r="V71" s="78">
        <v>2</v>
      </c>
      <c r="W71" s="78">
        <v>3.4</v>
      </c>
      <c r="X71" s="78">
        <v>1.82</v>
      </c>
      <c r="Y71" s="70">
        <v>1.1000000000000001</v>
      </c>
      <c r="Z71" s="71">
        <v>0.3</v>
      </c>
      <c r="AA71" s="78">
        <v>0.8</v>
      </c>
      <c r="AB71" s="78">
        <v>1.29</v>
      </c>
      <c r="AC71" s="78">
        <v>0.19</v>
      </c>
      <c r="AD71" s="63" t="s">
        <v>25</v>
      </c>
    </row>
    <row r="72" spans="1:30" ht="17.25" thickBot="1">
      <c r="A72" s="72">
        <v>70</v>
      </c>
      <c r="B72" s="57" t="s">
        <v>2932</v>
      </c>
      <c r="C72" s="58" t="s">
        <v>1812</v>
      </c>
      <c r="D72" s="69" t="s">
        <v>104</v>
      </c>
      <c r="E72" s="58" t="s">
        <v>2349</v>
      </c>
      <c r="F72" s="69" t="s">
        <v>3755</v>
      </c>
      <c r="G72" s="69">
        <v>2000</v>
      </c>
      <c r="H72" s="70">
        <v>9</v>
      </c>
      <c r="I72" s="71">
        <v>657</v>
      </c>
      <c r="J72" s="71">
        <v>73</v>
      </c>
      <c r="K72" s="71">
        <v>60.8</v>
      </c>
      <c r="L72" s="71">
        <v>7.3</v>
      </c>
      <c r="M72" s="70">
        <v>8</v>
      </c>
      <c r="N72" s="71">
        <v>80</v>
      </c>
      <c r="O72" s="71">
        <v>3</v>
      </c>
      <c r="P72" s="70">
        <v>1</v>
      </c>
      <c r="Q72" s="71">
        <v>20</v>
      </c>
      <c r="R72" s="71">
        <v>1</v>
      </c>
      <c r="S72" s="70">
        <v>0.44</v>
      </c>
      <c r="T72" s="71">
        <v>7</v>
      </c>
      <c r="U72" s="71">
        <v>16</v>
      </c>
      <c r="V72" s="77">
        <v>-9</v>
      </c>
      <c r="W72" s="77">
        <v>-1.23</v>
      </c>
      <c r="X72" s="78">
        <v>1.32</v>
      </c>
      <c r="Y72" s="70">
        <v>7.1</v>
      </c>
      <c r="Z72" s="71">
        <v>12.8</v>
      </c>
      <c r="AA72" s="77">
        <v>-5.7</v>
      </c>
      <c r="AB72" s="77">
        <v>-0.78</v>
      </c>
      <c r="AC72" s="78">
        <v>1.51</v>
      </c>
      <c r="AD72" s="63" t="s">
        <v>25</v>
      </c>
    </row>
    <row r="73" spans="1:30" ht="17.25" thickBot="1">
      <c r="A73" s="72">
        <v>71</v>
      </c>
      <c r="B73" s="57" t="s">
        <v>130</v>
      </c>
      <c r="C73" s="58" t="s">
        <v>1830</v>
      </c>
      <c r="D73" s="69" t="s">
        <v>104</v>
      </c>
      <c r="E73" s="58" t="s">
        <v>87</v>
      </c>
      <c r="F73" s="69" t="s">
        <v>3756</v>
      </c>
      <c r="G73" s="69">
        <v>1991</v>
      </c>
      <c r="H73" s="70">
        <v>10</v>
      </c>
      <c r="I73" s="71">
        <v>768</v>
      </c>
      <c r="J73" s="71">
        <v>77</v>
      </c>
      <c r="K73" s="71">
        <v>71.099999999999994</v>
      </c>
      <c r="L73" s="71">
        <v>8.5</v>
      </c>
      <c r="M73" s="70">
        <v>9</v>
      </c>
      <c r="N73" s="71">
        <v>84</v>
      </c>
      <c r="O73" s="71">
        <v>6</v>
      </c>
      <c r="P73" s="70">
        <v>1</v>
      </c>
      <c r="Q73" s="71">
        <v>15</v>
      </c>
      <c r="R73" s="71">
        <v>1</v>
      </c>
      <c r="S73" s="70">
        <v>0.9</v>
      </c>
      <c r="T73" s="71">
        <v>8</v>
      </c>
      <c r="U73" s="71">
        <v>12</v>
      </c>
      <c r="V73" s="77">
        <v>-4</v>
      </c>
      <c r="W73" s="77">
        <v>-0.47</v>
      </c>
      <c r="X73" s="77">
        <v>-0.47</v>
      </c>
      <c r="Y73" s="70">
        <v>9.9</v>
      </c>
      <c r="Z73" s="71">
        <v>13.4</v>
      </c>
      <c r="AA73" s="77">
        <v>-3.5</v>
      </c>
      <c r="AB73" s="77">
        <v>-0.41</v>
      </c>
      <c r="AC73" s="78">
        <v>0.17</v>
      </c>
      <c r="AD73" s="63" t="s">
        <v>25</v>
      </c>
    </row>
    <row r="74" spans="1:30" ht="17.25" thickBot="1">
      <c r="A74" s="72">
        <v>72</v>
      </c>
      <c r="B74" s="57" t="s">
        <v>131</v>
      </c>
      <c r="C74" s="58" t="s">
        <v>1818</v>
      </c>
      <c r="D74" s="69" t="s">
        <v>104</v>
      </c>
      <c r="E74" s="58" t="s">
        <v>67</v>
      </c>
      <c r="F74" s="69" t="s">
        <v>3757</v>
      </c>
      <c r="G74" s="69">
        <v>2000</v>
      </c>
      <c r="H74" s="70">
        <v>5</v>
      </c>
      <c r="I74" s="71">
        <v>446</v>
      </c>
      <c r="J74" s="71">
        <v>89</v>
      </c>
      <c r="K74" s="71">
        <v>41.3</v>
      </c>
      <c r="L74" s="71">
        <v>5</v>
      </c>
      <c r="M74" s="70">
        <v>5</v>
      </c>
      <c r="N74" s="71">
        <v>89</v>
      </c>
      <c r="O74" s="71">
        <v>4</v>
      </c>
      <c r="P74" s="59">
        <v>0</v>
      </c>
      <c r="Q74" s="60"/>
      <c r="R74" s="60">
        <v>0</v>
      </c>
      <c r="S74" s="70">
        <v>1.8</v>
      </c>
      <c r="T74" s="71">
        <v>15</v>
      </c>
      <c r="U74" s="71">
        <v>3</v>
      </c>
      <c r="V74" s="78">
        <v>12</v>
      </c>
      <c r="W74" s="78">
        <v>2.42</v>
      </c>
      <c r="X74" s="78">
        <v>2.14</v>
      </c>
      <c r="Y74" s="70">
        <v>10.6</v>
      </c>
      <c r="Z74" s="71">
        <v>4.7</v>
      </c>
      <c r="AA74" s="78">
        <v>5.9</v>
      </c>
      <c r="AB74" s="78">
        <v>1.18</v>
      </c>
      <c r="AC74" s="78">
        <v>0.57999999999999996</v>
      </c>
      <c r="AD74" s="63" t="s">
        <v>25</v>
      </c>
    </row>
    <row r="75" spans="1:30" ht="17.25" thickBot="1">
      <c r="A75" s="72">
        <v>73</v>
      </c>
      <c r="B75" s="57" t="s">
        <v>132</v>
      </c>
      <c r="C75" s="58" t="s">
        <v>1812</v>
      </c>
      <c r="D75" s="69" t="s">
        <v>102</v>
      </c>
      <c r="E75" s="58" t="s">
        <v>91</v>
      </c>
      <c r="F75" s="69" t="s">
        <v>3758</v>
      </c>
      <c r="G75" s="69">
        <v>1996</v>
      </c>
      <c r="H75" s="70">
        <v>12</v>
      </c>
      <c r="I75" s="144">
        <v>1079</v>
      </c>
      <c r="J75" s="71">
        <v>90</v>
      </c>
      <c r="K75" s="71">
        <v>99.9</v>
      </c>
      <c r="L75" s="71">
        <v>12</v>
      </c>
      <c r="M75" s="70">
        <v>12</v>
      </c>
      <c r="N75" s="71">
        <v>90</v>
      </c>
      <c r="O75" s="71">
        <v>11</v>
      </c>
      <c r="P75" s="59">
        <v>0</v>
      </c>
      <c r="Q75" s="60"/>
      <c r="R75" s="60">
        <v>0</v>
      </c>
      <c r="S75" s="70">
        <v>1.42</v>
      </c>
      <c r="T75" s="71">
        <v>21</v>
      </c>
      <c r="U75" s="71">
        <v>22</v>
      </c>
      <c r="V75" s="77">
        <v>-1</v>
      </c>
      <c r="W75" s="77">
        <v>-0.08</v>
      </c>
      <c r="X75" s="77">
        <v>-0.08</v>
      </c>
      <c r="Y75" s="70">
        <v>17.600000000000001</v>
      </c>
      <c r="Z75" s="71">
        <v>22.2</v>
      </c>
      <c r="AA75" s="77">
        <v>-4.5999999999999996</v>
      </c>
      <c r="AB75" s="77">
        <v>-0.38</v>
      </c>
      <c r="AC75" s="78">
        <v>3.81</v>
      </c>
      <c r="AD75" s="63" t="s">
        <v>25</v>
      </c>
    </row>
    <row r="76" spans="1:30" ht="17.25" thickBot="1">
      <c r="A76" s="72">
        <v>74</v>
      </c>
      <c r="B76" s="57" t="s">
        <v>2716</v>
      </c>
      <c r="C76" s="58" t="s">
        <v>1812</v>
      </c>
      <c r="D76" s="69" t="s">
        <v>104</v>
      </c>
      <c r="E76" s="58" t="s">
        <v>96</v>
      </c>
      <c r="F76" s="69" t="s">
        <v>3551</v>
      </c>
      <c r="G76" s="69">
        <v>2002</v>
      </c>
      <c r="H76" s="70">
        <v>10</v>
      </c>
      <c r="I76" s="71">
        <v>900</v>
      </c>
      <c r="J76" s="71">
        <v>90</v>
      </c>
      <c r="K76" s="71">
        <v>83.3</v>
      </c>
      <c r="L76" s="71">
        <v>10</v>
      </c>
      <c r="M76" s="70">
        <v>10</v>
      </c>
      <c r="N76" s="71">
        <v>90</v>
      </c>
      <c r="O76" s="71">
        <v>10</v>
      </c>
      <c r="P76" s="59">
        <v>0</v>
      </c>
      <c r="Q76" s="60"/>
      <c r="R76" s="71">
        <v>2</v>
      </c>
      <c r="S76" s="70">
        <v>1.4</v>
      </c>
      <c r="T76" s="71">
        <v>14</v>
      </c>
      <c r="U76" s="71">
        <v>12</v>
      </c>
      <c r="V76" s="78">
        <v>2</v>
      </c>
      <c r="W76" s="78">
        <v>0.2</v>
      </c>
      <c r="X76" s="78">
        <v>2.7</v>
      </c>
      <c r="Y76" s="70">
        <v>14.6</v>
      </c>
      <c r="Z76" s="71">
        <v>11.4</v>
      </c>
      <c r="AA76" s="78">
        <v>3.2</v>
      </c>
      <c r="AB76" s="78">
        <v>0.32</v>
      </c>
      <c r="AC76" s="78">
        <v>0.86</v>
      </c>
      <c r="AD76" s="63" t="s">
        <v>25</v>
      </c>
    </row>
    <row r="77" spans="1:30" ht="17.25" thickBot="1">
      <c r="A77" s="72">
        <v>75</v>
      </c>
      <c r="B77" s="57" t="s">
        <v>3331</v>
      </c>
      <c r="C77" s="58" t="s">
        <v>1812</v>
      </c>
      <c r="D77" s="69" t="s">
        <v>102</v>
      </c>
      <c r="E77" s="58" t="s">
        <v>2349</v>
      </c>
      <c r="F77" s="69" t="s">
        <v>3759</v>
      </c>
      <c r="G77" s="69">
        <v>2000</v>
      </c>
      <c r="H77" s="70">
        <v>5</v>
      </c>
      <c r="I77" s="71">
        <v>165</v>
      </c>
      <c r="J77" s="71">
        <v>33</v>
      </c>
      <c r="K77" s="71">
        <v>15.3</v>
      </c>
      <c r="L77" s="71">
        <v>1.8</v>
      </c>
      <c r="M77" s="70">
        <v>2</v>
      </c>
      <c r="N77" s="71">
        <v>51</v>
      </c>
      <c r="O77" s="60">
        <v>0</v>
      </c>
      <c r="P77" s="70">
        <v>3</v>
      </c>
      <c r="Q77" s="71">
        <v>21</v>
      </c>
      <c r="R77" s="60">
        <v>0</v>
      </c>
      <c r="S77" s="70">
        <v>0.6</v>
      </c>
      <c r="T77" s="60">
        <v>0</v>
      </c>
      <c r="U77" s="71">
        <v>5</v>
      </c>
      <c r="V77" s="77">
        <v>-5</v>
      </c>
      <c r="W77" s="77">
        <v>-2.73</v>
      </c>
      <c r="X77" s="77">
        <v>-1.1499999999999999</v>
      </c>
      <c r="Y77" s="70">
        <v>0.3</v>
      </c>
      <c r="Z77" s="71">
        <v>3.6</v>
      </c>
      <c r="AA77" s="77">
        <v>-3.3</v>
      </c>
      <c r="AB77" s="77">
        <v>-1.81</v>
      </c>
      <c r="AC77" s="77">
        <v>-0.51</v>
      </c>
      <c r="AD77" s="63" t="s">
        <v>25</v>
      </c>
    </row>
    <row r="78" spans="1:30" ht="17.25" thickBot="1">
      <c r="A78" s="72">
        <v>76</v>
      </c>
      <c r="B78" s="57" t="s">
        <v>2945</v>
      </c>
      <c r="C78" s="58" t="s">
        <v>1812</v>
      </c>
      <c r="D78" s="69" t="s">
        <v>103</v>
      </c>
      <c r="E78" s="58" t="s">
        <v>77</v>
      </c>
      <c r="F78" s="69" t="s">
        <v>4140</v>
      </c>
      <c r="G78" s="69">
        <v>2003</v>
      </c>
      <c r="H78" s="59">
        <v>0</v>
      </c>
      <c r="I78" s="60"/>
      <c r="J78" s="60"/>
      <c r="K78" s="60"/>
      <c r="L78" s="60"/>
      <c r="M78" s="59">
        <v>0</v>
      </c>
      <c r="N78" s="60"/>
      <c r="O78" s="60">
        <v>0</v>
      </c>
      <c r="P78" s="59">
        <v>0</v>
      </c>
      <c r="Q78" s="60"/>
      <c r="R78" s="71">
        <v>7</v>
      </c>
      <c r="S78" s="59"/>
      <c r="T78" s="60"/>
      <c r="U78" s="60"/>
      <c r="V78" s="60"/>
      <c r="W78" s="60"/>
      <c r="X78" s="60"/>
      <c r="Y78" s="59"/>
      <c r="Z78" s="60"/>
      <c r="AA78" s="60"/>
      <c r="AB78" s="60"/>
      <c r="AC78" s="60"/>
      <c r="AD78" s="63" t="s">
        <v>25</v>
      </c>
    </row>
    <row r="79" spans="1:30" ht="17.25" thickBot="1">
      <c r="A79" s="72">
        <v>77</v>
      </c>
      <c r="B79" s="57" t="s">
        <v>3277</v>
      </c>
      <c r="C79" s="58" t="s">
        <v>1840</v>
      </c>
      <c r="D79" s="69" t="s">
        <v>102</v>
      </c>
      <c r="E79" s="58" t="s">
        <v>81</v>
      </c>
      <c r="F79" s="69" t="s">
        <v>3760</v>
      </c>
      <c r="G79" s="69">
        <v>2001</v>
      </c>
      <c r="H79" s="70">
        <v>4</v>
      </c>
      <c r="I79" s="71">
        <v>122</v>
      </c>
      <c r="J79" s="71">
        <v>31</v>
      </c>
      <c r="K79" s="71">
        <v>11.3</v>
      </c>
      <c r="L79" s="71">
        <v>1.4</v>
      </c>
      <c r="M79" s="70">
        <v>2</v>
      </c>
      <c r="N79" s="71">
        <v>55</v>
      </c>
      <c r="O79" s="60">
        <v>0</v>
      </c>
      <c r="P79" s="70">
        <v>2</v>
      </c>
      <c r="Q79" s="71">
        <v>7</v>
      </c>
      <c r="R79" s="60">
        <v>0</v>
      </c>
      <c r="S79" s="70">
        <v>1.75</v>
      </c>
      <c r="T79" s="71">
        <v>4</v>
      </c>
      <c r="U79" s="71">
        <v>1</v>
      </c>
      <c r="V79" s="78">
        <v>3</v>
      </c>
      <c r="W79" s="78">
        <v>2.21</v>
      </c>
      <c r="X79" s="78">
        <v>2.0299999999999998</v>
      </c>
      <c r="Y79" s="70">
        <v>2.9</v>
      </c>
      <c r="Z79" s="71">
        <v>1.2</v>
      </c>
      <c r="AA79" s="78">
        <v>1.7</v>
      </c>
      <c r="AB79" s="78">
        <v>1.25</v>
      </c>
      <c r="AC79" s="78">
        <v>0.45</v>
      </c>
      <c r="AD79" s="63" t="s">
        <v>25</v>
      </c>
    </row>
    <row r="80" spans="1:30" ht="17.25" thickBot="1">
      <c r="A80" s="72">
        <v>78</v>
      </c>
      <c r="B80" s="57" t="s">
        <v>3348</v>
      </c>
      <c r="C80" s="58" t="s">
        <v>1812</v>
      </c>
      <c r="D80" s="69" t="s">
        <v>104</v>
      </c>
      <c r="E80" s="58" t="s">
        <v>81</v>
      </c>
      <c r="F80" s="69" t="s">
        <v>4119</v>
      </c>
      <c r="G80" s="69">
        <v>2002</v>
      </c>
      <c r="H80" s="59">
        <v>0</v>
      </c>
      <c r="I80" s="60"/>
      <c r="J80" s="60"/>
      <c r="K80" s="60"/>
      <c r="L80" s="60"/>
      <c r="M80" s="59">
        <v>0</v>
      </c>
      <c r="N80" s="60"/>
      <c r="O80" s="60">
        <v>0</v>
      </c>
      <c r="P80" s="59">
        <v>0</v>
      </c>
      <c r="Q80" s="60"/>
      <c r="R80" s="71">
        <v>1</v>
      </c>
      <c r="S80" s="59"/>
      <c r="T80" s="60"/>
      <c r="U80" s="60"/>
      <c r="V80" s="60"/>
      <c r="W80" s="60"/>
      <c r="X80" s="60"/>
      <c r="Y80" s="59"/>
      <c r="Z80" s="60"/>
      <c r="AA80" s="60"/>
      <c r="AB80" s="60"/>
      <c r="AC80" s="60"/>
      <c r="AD80" s="63" t="s">
        <v>25</v>
      </c>
    </row>
    <row r="81" spans="1:30" ht="17.25" thickBot="1">
      <c r="A81" s="72">
        <v>79</v>
      </c>
      <c r="B81" s="57" t="s">
        <v>2655</v>
      </c>
      <c r="C81" s="58" t="s">
        <v>1812</v>
      </c>
      <c r="D81" s="69" t="s">
        <v>1810</v>
      </c>
      <c r="E81" s="58" t="s">
        <v>2349</v>
      </c>
      <c r="F81" s="69" t="s">
        <v>3761</v>
      </c>
      <c r="G81" s="69">
        <v>2003</v>
      </c>
      <c r="H81" s="70">
        <v>2</v>
      </c>
      <c r="I81" s="71">
        <v>21</v>
      </c>
      <c r="J81" s="71">
        <v>11</v>
      </c>
      <c r="K81" s="71">
        <v>1.9</v>
      </c>
      <c r="L81" s="71">
        <v>0.2</v>
      </c>
      <c r="M81" s="59">
        <v>0</v>
      </c>
      <c r="N81" s="60"/>
      <c r="O81" s="60">
        <v>0</v>
      </c>
      <c r="P81" s="70">
        <v>2</v>
      </c>
      <c r="Q81" s="71">
        <v>11</v>
      </c>
      <c r="R81" s="71">
        <v>5</v>
      </c>
      <c r="S81" s="59">
        <v>0</v>
      </c>
      <c r="T81" s="60">
        <v>0</v>
      </c>
      <c r="U81" s="71">
        <v>1</v>
      </c>
      <c r="V81" s="77">
        <v>-1</v>
      </c>
      <c r="W81" s="77">
        <v>-4.29</v>
      </c>
      <c r="X81" s="77">
        <v>-2.59</v>
      </c>
      <c r="Y81" s="70">
        <v>0.3</v>
      </c>
      <c r="Z81" s="71">
        <v>0.1</v>
      </c>
      <c r="AA81" s="78">
        <v>0.2</v>
      </c>
      <c r="AB81" s="78">
        <v>0.74</v>
      </c>
      <c r="AC81" s="78">
        <v>2.16</v>
      </c>
      <c r="AD81" s="63" t="s">
        <v>25</v>
      </c>
    </row>
    <row r="82" spans="1:30" ht="17.25" thickBot="1">
      <c r="A82" s="72">
        <v>80</v>
      </c>
      <c r="B82" s="57" t="s">
        <v>661</v>
      </c>
      <c r="C82" s="58" t="s">
        <v>1838</v>
      </c>
      <c r="D82" s="69" t="s">
        <v>1819</v>
      </c>
      <c r="E82" s="58" t="s">
        <v>95</v>
      </c>
      <c r="F82" s="69" t="s">
        <v>3762</v>
      </c>
      <c r="G82" s="69">
        <v>1997</v>
      </c>
      <c r="H82" s="70">
        <v>8</v>
      </c>
      <c r="I82" s="71">
        <v>229</v>
      </c>
      <c r="J82" s="71">
        <v>29</v>
      </c>
      <c r="K82" s="71">
        <v>21.2</v>
      </c>
      <c r="L82" s="71">
        <v>2.5</v>
      </c>
      <c r="M82" s="70">
        <v>2</v>
      </c>
      <c r="N82" s="71">
        <v>65</v>
      </c>
      <c r="O82" s="60">
        <v>0</v>
      </c>
      <c r="P82" s="70">
        <v>6</v>
      </c>
      <c r="Q82" s="71">
        <v>17</v>
      </c>
      <c r="R82" s="71">
        <v>4</v>
      </c>
      <c r="S82" s="70">
        <v>0.38</v>
      </c>
      <c r="T82" s="71">
        <v>2</v>
      </c>
      <c r="U82" s="71">
        <v>3</v>
      </c>
      <c r="V82" s="77">
        <v>-1</v>
      </c>
      <c r="W82" s="77">
        <v>-0.39</v>
      </c>
      <c r="X82" s="78">
        <v>1.19</v>
      </c>
      <c r="Y82" s="70">
        <v>3.8</v>
      </c>
      <c r="Z82" s="71">
        <v>4.4000000000000004</v>
      </c>
      <c r="AA82" s="77">
        <v>-0.6</v>
      </c>
      <c r="AB82" s="77">
        <v>-0.24</v>
      </c>
      <c r="AC82" s="78">
        <v>0.79</v>
      </c>
      <c r="AD82" s="63" t="s">
        <v>25</v>
      </c>
    </row>
    <row r="83" spans="1:30" ht="17.25" thickBot="1">
      <c r="A83" s="72">
        <v>81</v>
      </c>
      <c r="B83" s="57" t="s">
        <v>2656</v>
      </c>
      <c r="C83" s="58" t="s">
        <v>1811</v>
      </c>
      <c r="D83" s="69" t="s">
        <v>1810</v>
      </c>
      <c r="E83" s="58" t="s">
        <v>2641</v>
      </c>
      <c r="F83" s="69" t="s">
        <v>3763</v>
      </c>
      <c r="G83" s="69">
        <v>1998</v>
      </c>
      <c r="H83" s="70">
        <v>11</v>
      </c>
      <c r="I83" s="71">
        <v>575</v>
      </c>
      <c r="J83" s="71">
        <v>52</v>
      </c>
      <c r="K83" s="71">
        <v>53.2</v>
      </c>
      <c r="L83" s="71">
        <v>6.4</v>
      </c>
      <c r="M83" s="70">
        <v>7</v>
      </c>
      <c r="N83" s="71">
        <v>71</v>
      </c>
      <c r="O83" s="71">
        <v>1</v>
      </c>
      <c r="P83" s="70">
        <v>4</v>
      </c>
      <c r="Q83" s="71">
        <v>20</v>
      </c>
      <c r="R83" s="71">
        <v>1</v>
      </c>
      <c r="S83" s="70">
        <v>0.55000000000000004</v>
      </c>
      <c r="T83" s="71">
        <v>6</v>
      </c>
      <c r="U83" s="71">
        <v>14</v>
      </c>
      <c r="V83" s="77">
        <v>-8</v>
      </c>
      <c r="W83" s="77">
        <v>-1.25</v>
      </c>
      <c r="X83" s="77">
        <v>-0.54</v>
      </c>
      <c r="Y83" s="70">
        <v>7.1</v>
      </c>
      <c r="Z83" s="71">
        <v>15.6</v>
      </c>
      <c r="AA83" s="77">
        <v>-8.4</v>
      </c>
      <c r="AB83" s="77">
        <v>-1.32</v>
      </c>
      <c r="AC83" s="77">
        <v>-0.73</v>
      </c>
      <c r="AD83" s="63" t="s">
        <v>25</v>
      </c>
    </row>
    <row r="84" spans="1:30" ht="17.25" thickBot="1">
      <c r="A84" s="72">
        <v>82</v>
      </c>
      <c r="B84" s="57" t="s">
        <v>2657</v>
      </c>
      <c r="C84" s="58" t="s">
        <v>1812</v>
      </c>
      <c r="D84" s="69" t="s">
        <v>103</v>
      </c>
      <c r="E84" s="58" t="s">
        <v>2348</v>
      </c>
      <c r="F84" s="69" t="s">
        <v>3567</v>
      </c>
      <c r="G84" s="69">
        <v>1995</v>
      </c>
      <c r="H84" s="70">
        <v>11</v>
      </c>
      <c r="I84" s="71">
        <v>780</v>
      </c>
      <c r="J84" s="71">
        <v>71</v>
      </c>
      <c r="K84" s="71">
        <v>72.2</v>
      </c>
      <c r="L84" s="71">
        <v>8.6999999999999993</v>
      </c>
      <c r="M84" s="70">
        <v>8</v>
      </c>
      <c r="N84" s="71">
        <v>89</v>
      </c>
      <c r="O84" s="71">
        <v>6</v>
      </c>
      <c r="P84" s="70">
        <v>3</v>
      </c>
      <c r="Q84" s="71">
        <v>24</v>
      </c>
      <c r="R84" s="71">
        <v>1</v>
      </c>
      <c r="S84" s="70">
        <v>0.36</v>
      </c>
      <c r="T84" s="71">
        <v>7</v>
      </c>
      <c r="U84" s="71">
        <v>20</v>
      </c>
      <c r="V84" s="77">
        <v>-13</v>
      </c>
      <c r="W84" s="77">
        <v>-1.5</v>
      </c>
      <c r="X84" s="78">
        <v>0.9</v>
      </c>
      <c r="Y84" s="70">
        <v>8.1</v>
      </c>
      <c r="Z84" s="71">
        <v>13.8</v>
      </c>
      <c r="AA84" s="77">
        <v>-5.7</v>
      </c>
      <c r="AB84" s="77">
        <v>-0.66</v>
      </c>
      <c r="AC84" s="78">
        <v>1.25</v>
      </c>
      <c r="AD84" s="63" t="s">
        <v>25</v>
      </c>
    </row>
    <row r="85" spans="1:30" ht="17.25" thickBot="1">
      <c r="A85" s="72">
        <v>83</v>
      </c>
      <c r="B85" s="57" t="s">
        <v>2658</v>
      </c>
      <c r="C85" s="58" t="s">
        <v>1825</v>
      </c>
      <c r="D85" s="69" t="s">
        <v>1819</v>
      </c>
      <c r="E85" s="58" t="s">
        <v>2348</v>
      </c>
      <c r="F85" s="69" t="s">
        <v>3764</v>
      </c>
      <c r="G85" s="69">
        <v>1998</v>
      </c>
      <c r="H85" s="70">
        <v>11</v>
      </c>
      <c r="I85" s="71">
        <v>191</v>
      </c>
      <c r="J85" s="71">
        <v>17</v>
      </c>
      <c r="K85" s="71">
        <v>17.7</v>
      </c>
      <c r="L85" s="71">
        <v>2.1</v>
      </c>
      <c r="M85" s="59">
        <v>0</v>
      </c>
      <c r="N85" s="60"/>
      <c r="O85" s="60">
        <v>0</v>
      </c>
      <c r="P85" s="70">
        <v>11</v>
      </c>
      <c r="Q85" s="71">
        <v>17</v>
      </c>
      <c r="R85" s="60">
        <v>0</v>
      </c>
      <c r="S85" s="70">
        <v>0.27</v>
      </c>
      <c r="T85" s="71">
        <v>2</v>
      </c>
      <c r="U85" s="71">
        <v>5</v>
      </c>
      <c r="V85" s="77">
        <v>-3</v>
      </c>
      <c r="W85" s="77">
        <v>-1.41</v>
      </c>
      <c r="X85" s="78">
        <v>0.41</v>
      </c>
      <c r="Y85" s="70">
        <v>4</v>
      </c>
      <c r="Z85" s="71">
        <v>3.8</v>
      </c>
      <c r="AA85" s="78">
        <v>0.2</v>
      </c>
      <c r="AB85" s="78">
        <v>0.09</v>
      </c>
      <c r="AC85" s="78">
        <v>1.34</v>
      </c>
      <c r="AD85" s="63" t="s">
        <v>25</v>
      </c>
    </row>
    <row r="86" spans="1:30" ht="17.25" thickBot="1">
      <c r="A86" s="72">
        <v>84</v>
      </c>
      <c r="B86" s="57" t="s">
        <v>134</v>
      </c>
      <c r="C86" s="58" t="s">
        <v>1820</v>
      </c>
      <c r="D86" s="69" t="s">
        <v>104</v>
      </c>
      <c r="E86" s="58" t="s">
        <v>93</v>
      </c>
      <c r="F86" s="69" t="s">
        <v>3573</v>
      </c>
      <c r="G86" s="69">
        <v>2002</v>
      </c>
      <c r="H86" s="70">
        <v>6</v>
      </c>
      <c r="I86" s="71">
        <v>145</v>
      </c>
      <c r="J86" s="71">
        <v>24</v>
      </c>
      <c r="K86" s="71">
        <v>13.4</v>
      </c>
      <c r="L86" s="71">
        <v>1.6</v>
      </c>
      <c r="M86" s="70">
        <v>1</v>
      </c>
      <c r="N86" s="71">
        <v>84</v>
      </c>
      <c r="O86" s="60">
        <v>0</v>
      </c>
      <c r="P86" s="70">
        <v>5</v>
      </c>
      <c r="Q86" s="71">
        <v>12</v>
      </c>
      <c r="R86" s="71">
        <v>1</v>
      </c>
      <c r="S86" s="70">
        <v>0.67</v>
      </c>
      <c r="T86" s="71">
        <v>1</v>
      </c>
      <c r="U86" s="71">
        <v>3</v>
      </c>
      <c r="V86" s="77">
        <v>-2</v>
      </c>
      <c r="W86" s="77">
        <v>-1.24</v>
      </c>
      <c r="X86" s="77">
        <v>-1.05</v>
      </c>
      <c r="Y86" s="70">
        <v>2.1</v>
      </c>
      <c r="Z86" s="71">
        <v>3.3</v>
      </c>
      <c r="AA86" s="77">
        <v>-1.2</v>
      </c>
      <c r="AB86" s="77">
        <v>-0.75</v>
      </c>
      <c r="AC86" s="77">
        <v>-0.56000000000000005</v>
      </c>
      <c r="AD86" s="63" t="s">
        <v>25</v>
      </c>
    </row>
    <row r="87" spans="1:30" ht="17.25" thickBot="1">
      <c r="A87" s="72">
        <v>85</v>
      </c>
      <c r="B87" s="57" t="s">
        <v>3334</v>
      </c>
      <c r="C87" s="58" t="s">
        <v>1837</v>
      </c>
      <c r="D87" s="69" t="s">
        <v>104</v>
      </c>
      <c r="E87" s="58" t="s">
        <v>93</v>
      </c>
      <c r="F87" s="69" t="s">
        <v>3544</v>
      </c>
      <c r="G87" s="69">
        <v>1998</v>
      </c>
      <c r="H87" s="59">
        <v>0</v>
      </c>
      <c r="I87" s="60"/>
      <c r="J87" s="60"/>
      <c r="K87" s="60"/>
      <c r="L87" s="60"/>
      <c r="M87" s="59">
        <v>0</v>
      </c>
      <c r="N87" s="60"/>
      <c r="O87" s="60">
        <v>0</v>
      </c>
      <c r="P87" s="59">
        <v>0</v>
      </c>
      <c r="Q87" s="60"/>
      <c r="R87" s="71">
        <v>5</v>
      </c>
      <c r="S87" s="59"/>
      <c r="T87" s="60"/>
      <c r="U87" s="60"/>
      <c r="V87" s="60"/>
      <c r="W87" s="60"/>
      <c r="X87" s="60"/>
      <c r="Y87" s="59"/>
      <c r="Z87" s="60"/>
      <c r="AA87" s="60"/>
      <c r="AB87" s="60"/>
      <c r="AC87" s="60"/>
      <c r="AD87" s="63" t="s">
        <v>25</v>
      </c>
    </row>
    <row r="88" spans="1:30" ht="17.25" thickBot="1">
      <c r="A88" s="72">
        <v>86</v>
      </c>
      <c r="B88" s="57" t="s">
        <v>783</v>
      </c>
      <c r="C88" s="58" t="s">
        <v>1821</v>
      </c>
      <c r="D88" s="69" t="s">
        <v>1819</v>
      </c>
      <c r="E88" s="58" t="s">
        <v>73</v>
      </c>
      <c r="F88" s="69" t="s">
        <v>3765</v>
      </c>
      <c r="G88" s="69">
        <v>2004</v>
      </c>
      <c r="H88" s="70">
        <v>4</v>
      </c>
      <c r="I88" s="71">
        <v>122</v>
      </c>
      <c r="J88" s="71">
        <v>31</v>
      </c>
      <c r="K88" s="71">
        <v>11.3</v>
      </c>
      <c r="L88" s="71">
        <v>1.4</v>
      </c>
      <c r="M88" s="70">
        <v>2</v>
      </c>
      <c r="N88" s="71">
        <v>45</v>
      </c>
      <c r="O88" s="60">
        <v>0</v>
      </c>
      <c r="P88" s="70">
        <v>2</v>
      </c>
      <c r="Q88" s="71">
        <v>16</v>
      </c>
      <c r="R88" s="71">
        <v>3</v>
      </c>
      <c r="S88" s="70">
        <v>1.5</v>
      </c>
      <c r="T88" s="71">
        <v>3</v>
      </c>
      <c r="U88" s="71">
        <v>1</v>
      </c>
      <c r="V88" s="78">
        <v>2</v>
      </c>
      <c r="W88" s="78">
        <v>1.48</v>
      </c>
      <c r="X88" s="78">
        <v>1.29</v>
      </c>
      <c r="Y88" s="70">
        <v>2.1</v>
      </c>
      <c r="Z88" s="71">
        <v>1.6</v>
      </c>
      <c r="AA88" s="78">
        <v>0.5</v>
      </c>
      <c r="AB88" s="78">
        <v>0.35</v>
      </c>
      <c r="AC88" s="78">
        <v>0.04</v>
      </c>
      <c r="AD88" s="63" t="s">
        <v>25</v>
      </c>
    </row>
    <row r="89" spans="1:30" ht="17.25" thickBot="1">
      <c r="A89" s="72">
        <v>87</v>
      </c>
      <c r="B89" s="57" t="s">
        <v>2933</v>
      </c>
      <c r="C89" s="58" t="s">
        <v>1812</v>
      </c>
      <c r="D89" s="69" t="s">
        <v>104</v>
      </c>
      <c r="E89" s="58" t="s">
        <v>2641</v>
      </c>
      <c r="F89" s="69" t="s">
        <v>3766</v>
      </c>
      <c r="G89" s="69">
        <v>1996</v>
      </c>
      <c r="H89" s="70">
        <v>8</v>
      </c>
      <c r="I89" s="71">
        <v>595</v>
      </c>
      <c r="J89" s="71">
        <v>74</v>
      </c>
      <c r="K89" s="71">
        <v>55.1</v>
      </c>
      <c r="L89" s="71">
        <v>6.6</v>
      </c>
      <c r="M89" s="70">
        <v>7</v>
      </c>
      <c r="N89" s="71">
        <v>75</v>
      </c>
      <c r="O89" s="71">
        <v>3</v>
      </c>
      <c r="P89" s="70">
        <v>1</v>
      </c>
      <c r="Q89" s="71">
        <v>70</v>
      </c>
      <c r="R89" s="60">
        <v>0</v>
      </c>
      <c r="S89" s="70">
        <v>0.63</v>
      </c>
      <c r="T89" s="71">
        <v>5</v>
      </c>
      <c r="U89" s="71">
        <v>12</v>
      </c>
      <c r="V89" s="77">
        <v>-7</v>
      </c>
      <c r="W89" s="77">
        <v>-1.06</v>
      </c>
      <c r="X89" s="77">
        <v>-0.13</v>
      </c>
      <c r="Y89" s="70">
        <v>7.8</v>
      </c>
      <c r="Z89" s="71">
        <v>12.4</v>
      </c>
      <c r="AA89" s="77">
        <v>-4.5999999999999996</v>
      </c>
      <c r="AB89" s="77">
        <v>-0.69</v>
      </c>
      <c r="AC89" s="78">
        <v>0.64</v>
      </c>
      <c r="AD89" s="63" t="s">
        <v>25</v>
      </c>
    </row>
    <row r="90" spans="1:30" ht="17.25" thickBot="1">
      <c r="A90" s="72">
        <v>88</v>
      </c>
      <c r="B90" s="57" t="s">
        <v>135</v>
      </c>
      <c r="C90" s="58" t="s">
        <v>1812</v>
      </c>
      <c r="D90" s="69" t="s">
        <v>104</v>
      </c>
      <c r="E90" s="58" t="s">
        <v>67</v>
      </c>
      <c r="F90" s="69" t="s">
        <v>3767</v>
      </c>
      <c r="G90" s="69">
        <v>1992</v>
      </c>
      <c r="H90" s="70">
        <v>11</v>
      </c>
      <c r="I90" s="71">
        <v>945</v>
      </c>
      <c r="J90" s="71">
        <v>86</v>
      </c>
      <c r="K90" s="71">
        <v>87.5</v>
      </c>
      <c r="L90" s="71">
        <v>10.5</v>
      </c>
      <c r="M90" s="70">
        <v>11</v>
      </c>
      <c r="N90" s="71">
        <v>86</v>
      </c>
      <c r="O90" s="71">
        <v>10</v>
      </c>
      <c r="P90" s="59">
        <v>0</v>
      </c>
      <c r="Q90" s="60"/>
      <c r="R90" s="60">
        <v>0</v>
      </c>
      <c r="S90" s="70">
        <v>1.82</v>
      </c>
      <c r="T90" s="71">
        <v>26</v>
      </c>
      <c r="U90" s="71">
        <v>11</v>
      </c>
      <c r="V90" s="78">
        <v>15</v>
      </c>
      <c r="W90" s="78">
        <v>1.43</v>
      </c>
      <c r="X90" s="78">
        <v>2.1</v>
      </c>
      <c r="Y90" s="70">
        <v>22</v>
      </c>
      <c r="Z90" s="71">
        <v>10.6</v>
      </c>
      <c r="AA90" s="78">
        <v>11.4</v>
      </c>
      <c r="AB90" s="78">
        <v>1.0900000000000001</v>
      </c>
      <c r="AC90" s="78">
        <v>1.94</v>
      </c>
      <c r="AD90" s="63" t="s">
        <v>25</v>
      </c>
    </row>
    <row r="91" spans="1:30" ht="17.25" thickBot="1">
      <c r="A91" s="72">
        <v>89</v>
      </c>
      <c r="B91" s="57" t="s">
        <v>2717</v>
      </c>
      <c r="C91" s="58" t="s">
        <v>1812</v>
      </c>
      <c r="D91" s="69" t="s">
        <v>102</v>
      </c>
      <c r="E91" s="58" t="s">
        <v>81</v>
      </c>
      <c r="F91" s="69" t="s">
        <v>3768</v>
      </c>
      <c r="G91" s="69">
        <v>2003</v>
      </c>
      <c r="H91" s="70">
        <v>2</v>
      </c>
      <c r="I91" s="71">
        <v>9</v>
      </c>
      <c r="J91" s="71">
        <v>5</v>
      </c>
      <c r="K91" s="71">
        <v>0.8</v>
      </c>
      <c r="L91" s="71">
        <v>0.1</v>
      </c>
      <c r="M91" s="59">
        <v>0</v>
      </c>
      <c r="N91" s="60"/>
      <c r="O91" s="60">
        <v>0</v>
      </c>
      <c r="P91" s="70">
        <v>2</v>
      </c>
      <c r="Q91" s="71">
        <v>5</v>
      </c>
      <c r="R91" s="71">
        <v>1</v>
      </c>
      <c r="S91" s="70">
        <v>1.5</v>
      </c>
      <c r="T91" s="60">
        <v>0</v>
      </c>
      <c r="U91" s="71">
        <v>1</v>
      </c>
      <c r="V91" s="77">
        <v>-1</v>
      </c>
      <c r="W91" s="77">
        <v>-10</v>
      </c>
      <c r="X91" s="77">
        <v>-10.5</v>
      </c>
      <c r="Y91" s="70">
        <v>0.1</v>
      </c>
      <c r="Z91" s="71">
        <v>0.9</v>
      </c>
      <c r="AA91" s="77">
        <v>-0.8</v>
      </c>
      <c r="AB91" s="77">
        <v>-7.71</v>
      </c>
      <c r="AC91" s="77">
        <v>-8.6300000000000008</v>
      </c>
      <c r="AD91" s="63" t="s">
        <v>25</v>
      </c>
    </row>
    <row r="92" spans="1:30" ht="17.25" thickBot="1">
      <c r="A92" s="72">
        <v>90</v>
      </c>
      <c r="B92" s="57" t="s">
        <v>3436</v>
      </c>
      <c r="C92" s="58" t="s">
        <v>1812</v>
      </c>
      <c r="D92" s="69" t="s">
        <v>103</v>
      </c>
      <c r="E92" s="58" t="s">
        <v>2349</v>
      </c>
      <c r="F92" s="69" t="s">
        <v>4141</v>
      </c>
      <c r="G92" s="69">
        <v>2001</v>
      </c>
      <c r="H92" s="59">
        <v>0</v>
      </c>
      <c r="I92" s="60"/>
      <c r="J92" s="60"/>
      <c r="K92" s="60"/>
      <c r="L92" s="60"/>
      <c r="M92" s="59">
        <v>0</v>
      </c>
      <c r="N92" s="60"/>
      <c r="O92" s="60">
        <v>0</v>
      </c>
      <c r="P92" s="59">
        <v>0</v>
      </c>
      <c r="Q92" s="60"/>
      <c r="R92" s="71">
        <v>1</v>
      </c>
      <c r="S92" s="59"/>
      <c r="T92" s="60"/>
      <c r="U92" s="60"/>
      <c r="V92" s="60"/>
      <c r="W92" s="60"/>
      <c r="X92" s="60"/>
      <c r="Y92" s="59"/>
      <c r="Z92" s="60"/>
      <c r="AA92" s="60"/>
      <c r="AB92" s="60"/>
      <c r="AC92" s="60"/>
      <c r="AD92" s="63" t="s">
        <v>25</v>
      </c>
    </row>
    <row r="93" spans="1:30" ht="17.25" thickBot="1">
      <c r="A93" s="72">
        <v>91</v>
      </c>
      <c r="B93" s="57" t="s">
        <v>2817</v>
      </c>
      <c r="C93" s="58" t="s">
        <v>1842</v>
      </c>
      <c r="D93" s="69" t="s">
        <v>103</v>
      </c>
      <c r="E93" s="58" t="s">
        <v>81</v>
      </c>
      <c r="F93" s="69" t="s">
        <v>3566</v>
      </c>
      <c r="G93" s="69">
        <v>2001</v>
      </c>
      <c r="H93" s="70">
        <v>10</v>
      </c>
      <c r="I93" s="71">
        <v>802</v>
      </c>
      <c r="J93" s="71">
        <v>80</v>
      </c>
      <c r="K93" s="71">
        <v>74.3</v>
      </c>
      <c r="L93" s="71">
        <v>8.9</v>
      </c>
      <c r="M93" s="70">
        <v>9</v>
      </c>
      <c r="N93" s="71">
        <v>86</v>
      </c>
      <c r="O93" s="71">
        <v>4</v>
      </c>
      <c r="P93" s="70">
        <v>1</v>
      </c>
      <c r="Q93" s="71">
        <v>30</v>
      </c>
      <c r="R93" s="60">
        <v>0</v>
      </c>
      <c r="S93" s="70">
        <v>1.4</v>
      </c>
      <c r="T93" s="71">
        <v>18</v>
      </c>
      <c r="U93" s="71">
        <v>12</v>
      </c>
      <c r="V93" s="78">
        <v>6</v>
      </c>
      <c r="W93" s="78">
        <v>0.67</v>
      </c>
      <c r="X93" s="78">
        <v>1</v>
      </c>
      <c r="Y93" s="70">
        <v>17.5</v>
      </c>
      <c r="Z93" s="71">
        <v>9.6999999999999993</v>
      </c>
      <c r="AA93" s="78">
        <v>7.8</v>
      </c>
      <c r="AB93" s="78">
        <v>0.87</v>
      </c>
      <c r="AC93" s="78">
        <v>0.09</v>
      </c>
      <c r="AD93" s="63" t="s">
        <v>25</v>
      </c>
    </row>
    <row r="94" spans="1:30" ht="17.25" thickBot="1">
      <c r="A94" s="72">
        <v>92</v>
      </c>
      <c r="B94" s="57" t="s">
        <v>136</v>
      </c>
      <c r="C94" s="58" t="s">
        <v>1811</v>
      </c>
      <c r="D94" s="69" t="s">
        <v>103</v>
      </c>
      <c r="E94" s="58" t="s">
        <v>75</v>
      </c>
      <c r="F94" s="69" t="s">
        <v>3769</v>
      </c>
      <c r="G94" s="69">
        <v>1991</v>
      </c>
      <c r="H94" s="70">
        <v>10</v>
      </c>
      <c r="I94" s="71">
        <v>188</v>
      </c>
      <c r="J94" s="71">
        <v>19</v>
      </c>
      <c r="K94" s="71">
        <v>17.399999999999999</v>
      </c>
      <c r="L94" s="71">
        <v>2.1</v>
      </c>
      <c r="M94" s="70">
        <v>2</v>
      </c>
      <c r="N94" s="71">
        <v>36</v>
      </c>
      <c r="O94" s="60">
        <v>0</v>
      </c>
      <c r="P94" s="70">
        <v>8</v>
      </c>
      <c r="Q94" s="71">
        <v>15</v>
      </c>
      <c r="R94" s="71">
        <v>2</v>
      </c>
      <c r="S94" s="70">
        <v>1.1000000000000001</v>
      </c>
      <c r="T94" s="71">
        <v>3</v>
      </c>
      <c r="U94" s="71">
        <v>3</v>
      </c>
      <c r="V94" s="60">
        <v>0</v>
      </c>
      <c r="W94" s="60">
        <v>0</v>
      </c>
      <c r="X94" s="78">
        <v>1.01</v>
      </c>
      <c r="Y94" s="70">
        <v>3</v>
      </c>
      <c r="Z94" s="71">
        <v>5.7</v>
      </c>
      <c r="AA94" s="77">
        <v>-2.7</v>
      </c>
      <c r="AB94" s="77">
        <v>-1.3</v>
      </c>
      <c r="AC94" s="77">
        <v>-0.61</v>
      </c>
      <c r="AD94" s="63" t="s">
        <v>25</v>
      </c>
    </row>
    <row r="95" spans="1:30" ht="17.25" thickBot="1">
      <c r="A95" s="72">
        <v>93</v>
      </c>
      <c r="B95" s="57" t="s">
        <v>2818</v>
      </c>
      <c r="C95" s="58" t="s">
        <v>1812</v>
      </c>
      <c r="D95" s="69" t="s">
        <v>102</v>
      </c>
      <c r="E95" s="58" t="s">
        <v>96</v>
      </c>
      <c r="F95" s="69" t="s">
        <v>3770</v>
      </c>
      <c r="G95" s="69">
        <v>1997</v>
      </c>
      <c r="H95" s="70">
        <v>9</v>
      </c>
      <c r="I95" s="71">
        <v>575</v>
      </c>
      <c r="J95" s="71">
        <v>64</v>
      </c>
      <c r="K95" s="71">
        <v>53.2</v>
      </c>
      <c r="L95" s="71">
        <v>6.4</v>
      </c>
      <c r="M95" s="70">
        <v>7</v>
      </c>
      <c r="N95" s="71">
        <v>75</v>
      </c>
      <c r="O95" s="71">
        <v>1</v>
      </c>
      <c r="P95" s="70">
        <v>2</v>
      </c>
      <c r="Q95" s="71">
        <v>27</v>
      </c>
      <c r="R95" s="60">
        <v>0</v>
      </c>
      <c r="S95" s="70">
        <v>1.44</v>
      </c>
      <c r="T95" s="71">
        <v>10</v>
      </c>
      <c r="U95" s="71">
        <v>8</v>
      </c>
      <c r="V95" s="78">
        <v>2</v>
      </c>
      <c r="W95" s="78">
        <v>0.31</v>
      </c>
      <c r="X95" s="78">
        <v>1.2</v>
      </c>
      <c r="Y95" s="70">
        <v>9.1</v>
      </c>
      <c r="Z95" s="71">
        <v>8</v>
      </c>
      <c r="AA95" s="78">
        <v>1</v>
      </c>
      <c r="AB95" s="78">
        <v>0.16</v>
      </c>
      <c r="AC95" s="77">
        <v>-0.03</v>
      </c>
      <c r="AD95" s="63" t="s">
        <v>25</v>
      </c>
    </row>
    <row r="96" spans="1:30" ht="17.25" thickBot="1">
      <c r="A96" s="72">
        <v>94</v>
      </c>
      <c r="B96" s="57" t="s">
        <v>2718</v>
      </c>
      <c r="C96" s="58" t="s">
        <v>1811</v>
      </c>
      <c r="D96" s="69" t="s">
        <v>103</v>
      </c>
      <c r="E96" s="58" t="s">
        <v>2641</v>
      </c>
      <c r="F96" s="69" t="s">
        <v>4142</v>
      </c>
      <c r="G96" s="69">
        <v>1998</v>
      </c>
      <c r="H96" s="59">
        <v>0</v>
      </c>
      <c r="I96" s="60"/>
      <c r="J96" s="60"/>
      <c r="K96" s="60"/>
      <c r="L96" s="60"/>
      <c r="M96" s="59">
        <v>0</v>
      </c>
      <c r="N96" s="60"/>
      <c r="O96" s="60">
        <v>0</v>
      </c>
      <c r="P96" s="59">
        <v>0</v>
      </c>
      <c r="Q96" s="60"/>
      <c r="R96" s="71">
        <v>1</v>
      </c>
      <c r="S96" s="59"/>
      <c r="T96" s="60"/>
      <c r="U96" s="60"/>
      <c r="V96" s="60"/>
      <c r="W96" s="60"/>
      <c r="X96" s="60"/>
      <c r="Y96" s="59"/>
      <c r="Z96" s="60"/>
      <c r="AA96" s="60"/>
      <c r="AB96" s="60"/>
      <c r="AC96" s="60"/>
      <c r="AD96" s="63" t="s">
        <v>25</v>
      </c>
    </row>
    <row r="97" spans="1:30" ht="17.25" thickBot="1">
      <c r="A97" s="72">
        <v>95</v>
      </c>
      <c r="B97" s="57" t="s">
        <v>137</v>
      </c>
      <c r="C97" s="58" t="s">
        <v>1832</v>
      </c>
      <c r="D97" s="69" t="s">
        <v>102</v>
      </c>
      <c r="E97" s="58" t="s">
        <v>96</v>
      </c>
      <c r="F97" s="69" t="s">
        <v>3771</v>
      </c>
      <c r="G97" s="69">
        <v>2002</v>
      </c>
      <c r="H97" s="70">
        <v>1</v>
      </c>
      <c r="I97" s="71">
        <v>1</v>
      </c>
      <c r="J97" s="71">
        <v>1</v>
      </c>
      <c r="K97" s="71">
        <v>0.1</v>
      </c>
      <c r="L97" s="60">
        <v>0</v>
      </c>
      <c r="M97" s="59">
        <v>0</v>
      </c>
      <c r="N97" s="60"/>
      <c r="O97" s="60">
        <v>0</v>
      </c>
      <c r="P97" s="70">
        <v>1</v>
      </c>
      <c r="Q97" s="71">
        <v>1</v>
      </c>
      <c r="R97" s="71">
        <v>2</v>
      </c>
      <c r="S97" s="59">
        <v>0</v>
      </c>
      <c r="T97" s="60">
        <v>0</v>
      </c>
      <c r="U97" s="60">
        <v>0</v>
      </c>
      <c r="V97" s="60">
        <v>0</v>
      </c>
      <c r="W97" s="60">
        <v>0</v>
      </c>
      <c r="X97" s="78">
        <v>0.25</v>
      </c>
      <c r="Y97" s="59">
        <v>0</v>
      </c>
      <c r="Z97" s="71">
        <v>0.2</v>
      </c>
      <c r="AA97" s="77">
        <v>-0.2</v>
      </c>
      <c r="AB97" s="77">
        <v>-19.260000000000002</v>
      </c>
      <c r="AC97" s="77">
        <v>-19.46</v>
      </c>
      <c r="AD97" s="63" t="s">
        <v>25</v>
      </c>
    </row>
    <row r="98" spans="1:30" ht="17.25" thickBot="1">
      <c r="A98" s="72">
        <v>96</v>
      </c>
      <c r="B98" s="57" t="s">
        <v>138</v>
      </c>
      <c r="C98" s="58" t="s">
        <v>1822</v>
      </c>
      <c r="D98" s="69" t="s">
        <v>104</v>
      </c>
      <c r="E98" s="58" t="s">
        <v>83</v>
      </c>
      <c r="F98" s="69" t="s">
        <v>3772</v>
      </c>
      <c r="G98" s="69">
        <v>1993</v>
      </c>
      <c r="H98" s="70">
        <v>7</v>
      </c>
      <c r="I98" s="71">
        <v>277</v>
      </c>
      <c r="J98" s="71">
        <v>40</v>
      </c>
      <c r="K98" s="71">
        <v>25.6</v>
      </c>
      <c r="L98" s="71">
        <v>3.1</v>
      </c>
      <c r="M98" s="70">
        <v>3</v>
      </c>
      <c r="N98" s="71">
        <v>66</v>
      </c>
      <c r="O98" s="71">
        <v>2</v>
      </c>
      <c r="P98" s="70">
        <v>4</v>
      </c>
      <c r="Q98" s="71">
        <v>20</v>
      </c>
      <c r="R98" s="71">
        <v>2</v>
      </c>
      <c r="S98" s="70">
        <v>1.43</v>
      </c>
      <c r="T98" s="71">
        <v>5</v>
      </c>
      <c r="U98" s="71">
        <v>6</v>
      </c>
      <c r="V98" s="77">
        <v>-1</v>
      </c>
      <c r="W98" s="77">
        <v>-0.32</v>
      </c>
      <c r="X98" s="77">
        <v>-1.78</v>
      </c>
      <c r="Y98" s="70">
        <v>6.2</v>
      </c>
      <c r="Z98" s="71">
        <v>4.4000000000000004</v>
      </c>
      <c r="AA98" s="78">
        <v>1.9</v>
      </c>
      <c r="AB98" s="78">
        <v>0.61</v>
      </c>
      <c r="AC98" s="77">
        <v>-0.03</v>
      </c>
      <c r="AD98" s="63" t="s">
        <v>25</v>
      </c>
    </row>
    <row r="99" spans="1:30" ht="17.25" thickBot="1">
      <c r="A99" s="72">
        <v>97</v>
      </c>
      <c r="B99" s="57" t="s">
        <v>3113</v>
      </c>
      <c r="C99" s="58" t="s">
        <v>1812</v>
      </c>
      <c r="D99" s="69" t="s">
        <v>111</v>
      </c>
      <c r="E99" s="58" t="s">
        <v>65</v>
      </c>
      <c r="F99" s="69" t="s">
        <v>4143</v>
      </c>
      <c r="G99" s="69">
        <v>1985</v>
      </c>
      <c r="H99" s="59">
        <v>0</v>
      </c>
      <c r="I99" s="60"/>
      <c r="J99" s="60"/>
      <c r="K99" s="60"/>
      <c r="L99" s="60"/>
      <c r="M99" s="59">
        <v>0</v>
      </c>
      <c r="N99" s="60"/>
      <c r="O99" s="60">
        <v>0</v>
      </c>
      <c r="P99" s="59">
        <v>0</v>
      </c>
      <c r="Q99" s="60"/>
      <c r="R99" s="71">
        <v>5</v>
      </c>
      <c r="S99" s="59"/>
      <c r="T99" s="60"/>
      <c r="U99" s="60"/>
      <c r="V99" s="60"/>
      <c r="W99" s="60"/>
      <c r="X99" s="60"/>
      <c r="Y99" s="59"/>
      <c r="Z99" s="60"/>
      <c r="AA99" s="60"/>
      <c r="AB99" s="60"/>
      <c r="AC99" s="60"/>
      <c r="AD99" s="63" t="s">
        <v>25</v>
      </c>
    </row>
    <row r="100" spans="1:30" ht="17.25" thickBot="1">
      <c r="A100" s="72">
        <v>98</v>
      </c>
      <c r="B100" s="57" t="s">
        <v>139</v>
      </c>
      <c r="C100" s="58" t="s">
        <v>1822</v>
      </c>
      <c r="D100" s="69" t="s">
        <v>103</v>
      </c>
      <c r="E100" s="58" t="s">
        <v>69</v>
      </c>
      <c r="F100" s="69" t="s">
        <v>3773</v>
      </c>
      <c r="G100" s="69">
        <v>1992</v>
      </c>
      <c r="H100" s="70">
        <v>8</v>
      </c>
      <c r="I100" s="71">
        <v>648</v>
      </c>
      <c r="J100" s="71">
        <v>81</v>
      </c>
      <c r="K100" s="71">
        <v>60</v>
      </c>
      <c r="L100" s="71">
        <v>7.2</v>
      </c>
      <c r="M100" s="70">
        <v>8</v>
      </c>
      <c r="N100" s="71">
        <v>81</v>
      </c>
      <c r="O100" s="71">
        <v>6</v>
      </c>
      <c r="P100" s="59">
        <v>0</v>
      </c>
      <c r="Q100" s="60"/>
      <c r="R100" s="60">
        <v>0</v>
      </c>
      <c r="S100" s="70">
        <v>1.5</v>
      </c>
      <c r="T100" s="71">
        <v>6</v>
      </c>
      <c r="U100" s="71">
        <v>11</v>
      </c>
      <c r="V100" s="77">
        <v>-5</v>
      </c>
      <c r="W100" s="77">
        <v>-0.69</v>
      </c>
      <c r="X100" s="77">
        <v>-1.1100000000000001</v>
      </c>
      <c r="Y100" s="70">
        <v>11.4</v>
      </c>
      <c r="Z100" s="71">
        <v>10.8</v>
      </c>
      <c r="AA100" s="78">
        <v>0.5</v>
      </c>
      <c r="AB100" s="78">
        <v>7.0000000000000007E-2</v>
      </c>
      <c r="AC100" s="78">
        <v>0.46</v>
      </c>
      <c r="AD100" s="63" t="s">
        <v>25</v>
      </c>
    </row>
    <row r="101" spans="1:30" ht="17.25" thickBot="1">
      <c r="A101" s="72">
        <v>99</v>
      </c>
      <c r="B101" s="57" t="s">
        <v>140</v>
      </c>
      <c r="C101" s="58" t="s">
        <v>1834</v>
      </c>
      <c r="D101" s="69" t="s">
        <v>104</v>
      </c>
      <c r="E101" s="58" t="s">
        <v>83</v>
      </c>
      <c r="F101" s="69" t="s">
        <v>3774</v>
      </c>
      <c r="G101" s="69">
        <v>1997</v>
      </c>
      <c r="H101" s="70">
        <v>12</v>
      </c>
      <c r="I101" s="144">
        <v>1023</v>
      </c>
      <c r="J101" s="71">
        <v>85</v>
      </c>
      <c r="K101" s="71">
        <v>94.7</v>
      </c>
      <c r="L101" s="71">
        <v>11.4</v>
      </c>
      <c r="M101" s="70">
        <v>12</v>
      </c>
      <c r="N101" s="71">
        <v>85</v>
      </c>
      <c r="O101" s="71">
        <v>8</v>
      </c>
      <c r="P101" s="59">
        <v>0</v>
      </c>
      <c r="Q101" s="60"/>
      <c r="R101" s="60">
        <v>0</v>
      </c>
      <c r="S101" s="70">
        <v>2.08</v>
      </c>
      <c r="T101" s="71">
        <v>29</v>
      </c>
      <c r="U101" s="71">
        <v>15</v>
      </c>
      <c r="V101" s="78">
        <v>14</v>
      </c>
      <c r="W101" s="78">
        <v>1.23</v>
      </c>
      <c r="X101" s="78">
        <v>4.3899999999999997</v>
      </c>
      <c r="Y101" s="70">
        <v>21.8</v>
      </c>
      <c r="Z101" s="71">
        <v>14.7</v>
      </c>
      <c r="AA101" s="78">
        <v>7</v>
      </c>
      <c r="AB101" s="78">
        <v>0.62</v>
      </c>
      <c r="AC101" s="77">
        <v>-0.38</v>
      </c>
      <c r="AD101" s="63" t="s">
        <v>25</v>
      </c>
    </row>
    <row r="102" spans="1:30" ht="17.25" thickBot="1">
      <c r="A102" s="72">
        <v>100</v>
      </c>
      <c r="B102" s="57" t="s">
        <v>3098</v>
      </c>
      <c r="C102" s="58" t="s">
        <v>1844</v>
      </c>
      <c r="D102" s="69" t="s">
        <v>104</v>
      </c>
      <c r="E102" s="58" t="s">
        <v>75</v>
      </c>
      <c r="F102" s="69" t="s">
        <v>3775</v>
      </c>
      <c r="G102" s="69">
        <v>1995</v>
      </c>
      <c r="H102" s="70">
        <v>9</v>
      </c>
      <c r="I102" s="71">
        <v>738</v>
      </c>
      <c r="J102" s="71">
        <v>82</v>
      </c>
      <c r="K102" s="71">
        <v>68.3</v>
      </c>
      <c r="L102" s="71">
        <v>8.1999999999999993</v>
      </c>
      <c r="M102" s="70">
        <v>8</v>
      </c>
      <c r="N102" s="71">
        <v>90</v>
      </c>
      <c r="O102" s="71">
        <v>8</v>
      </c>
      <c r="P102" s="70">
        <v>1</v>
      </c>
      <c r="Q102" s="71">
        <v>18</v>
      </c>
      <c r="R102" s="60">
        <v>0</v>
      </c>
      <c r="S102" s="70">
        <v>0.89</v>
      </c>
      <c r="T102" s="71">
        <v>6</v>
      </c>
      <c r="U102" s="71">
        <v>11</v>
      </c>
      <c r="V102" s="77">
        <v>-5</v>
      </c>
      <c r="W102" s="77">
        <v>-0.61</v>
      </c>
      <c r="X102" s="78">
        <v>0.71</v>
      </c>
      <c r="Y102" s="70">
        <v>8.6</v>
      </c>
      <c r="Z102" s="71">
        <v>10.5</v>
      </c>
      <c r="AA102" s="77">
        <v>-1.9</v>
      </c>
      <c r="AB102" s="77">
        <v>-0.23</v>
      </c>
      <c r="AC102" s="78">
        <v>1.8</v>
      </c>
      <c r="AD102" s="63" t="s">
        <v>25</v>
      </c>
    </row>
    <row r="103" spans="1:30" ht="17.25" thickBot="1">
      <c r="A103" s="72">
        <v>101</v>
      </c>
      <c r="B103" s="57" t="s">
        <v>2946</v>
      </c>
      <c r="C103" s="58" t="s">
        <v>1820</v>
      </c>
      <c r="D103" s="69" t="s">
        <v>103</v>
      </c>
      <c r="E103" s="58" t="s">
        <v>93</v>
      </c>
      <c r="F103" s="69" t="s">
        <v>3776</v>
      </c>
      <c r="G103" s="69">
        <v>1994</v>
      </c>
      <c r="H103" s="70">
        <v>1</v>
      </c>
      <c r="I103" s="71">
        <v>5</v>
      </c>
      <c r="J103" s="71">
        <v>5</v>
      </c>
      <c r="K103" s="71">
        <v>0.5</v>
      </c>
      <c r="L103" s="71">
        <v>0.1</v>
      </c>
      <c r="M103" s="59">
        <v>0</v>
      </c>
      <c r="N103" s="60"/>
      <c r="O103" s="60">
        <v>0</v>
      </c>
      <c r="P103" s="70">
        <v>1</v>
      </c>
      <c r="Q103" s="71">
        <v>5</v>
      </c>
      <c r="R103" s="71">
        <v>6</v>
      </c>
      <c r="S103" s="70">
        <v>3</v>
      </c>
      <c r="T103" s="60">
        <v>0</v>
      </c>
      <c r="U103" s="60">
        <v>0</v>
      </c>
      <c r="V103" s="60">
        <v>0</v>
      </c>
      <c r="W103" s="60">
        <v>0</v>
      </c>
      <c r="X103" s="78">
        <v>0.33</v>
      </c>
      <c r="Y103" s="59">
        <v>0</v>
      </c>
      <c r="Z103" s="71">
        <v>0.1</v>
      </c>
      <c r="AA103" s="77">
        <v>-0.1</v>
      </c>
      <c r="AB103" s="77">
        <v>-1.27</v>
      </c>
      <c r="AC103" s="77">
        <v>-1.01</v>
      </c>
      <c r="AD103" s="63" t="s">
        <v>25</v>
      </c>
    </row>
    <row r="104" spans="1:30" ht="17.25" thickBot="1">
      <c r="A104" s="72">
        <v>102</v>
      </c>
      <c r="B104" s="57" t="s">
        <v>141</v>
      </c>
      <c r="C104" s="58" t="s">
        <v>1823</v>
      </c>
      <c r="D104" s="69" t="s">
        <v>103</v>
      </c>
      <c r="E104" s="58" t="s">
        <v>73</v>
      </c>
      <c r="F104" s="69" t="s">
        <v>3777</v>
      </c>
      <c r="G104" s="69">
        <v>2004</v>
      </c>
      <c r="H104" s="70">
        <v>2</v>
      </c>
      <c r="I104" s="71">
        <v>69</v>
      </c>
      <c r="J104" s="71">
        <v>35</v>
      </c>
      <c r="K104" s="71">
        <v>6.4</v>
      </c>
      <c r="L104" s="71">
        <v>0.8</v>
      </c>
      <c r="M104" s="70">
        <v>1</v>
      </c>
      <c r="N104" s="71">
        <v>66</v>
      </c>
      <c r="O104" s="60">
        <v>0</v>
      </c>
      <c r="P104" s="70">
        <v>1</v>
      </c>
      <c r="Q104" s="71">
        <v>3</v>
      </c>
      <c r="R104" s="60">
        <v>0</v>
      </c>
      <c r="S104" s="70">
        <v>3</v>
      </c>
      <c r="T104" s="71">
        <v>5</v>
      </c>
      <c r="U104" s="71">
        <v>1</v>
      </c>
      <c r="V104" s="78">
        <v>4</v>
      </c>
      <c r="W104" s="78">
        <v>5.22</v>
      </c>
      <c r="X104" s="78">
        <v>5.22</v>
      </c>
      <c r="Y104" s="70">
        <v>3.1</v>
      </c>
      <c r="Z104" s="71">
        <v>2</v>
      </c>
      <c r="AA104" s="78">
        <v>1</v>
      </c>
      <c r="AB104" s="78">
        <v>1.36</v>
      </c>
      <c r="AC104" s="78">
        <v>1.1200000000000001</v>
      </c>
      <c r="AD104" s="63" t="s">
        <v>25</v>
      </c>
    </row>
    <row r="105" spans="1:30" ht="17.25" thickBot="1">
      <c r="A105" s="72">
        <v>103</v>
      </c>
      <c r="B105" s="57" t="s">
        <v>142</v>
      </c>
      <c r="C105" s="58" t="s">
        <v>1812</v>
      </c>
      <c r="D105" s="69" t="s">
        <v>1833</v>
      </c>
      <c r="E105" s="58" t="s">
        <v>83</v>
      </c>
      <c r="F105" s="69" t="s">
        <v>4144</v>
      </c>
      <c r="G105" s="69">
        <v>1995</v>
      </c>
      <c r="H105" s="59">
        <v>0</v>
      </c>
      <c r="I105" s="60"/>
      <c r="J105" s="60"/>
      <c r="K105" s="60"/>
      <c r="L105" s="60"/>
      <c r="M105" s="59">
        <v>0</v>
      </c>
      <c r="N105" s="60"/>
      <c r="O105" s="60">
        <v>0</v>
      </c>
      <c r="P105" s="59">
        <v>0</v>
      </c>
      <c r="Q105" s="60"/>
      <c r="R105" s="71">
        <v>12</v>
      </c>
      <c r="S105" s="59"/>
      <c r="T105" s="60"/>
      <c r="U105" s="60"/>
      <c r="V105" s="60"/>
      <c r="W105" s="60"/>
      <c r="X105" s="60"/>
      <c r="Y105" s="59"/>
      <c r="Z105" s="60"/>
      <c r="AA105" s="60"/>
      <c r="AB105" s="60"/>
      <c r="AC105" s="60"/>
      <c r="AD105" s="63" t="s">
        <v>25</v>
      </c>
    </row>
    <row r="106" spans="1:30" ht="17.25" thickBot="1">
      <c r="A106" s="72">
        <v>104</v>
      </c>
      <c r="B106" s="57" t="s">
        <v>3383</v>
      </c>
      <c r="C106" s="58" t="s">
        <v>1812</v>
      </c>
      <c r="D106" s="69" t="s">
        <v>104</v>
      </c>
      <c r="E106" s="58" t="s">
        <v>79</v>
      </c>
      <c r="F106" s="69" t="s">
        <v>4145</v>
      </c>
      <c r="G106" s="69">
        <v>2004</v>
      </c>
      <c r="H106" s="59">
        <v>0</v>
      </c>
      <c r="I106" s="60"/>
      <c r="J106" s="60"/>
      <c r="K106" s="60"/>
      <c r="L106" s="60"/>
      <c r="M106" s="59">
        <v>0</v>
      </c>
      <c r="N106" s="60"/>
      <c r="O106" s="60">
        <v>0</v>
      </c>
      <c r="P106" s="59">
        <v>0</v>
      </c>
      <c r="Q106" s="60"/>
      <c r="R106" s="71">
        <v>3</v>
      </c>
      <c r="S106" s="59"/>
      <c r="T106" s="60"/>
      <c r="U106" s="60"/>
      <c r="V106" s="60"/>
      <c r="W106" s="60"/>
      <c r="X106" s="60"/>
      <c r="Y106" s="59"/>
      <c r="Z106" s="60"/>
      <c r="AA106" s="60"/>
      <c r="AB106" s="60"/>
      <c r="AC106" s="60"/>
      <c r="AD106" s="63" t="s">
        <v>25</v>
      </c>
    </row>
    <row r="107" spans="1:30" ht="17.25" thickBot="1">
      <c r="A107" s="72">
        <v>105</v>
      </c>
      <c r="B107" s="57" t="s">
        <v>2947</v>
      </c>
      <c r="C107" s="58" t="s">
        <v>1839</v>
      </c>
      <c r="D107" s="69" t="s">
        <v>103</v>
      </c>
      <c r="E107" s="58" t="s">
        <v>2349</v>
      </c>
      <c r="F107" s="69" t="s">
        <v>4146</v>
      </c>
      <c r="G107" s="69">
        <v>2000</v>
      </c>
      <c r="H107" s="59">
        <v>0</v>
      </c>
      <c r="I107" s="60"/>
      <c r="J107" s="60"/>
      <c r="K107" s="60"/>
      <c r="L107" s="60"/>
      <c r="M107" s="59">
        <v>0</v>
      </c>
      <c r="N107" s="60"/>
      <c r="O107" s="60">
        <v>0</v>
      </c>
      <c r="P107" s="59">
        <v>0</v>
      </c>
      <c r="Q107" s="60"/>
      <c r="R107" s="71">
        <v>1</v>
      </c>
      <c r="S107" s="59"/>
      <c r="T107" s="60"/>
      <c r="U107" s="60"/>
      <c r="V107" s="60"/>
      <c r="W107" s="60"/>
      <c r="X107" s="60"/>
      <c r="Y107" s="59"/>
      <c r="Z107" s="60"/>
      <c r="AA107" s="60"/>
      <c r="AB107" s="60"/>
      <c r="AC107" s="60"/>
      <c r="AD107" s="63" t="s">
        <v>25</v>
      </c>
    </row>
    <row r="108" spans="1:30" ht="17.25" thickBot="1">
      <c r="A108" s="72">
        <v>106</v>
      </c>
      <c r="B108" s="57" t="s">
        <v>2934</v>
      </c>
      <c r="C108" s="58" t="s">
        <v>1841</v>
      </c>
      <c r="D108" s="69" t="s">
        <v>102</v>
      </c>
      <c r="E108" s="58" t="s">
        <v>96</v>
      </c>
      <c r="F108" s="69" t="s">
        <v>3778</v>
      </c>
      <c r="G108" s="69">
        <v>2004</v>
      </c>
      <c r="H108" s="70">
        <v>5</v>
      </c>
      <c r="I108" s="71">
        <v>34</v>
      </c>
      <c r="J108" s="71">
        <v>7</v>
      </c>
      <c r="K108" s="71">
        <v>3.1</v>
      </c>
      <c r="L108" s="71">
        <v>0.4</v>
      </c>
      <c r="M108" s="59">
        <v>0</v>
      </c>
      <c r="N108" s="60"/>
      <c r="O108" s="60">
        <v>0</v>
      </c>
      <c r="P108" s="70">
        <v>5</v>
      </c>
      <c r="Q108" s="71">
        <v>7</v>
      </c>
      <c r="R108" s="71">
        <v>5</v>
      </c>
      <c r="S108" s="70">
        <v>1.2</v>
      </c>
      <c r="T108" s="60">
        <v>0</v>
      </c>
      <c r="U108" s="71">
        <v>2</v>
      </c>
      <c r="V108" s="77">
        <v>-2</v>
      </c>
      <c r="W108" s="77">
        <v>-5.29</v>
      </c>
      <c r="X108" s="77">
        <v>-5.21</v>
      </c>
      <c r="Y108" s="70">
        <v>0.8</v>
      </c>
      <c r="Z108" s="71">
        <v>1.1000000000000001</v>
      </c>
      <c r="AA108" s="77">
        <v>-0.3</v>
      </c>
      <c r="AB108" s="77">
        <v>-0.77</v>
      </c>
      <c r="AC108" s="77">
        <v>-0.98</v>
      </c>
      <c r="AD108" s="63" t="s">
        <v>25</v>
      </c>
    </row>
    <row r="109" spans="1:30" ht="17.25" thickBot="1">
      <c r="A109" s="72">
        <v>107</v>
      </c>
      <c r="B109" s="57" t="s">
        <v>143</v>
      </c>
      <c r="C109" s="58" t="s">
        <v>1812</v>
      </c>
      <c r="D109" s="69" t="s">
        <v>1833</v>
      </c>
      <c r="E109" s="58" t="s">
        <v>81</v>
      </c>
      <c r="F109" s="69" t="s">
        <v>3553</v>
      </c>
      <c r="G109" s="69">
        <v>1996</v>
      </c>
      <c r="H109" s="70">
        <v>6</v>
      </c>
      <c r="I109" s="71">
        <v>336</v>
      </c>
      <c r="J109" s="71">
        <v>56</v>
      </c>
      <c r="K109" s="71">
        <v>31.1</v>
      </c>
      <c r="L109" s="71">
        <v>3.7</v>
      </c>
      <c r="M109" s="70">
        <v>4</v>
      </c>
      <c r="N109" s="71">
        <v>74</v>
      </c>
      <c r="O109" s="60">
        <v>0</v>
      </c>
      <c r="P109" s="70">
        <v>2</v>
      </c>
      <c r="Q109" s="71">
        <v>21</v>
      </c>
      <c r="R109" s="60">
        <v>0</v>
      </c>
      <c r="S109" s="70">
        <v>0.83</v>
      </c>
      <c r="T109" s="71">
        <v>5</v>
      </c>
      <c r="U109" s="71">
        <v>5</v>
      </c>
      <c r="V109" s="60">
        <v>0</v>
      </c>
      <c r="W109" s="60">
        <v>0</v>
      </c>
      <c r="X109" s="77">
        <v>-0.6</v>
      </c>
      <c r="Y109" s="70">
        <v>8.3000000000000007</v>
      </c>
      <c r="Z109" s="71">
        <v>4.0999999999999996</v>
      </c>
      <c r="AA109" s="78">
        <v>4.3</v>
      </c>
      <c r="AB109" s="78">
        <v>1.1399999999999999</v>
      </c>
      <c r="AC109" s="78">
        <v>0.43</v>
      </c>
      <c r="AD109" s="63" t="s">
        <v>25</v>
      </c>
    </row>
    <row r="110" spans="1:30" ht="17.25" thickBot="1">
      <c r="A110" s="72">
        <v>108</v>
      </c>
      <c r="B110" s="57" t="s">
        <v>2659</v>
      </c>
      <c r="C110" s="58" t="s">
        <v>1818</v>
      </c>
      <c r="D110" s="69" t="s">
        <v>103</v>
      </c>
      <c r="E110" s="58" t="s">
        <v>2641</v>
      </c>
      <c r="F110" s="69" t="s">
        <v>3779</v>
      </c>
      <c r="G110" s="69">
        <v>1999</v>
      </c>
      <c r="H110" s="70">
        <v>10</v>
      </c>
      <c r="I110" s="71">
        <v>529</v>
      </c>
      <c r="J110" s="71">
        <v>53</v>
      </c>
      <c r="K110" s="71">
        <v>49</v>
      </c>
      <c r="L110" s="71">
        <v>5.9</v>
      </c>
      <c r="M110" s="70">
        <v>5</v>
      </c>
      <c r="N110" s="71">
        <v>78</v>
      </c>
      <c r="O110" s="60">
        <v>0</v>
      </c>
      <c r="P110" s="70">
        <v>5</v>
      </c>
      <c r="Q110" s="71">
        <v>28</v>
      </c>
      <c r="R110" s="71">
        <v>2</v>
      </c>
      <c r="S110" s="70">
        <v>0.2</v>
      </c>
      <c r="T110" s="71">
        <v>4</v>
      </c>
      <c r="U110" s="71">
        <v>12</v>
      </c>
      <c r="V110" s="77">
        <v>-8</v>
      </c>
      <c r="W110" s="77">
        <v>-1.36</v>
      </c>
      <c r="X110" s="77">
        <v>-0.71</v>
      </c>
      <c r="Y110" s="70">
        <v>5.9</v>
      </c>
      <c r="Z110" s="71">
        <v>12.3</v>
      </c>
      <c r="AA110" s="77">
        <v>-6.4</v>
      </c>
      <c r="AB110" s="77">
        <v>-1.0900000000000001</v>
      </c>
      <c r="AC110" s="77">
        <v>-0.2</v>
      </c>
      <c r="AD110" s="63" t="s">
        <v>25</v>
      </c>
    </row>
    <row r="111" spans="1:30" ht="17.25" thickBot="1">
      <c r="A111" s="72">
        <v>109</v>
      </c>
      <c r="B111" s="57" t="s">
        <v>144</v>
      </c>
      <c r="C111" s="58" t="s">
        <v>1811</v>
      </c>
      <c r="D111" s="69" t="s">
        <v>103</v>
      </c>
      <c r="E111" s="58" t="s">
        <v>95</v>
      </c>
      <c r="F111" s="69" t="s">
        <v>3780</v>
      </c>
      <c r="G111" s="69">
        <v>1995</v>
      </c>
      <c r="H111" s="70">
        <v>12</v>
      </c>
      <c r="I111" s="71">
        <v>873</v>
      </c>
      <c r="J111" s="71">
        <v>73</v>
      </c>
      <c r="K111" s="71">
        <v>80.8</v>
      </c>
      <c r="L111" s="71">
        <v>9.6999999999999993</v>
      </c>
      <c r="M111" s="70">
        <v>11</v>
      </c>
      <c r="N111" s="71">
        <v>76</v>
      </c>
      <c r="O111" s="71">
        <v>3</v>
      </c>
      <c r="P111" s="70">
        <v>1</v>
      </c>
      <c r="Q111" s="71">
        <v>34</v>
      </c>
      <c r="R111" s="60">
        <v>0</v>
      </c>
      <c r="S111" s="70">
        <v>0.75</v>
      </c>
      <c r="T111" s="71">
        <v>9</v>
      </c>
      <c r="U111" s="71">
        <v>22</v>
      </c>
      <c r="V111" s="77">
        <v>-13</v>
      </c>
      <c r="W111" s="77">
        <v>-1.34</v>
      </c>
      <c r="X111" s="77">
        <v>-0.04</v>
      </c>
      <c r="Y111" s="70">
        <v>10.1</v>
      </c>
      <c r="Z111" s="71">
        <v>19.2</v>
      </c>
      <c r="AA111" s="77">
        <v>-9.1999999999999993</v>
      </c>
      <c r="AB111" s="77">
        <v>-0.94</v>
      </c>
      <c r="AC111" s="77">
        <v>-0.42</v>
      </c>
      <c r="AD111" s="63" t="s">
        <v>25</v>
      </c>
    </row>
    <row r="112" spans="1:30" ht="17.25" thickBot="1">
      <c r="A112" s="72">
        <v>110</v>
      </c>
      <c r="B112" s="57" t="s">
        <v>145</v>
      </c>
      <c r="C112" s="58" t="s">
        <v>1812</v>
      </c>
      <c r="D112" s="69" t="s">
        <v>103</v>
      </c>
      <c r="E112" s="58" t="s">
        <v>81</v>
      </c>
      <c r="F112" s="69" t="s">
        <v>3781</v>
      </c>
      <c r="G112" s="69">
        <v>2003</v>
      </c>
      <c r="H112" s="70">
        <v>2</v>
      </c>
      <c r="I112" s="71">
        <v>125</v>
      </c>
      <c r="J112" s="71">
        <v>63</v>
      </c>
      <c r="K112" s="71">
        <v>11.6</v>
      </c>
      <c r="L112" s="71">
        <v>1.4</v>
      </c>
      <c r="M112" s="70">
        <v>2</v>
      </c>
      <c r="N112" s="71">
        <v>63</v>
      </c>
      <c r="O112" s="60">
        <v>0</v>
      </c>
      <c r="P112" s="59">
        <v>0</v>
      </c>
      <c r="Q112" s="60"/>
      <c r="R112" s="71">
        <v>1</v>
      </c>
      <c r="S112" s="70">
        <v>0.5</v>
      </c>
      <c r="T112" s="71">
        <v>2</v>
      </c>
      <c r="U112" s="71">
        <v>2</v>
      </c>
      <c r="V112" s="60">
        <v>0</v>
      </c>
      <c r="W112" s="60">
        <v>0</v>
      </c>
      <c r="X112" s="77">
        <v>-0.47</v>
      </c>
      <c r="Y112" s="70">
        <v>3.5</v>
      </c>
      <c r="Z112" s="71">
        <v>2</v>
      </c>
      <c r="AA112" s="78">
        <v>1.5</v>
      </c>
      <c r="AB112" s="78">
        <v>1.0900000000000001</v>
      </c>
      <c r="AC112" s="78">
        <v>0.28000000000000003</v>
      </c>
      <c r="AD112" s="63" t="s">
        <v>25</v>
      </c>
    </row>
    <row r="113" spans="1:30" ht="17.25" thickBot="1">
      <c r="A113" s="72">
        <v>111</v>
      </c>
      <c r="B113" s="57" t="s">
        <v>3577</v>
      </c>
      <c r="C113" s="58" t="s">
        <v>1812</v>
      </c>
      <c r="D113" s="69" t="s">
        <v>1853</v>
      </c>
      <c r="E113" s="58" t="s">
        <v>2641</v>
      </c>
      <c r="F113" s="69" t="s">
        <v>3782</v>
      </c>
      <c r="G113" s="69">
        <v>1993</v>
      </c>
      <c r="H113" s="70">
        <v>1</v>
      </c>
      <c r="I113" s="71">
        <v>18</v>
      </c>
      <c r="J113" s="71">
        <v>18</v>
      </c>
      <c r="K113" s="71">
        <v>1.7</v>
      </c>
      <c r="L113" s="71">
        <v>0.2</v>
      </c>
      <c r="M113" s="59">
        <v>0</v>
      </c>
      <c r="N113" s="60"/>
      <c r="O113" s="60">
        <v>0</v>
      </c>
      <c r="P113" s="70">
        <v>1</v>
      </c>
      <c r="Q113" s="71">
        <v>18</v>
      </c>
      <c r="R113" s="71">
        <v>1</v>
      </c>
      <c r="S113" s="59">
        <v>0</v>
      </c>
      <c r="T113" s="60">
        <v>0</v>
      </c>
      <c r="U113" s="60">
        <v>0</v>
      </c>
      <c r="V113" s="60">
        <v>0</v>
      </c>
      <c r="W113" s="60">
        <v>0</v>
      </c>
      <c r="X113" s="78">
        <v>1.02</v>
      </c>
      <c r="Y113" s="70">
        <v>0.1</v>
      </c>
      <c r="Z113" s="71">
        <v>0.3</v>
      </c>
      <c r="AA113" s="77">
        <v>-0.2</v>
      </c>
      <c r="AB113" s="77">
        <v>-1.1499999999999999</v>
      </c>
      <c r="AC113" s="77">
        <v>-0.17</v>
      </c>
      <c r="AD113" s="63" t="s">
        <v>25</v>
      </c>
    </row>
    <row r="114" spans="1:30" ht="17.25" thickBot="1">
      <c r="A114" s="72">
        <v>112</v>
      </c>
      <c r="B114" s="57" t="s">
        <v>146</v>
      </c>
      <c r="C114" s="58" t="s">
        <v>1812</v>
      </c>
      <c r="D114" s="69" t="s">
        <v>104</v>
      </c>
      <c r="E114" s="58" t="s">
        <v>85</v>
      </c>
      <c r="F114" s="69" t="s">
        <v>3783</v>
      </c>
      <c r="G114" s="69">
        <v>1991</v>
      </c>
      <c r="H114" s="70">
        <v>3</v>
      </c>
      <c r="I114" s="71">
        <v>132</v>
      </c>
      <c r="J114" s="71">
        <v>44</v>
      </c>
      <c r="K114" s="71">
        <v>12.2</v>
      </c>
      <c r="L114" s="71">
        <v>1.5</v>
      </c>
      <c r="M114" s="70">
        <v>1</v>
      </c>
      <c r="N114" s="71">
        <v>90</v>
      </c>
      <c r="O114" s="71">
        <v>1</v>
      </c>
      <c r="P114" s="70">
        <v>2</v>
      </c>
      <c r="Q114" s="71">
        <v>21</v>
      </c>
      <c r="R114" s="71">
        <v>9</v>
      </c>
      <c r="S114" s="70">
        <v>1.33</v>
      </c>
      <c r="T114" s="71">
        <v>2</v>
      </c>
      <c r="U114" s="60">
        <v>0</v>
      </c>
      <c r="V114" s="78">
        <v>2</v>
      </c>
      <c r="W114" s="78">
        <v>1.36</v>
      </c>
      <c r="X114" s="78">
        <v>1.93</v>
      </c>
      <c r="Y114" s="70">
        <v>1.4</v>
      </c>
      <c r="Z114" s="71">
        <v>1.8</v>
      </c>
      <c r="AA114" s="77">
        <v>-0.4</v>
      </c>
      <c r="AB114" s="77">
        <v>-0.28999999999999998</v>
      </c>
      <c r="AC114" s="77">
        <v>-0.09</v>
      </c>
      <c r="AD114" s="63" t="s">
        <v>25</v>
      </c>
    </row>
    <row r="115" spans="1:30" ht="17.25" thickBot="1">
      <c r="A115" s="72">
        <v>113</v>
      </c>
      <c r="B115" s="57" t="s">
        <v>147</v>
      </c>
      <c r="C115" s="58" t="s">
        <v>1832</v>
      </c>
      <c r="D115" s="69" t="s">
        <v>104</v>
      </c>
      <c r="E115" s="58" t="s">
        <v>77</v>
      </c>
      <c r="F115" s="69" t="s">
        <v>3572</v>
      </c>
      <c r="G115" s="69">
        <v>2001</v>
      </c>
      <c r="H115" s="70">
        <v>12</v>
      </c>
      <c r="I115" s="144">
        <v>1000</v>
      </c>
      <c r="J115" s="71">
        <v>83</v>
      </c>
      <c r="K115" s="71">
        <v>92.6</v>
      </c>
      <c r="L115" s="71">
        <v>11.1</v>
      </c>
      <c r="M115" s="70">
        <v>11</v>
      </c>
      <c r="N115" s="71">
        <v>90</v>
      </c>
      <c r="O115" s="71">
        <v>11</v>
      </c>
      <c r="P115" s="70">
        <v>1</v>
      </c>
      <c r="Q115" s="71">
        <v>10</v>
      </c>
      <c r="R115" s="60">
        <v>0</v>
      </c>
      <c r="S115" s="70">
        <v>1.33</v>
      </c>
      <c r="T115" s="71">
        <v>18</v>
      </c>
      <c r="U115" s="71">
        <v>15</v>
      </c>
      <c r="V115" s="78">
        <v>3</v>
      </c>
      <c r="W115" s="78">
        <v>0.27</v>
      </c>
      <c r="X115" s="78">
        <v>1.4</v>
      </c>
      <c r="Y115" s="70">
        <v>20.2</v>
      </c>
      <c r="Z115" s="71">
        <v>14.2</v>
      </c>
      <c r="AA115" s="78">
        <v>6</v>
      </c>
      <c r="AB115" s="78">
        <v>0.54</v>
      </c>
      <c r="AC115" s="78">
        <v>0.76</v>
      </c>
      <c r="AD115" s="63" t="s">
        <v>25</v>
      </c>
    </row>
    <row r="116" spans="1:30" ht="17.25" thickBot="1">
      <c r="A116" s="72">
        <v>114</v>
      </c>
      <c r="B116" s="57" t="s">
        <v>148</v>
      </c>
      <c r="C116" s="58" t="s">
        <v>1812</v>
      </c>
      <c r="D116" s="69" t="s">
        <v>104</v>
      </c>
      <c r="E116" s="58" t="s">
        <v>81</v>
      </c>
      <c r="F116" s="69" t="s">
        <v>3784</v>
      </c>
      <c r="G116" s="69">
        <v>2003</v>
      </c>
      <c r="H116" s="70">
        <v>11</v>
      </c>
      <c r="I116" s="71">
        <v>934</v>
      </c>
      <c r="J116" s="71">
        <v>85</v>
      </c>
      <c r="K116" s="71">
        <v>86.5</v>
      </c>
      <c r="L116" s="71">
        <v>10.4</v>
      </c>
      <c r="M116" s="70">
        <v>11</v>
      </c>
      <c r="N116" s="71">
        <v>85</v>
      </c>
      <c r="O116" s="71">
        <v>9</v>
      </c>
      <c r="P116" s="59">
        <v>0</v>
      </c>
      <c r="Q116" s="60"/>
      <c r="R116" s="60">
        <v>0</v>
      </c>
      <c r="S116" s="70">
        <v>1.36</v>
      </c>
      <c r="T116" s="71">
        <v>14</v>
      </c>
      <c r="U116" s="71">
        <v>12</v>
      </c>
      <c r="V116" s="78">
        <v>2</v>
      </c>
      <c r="W116" s="78">
        <v>0.19</v>
      </c>
      <c r="X116" s="77">
        <v>-1.66</v>
      </c>
      <c r="Y116" s="70">
        <v>18.7</v>
      </c>
      <c r="Z116" s="71">
        <v>11.3</v>
      </c>
      <c r="AA116" s="78">
        <v>7.4</v>
      </c>
      <c r="AB116" s="78">
        <v>0.71</v>
      </c>
      <c r="AC116" s="77">
        <v>-1.04</v>
      </c>
      <c r="AD116" s="63" t="s">
        <v>25</v>
      </c>
    </row>
    <row r="117" spans="1:30" ht="17.25" thickBot="1">
      <c r="A117" s="72">
        <v>115</v>
      </c>
      <c r="B117" s="57" t="s">
        <v>2935</v>
      </c>
      <c r="C117" s="58" t="s">
        <v>1812</v>
      </c>
      <c r="D117" s="69" t="s">
        <v>103</v>
      </c>
      <c r="E117" s="58" t="s">
        <v>95</v>
      </c>
      <c r="F117" s="69" t="s">
        <v>3785</v>
      </c>
      <c r="G117" s="69">
        <v>1997</v>
      </c>
      <c r="H117" s="70">
        <v>8</v>
      </c>
      <c r="I117" s="71">
        <v>613</v>
      </c>
      <c r="J117" s="71">
        <v>77</v>
      </c>
      <c r="K117" s="71">
        <v>56.8</v>
      </c>
      <c r="L117" s="71">
        <v>6.8</v>
      </c>
      <c r="M117" s="70">
        <v>7</v>
      </c>
      <c r="N117" s="71">
        <v>81</v>
      </c>
      <c r="O117" s="71">
        <v>5</v>
      </c>
      <c r="P117" s="70">
        <v>1</v>
      </c>
      <c r="Q117" s="71">
        <v>45</v>
      </c>
      <c r="R117" s="60">
        <v>0</v>
      </c>
      <c r="S117" s="70">
        <v>0.63</v>
      </c>
      <c r="T117" s="71">
        <v>6</v>
      </c>
      <c r="U117" s="71">
        <v>14</v>
      </c>
      <c r="V117" s="77">
        <v>-8</v>
      </c>
      <c r="W117" s="77">
        <v>-1.17</v>
      </c>
      <c r="X117" s="78">
        <v>0.37</v>
      </c>
      <c r="Y117" s="70">
        <v>8.1</v>
      </c>
      <c r="Z117" s="71">
        <v>13.7</v>
      </c>
      <c r="AA117" s="77">
        <v>-5.5</v>
      </c>
      <c r="AB117" s="77">
        <v>-0.81</v>
      </c>
      <c r="AC117" s="78">
        <v>0.13</v>
      </c>
      <c r="AD117" s="63" t="s">
        <v>25</v>
      </c>
    </row>
    <row r="118" spans="1:30" ht="17.25" thickBot="1">
      <c r="A118" s="72">
        <v>116</v>
      </c>
      <c r="B118" s="57" t="s">
        <v>2719</v>
      </c>
      <c r="C118" s="58" t="s">
        <v>1812</v>
      </c>
      <c r="D118" s="69" t="s">
        <v>103</v>
      </c>
      <c r="E118" s="58" t="s">
        <v>2348</v>
      </c>
      <c r="F118" s="69" t="s">
        <v>3786</v>
      </c>
      <c r="G118" s="69">
        <v>1989</v>
      </c>
      <c r="H118" s="70">
        <v>1</v>
      </c>
      <c r="I118" s="71">
        <v>17</v>
      </c>
      <c r="J118" s="71">
        <v>17</v>
      </c>
      <c r="K118" s="71">
        <v>1.6</v>
      </c>
      <c r="L118" s="71">
        <v>0.2</v>
      </c>
      <c r="M118" s="59">
        <v>0</v>
      </c>
      <c r="N118" s="60"/>
      <c r="O118" s="60">
        <v>0</v>
      </c>
      <c r="P118" s="70">
        <v>1</v>
      </c>
      <c r="Q118" s="71">
        <v>17</v>
      </c>
      <c r="R118" s="71">
        <v>9</v>
      </c>
      <c r="S118" s="59">
        <v>0</v>
      </c>
      <c r="T118" s="71">
        <v>1</v>
      </c>
      <c r="U118" s="60">
        <v>0</v>
      </c>
      <c r="V118" s="78">
        <v>1</v>
      </c>
      <c r="W118" s="78">
        <v>5.29</v>
      </c>
      <c r="X118" s="78">
        <v>7.16</v>
      </c>
      <c r="Y118" s="70">
        <v>0.6</v>
      </c>
      <c r="Z118" s="71">
        <v>0.1</v>
      </c>
      <c r="AA118" s="78">
        <v>0.5</v>
      </c>
      <c r="AB118" s="78">
        <v>2.48</v>
      </c>
      <c r="AC118" s="78">
        <v>3.54</v>
      </c>
      <c r="AD118" s="63" t="s">
        <v>25</v>
      </c>
    </row>
    <row r="119" spans="1:30" ht="17.25" thickBot="1">
      <c r="A119" s="72">
        <v>117</v>
      </c>
      <c r="B119" s="57" t="s">
        <v>149</v>
      </c>
      <c r="C119" s="58" t="s">
        <v>1830</v>
      </c>
      <c r="D119" s="69" t="s">
        <v>103</v>
      </c>
      <c r="E119" s="58" t="s">
        <v>91</v>
      </c>
      <c r="F119" s="69" t="s">
        <v>3787</v>
      </c>
      <c r="G119" s="69">
        <v>1996</v>
      </c>
      <c r="H119" s="70">
        <v>1</v>
      </c>
      <c r="I119" s="71">
        <v>1</v>
      </c>
      <c r="J119" s="71">
        <v>1</v>
      </c>
      <c r="K119" s="71">
        <v>0.1</v>
      </c>
      <c r="L119" s="60">
        <v>0</v>
      </c>
      <c r="M119" s="59">
        <v>0</v>
      </c>
      <c r="N119" s="60"/>
      <c r="O119" s="60">
        <v>0</v>
      </c>
      <c r="P119" s="70">
        <v>1</v>
      </c>
      <c r="Q119" s="71">
        <v>1</v>
      </c>
      <c r="R119" s="71">
        <v>8</v>
      </c>
      <c r="S119" s="70">
        <v>1</v>
      </c>
      <c r="T119" s="60">
        <v>0</v>
      </c>
      <c r="U119" s="60">
        <v>0</v>
      </c>
      <c r="V119" s="60">
        <v>0</v>
      </c>
      <c r="W119" s="60">
        <v>0</v>
      </c>
      <c r="X119" s="78">
        <v>0.08</v>
      </c>
      <c r="Y119" s="59">
        <v>0</v>
      </c>
      <c r="Z119" s="60">
        <v>0</v>
      </c>
      <c r="AA119" s="60">
        <v>0</v>
      </c>
      <c r="AB119" s="60">
        <v>0</v>
      </c>
      <c r="AC119" s="78">
        <v>0.39</v>
      </c>
      <c r="AD119" s="63" t="s">
        <v>25</v>
      </c>
    </row>
    <row r="120" spans="1:30" ht="17.25" thickBot="1">
      <c r="A120" s="72">
        <v>118</v>
      </c>
      <c r="B120" s="57" t="s">
        <v>150</v>
      </c>
      <c r="C120" s="58" t="s">
        <v>1845</v>
      </c>
      <c r="D120" s="69" t="s">
        <v>104</v>
      </c>
      <c r="E120" s="58" t="s">
        <v>91</v>
      </c>
      <c r="F120" s="69" t="s">
        <v>3788</v>
      </c>
      <c r="G120" s="69">
        <v>1992</v>
      </c>
      <c r="H120" s="70">
        <v>12</v>
      </c>
      <c r="I120" s="144">
        <v>1076</v>
      </c>
      <c r="J120" s="71">
        <v>90</v>
      </c>
      <c r="K120" s="71">
        <v>99.6</v>
      </c>
      <c r="L120" s="71">
        <v>12</v>
      </c>
      <c r="M120" s="70">
        <v>12</v>
      </c>
      <c r="N120" s="71">
        <v>90</v>
      </c>
      <c r="O120" s="71">
        <v>11</v>
      </c>
      <c r="P120" s="59">
        <v>0</v>
      </c>
      <c r="Q120" s="60"/>
      <c r="R120" s="60">
        <v>0</v>
      </c>
      <c r="S120" s="70">
        <v>1.42</v>
      </c>
      <c r="T120" s="71">
        <v>21</v>
      </c>
      <c r="U120" s="71">
        <v>22</v>
      </c>
      <c r="V120" s="77">
        <v>-1</v>
      </c>
      <c r="W120" s="77">
        <v>-0.08</v>
      </c>
      <c r="X120" s="77">
        <v>-0.08</v>
      </c>
      <c r="Y120" s="70">
        <v>17.600000000000001</v>
      </c>
      <c r="Z120" s="71">
        <v>22.2</v>
      </c>
      <c r="AA120" s="77">
        <v>-4.7</v>
      </c>
      <c r="AB120" s="77">
        <v>-0.39</v>
      </c>
      <c r="AC120" s="77">
        <v>-0.78</v>
      </c>
      <c r="AD120" s="63" t="s">
        <v>25</v>
      </c>
    </row>
    <row r="121" spans="1:30" ht="17.25" thickBot="1">
      <c r="A121" s="72">
        <v>119</v>
      </c>
      <c r="B121" s="57" t="s">
        <v>151</v>
      </c>
      <c r="C121" s="58" t="s">
        <v>1822</v>
      </c>
      <c r="D121" s="69" t="s">
        <v>1810</v>
      </c>
      <c r="E121" s="58" t="s">
        <v>83</v>
      </c>
      <c r="F121" s="69" t="s">
        <v>3789</v>
      </c>
      <c r="G121" s="69">
        <v>1992</v>
      </c>
      <c r="H121" s="70">
        <v>2</v>
      </c>
      <c r="I121" s="71">
        <v>25</v>
      </c>
      <c r="J121" s="71">
        <v>13</v>
      </c>
      <c r="K121" s="71">
        <v>2.2999999999999998</v>
      </c>
      <c r="L121" s="71">
        <v>0.3</v>
      </c>
      <c r="M121" s="59">
        <v>0</v>
      </c>
      <c r="N121" s="60"/>
      <c r="O121" s="60">
        <v>0</v>
      </c>
      <c r="P121" s="70">
        <v>2</v>
      </c>
      <c r="Q121" s="71">
        <v>13</v>
      </c>
      <c r="R121" s="60">
        <v>0</v>
      </c>
      <c r="S121" s="70">
        <v>1.5</v>
      </c>
      <c r="T121" s="71">
        <v>1</v>
      </c>
      <c r="U121" s="71">
        <v>1</v>
      </c>
      <c r="V121" s="60">
        <v>0</v>
      </c>
      <c r="W121" s="60">
        <v>0</v>
      </c>
      <c r="X121" s="77">
        <v>-1.02</v>
      </c>
      <c r="Y121" s="70">
        <v>0.9</v>
      </c>
      <c r="Z121" s="71">
        <v>0.6</v>
      </c>
      <c r="AA121" s="78">
        <v>0.3</v>
      </c>
      <c r="AB121" s="78">
        <v>1.1599999999999999</v>
      </c>
      <c r="AC121" s="78">
        <v>0.53</v>
      </c>
      <c r="AD121" s="63" t="s">
        <v>25</v>
      </c>
    </row>
    <row r="122" spans="1:30" ht="17.25" thickBot="1">
      <c r="A122" s="72">
        <v>120</v>
      </c>
      <c r="B122" s="57" t="s">
        <v>152</v>
      </c>
      <c r="C122" s="58" t="s">
        <v>1832</v>
      </c>
      <c r="D122" s="69" t="s">
        <v>103</v>
      </c>
      <c r="E122" s="58" t="s">
        <v>91</v>
      </c>
      <c r="F122" s="69" t="s">
        <v>4041</v>
      </c>
      <c r="G122" s="69">
        <v>2000</v>
      </c>
      <c r="H122" s="59">
        <v>0</v>
      </c>
      <c r="I122" s="60"/>
      <c r="J122" s="60"/>
      <c r="K122" s="60"/>
      <c r="L122" s="60"/>
      <c r="M122" s="59">
        <v>0</v>
      </c>
      <c r="N122" s="60"/>
      <c r="O122" s="60">
        <v>0</v>
      </c>
      <c r="P122" s="59">
        <v>0</v>
      </c>
      <c r="Q122" s="60"/>
      <c r="R122" s="71">
        <v>1</v>
      </c>
      <c r="S122" s="59"/>
      <c r="T122" s="60"/>
      <c r="U122" s="60"/>
      <c r="V122" s="60"/>
      <c r="W122" s="60"/>
      <c r="X122" s="60"/>
      <c r="Y122" s="59"/>
      <c r="Z122" s="60"/>
      <c r="AA122" s="60"/>
      <c r="AB122" s="60"/>
      <c r="AC122" s="60"/>
      <c r="AD122" s="63" t="s">
        <v>25</v>
      </c>
    </row>
    <row r="123" spans="1:30" ht="17.25" thickBot="1">
      <c r="A123" s="72">
        <v>121</v>
      </c>
      <c r="B123" s="57" t="s">
        <v>2834</v>
      </c>
      <c r="C123" s="58" t="s">
        <v>1812</v>
      </c>
      <c r="D123" s="69" t="s">
        <v>104</v>
      </c>
      <c r="E123" s="58" t="s">
        <v>91</v>
      </c>
      <c r="F123" s="69" t="s">
        <v>3790</v>
      </c>
      <c r="G123" s="69">
        <v>1989</v>
      </c>
      <c r="H123" s="70">
        <v>2</v>
      </c>
      <c r="I123" s="71">
        <v>85</v>
      </c>
      <c r="J123" s="71">
        <v>43</v>
      </c>
      <c r="K123" s="71">
        <v>7.9</v>
      </c>
      <c r="L123" s="71">
        <v>0.9</v>
      </c>
      <c r="M123" s="70">
        <v>1</v>
      </c>
      <c r="N123" s="71">
        <v>84</v>
      </c>
      <c r="O123" s="60">
        <v>0</v>
      </c>
      <c r="P123" s="70">
        <v>1</v>
      </c>
      <c r="Q123" s="71">
        <v>1</v>
      </c>
      <c r="R123" s="71">
        <v>5</v>
      </c>
      <c r="S123" s="70">
        <v>1.5</v>
      </c>
      <c r="T123" s="60">
        <v>0</v>
      </c>
      <c r="U123" s="71">
        <v>1</v>
      </c>
      <c r="V123" s="77">
        <v>-1</v>
      </c>
      <c r="W123" s="77">
        <v>-1.06</v>
      </c>
      <c r="X123" s="77">
        <v>-1.06</v>
      </c>
      <c r="Y123" s="70">
        <v>0.6</v>
      </c>
      <c r="Z123" s="71">
        <v>0.8</v>
      </c>
      <c r="AA123" s="77">
        <v>-0.2</v>
      </c>
      <c r="AB123" s="77">
        <v>-0.18</v>
      </c>
      <c r="AC123" s="78">
        <v>0.22</v>
      </c>
      <c r="AD123" s="63" t="s">
        <v>25</v>
      </c>
    </row>
    <row r="124" spans="1:30" ht="17.25" thickBot="1">
      <c r="A124" s="72">
        <v>122</v>
      </c>
      <c r="B124" s="57" t="s">
        <v>153</v>
      </c>
      <c r="C124" s="58" t="s">
        <v>1820</v>
      </c>
      <c r="D124" s="69" t="s">
        <v>104</v>
      </c>
      <c r="E124" s="58" t="s">
        <v>81</v>
      </c>
      <c r="F124" s="69" t="s">
        <v>3791</v>
      </c>
      <c r="G124" s="69">
        <v>1998</v>
      </c>
      <c r="H124" s="70">
        <v>6</v>
      </c>
      <c r="I124" s="71">
        <v>485</v>
      </c>
      <c r="J124" s="71">
        <v>81</v>
      </c>
      <c r="K124" s="71">
        <v>44.9</v>
      </c>
      <c r="L124" s="71">
        <v>5.4</v>
      </c>
      <c r="M124" s="70">
        <v>5</v>
      </c>
      <c r="N124" s="71">
        <v>88</v>
      </c>
      <c r="O124" s="71">
        <v>4</v>
      </c>
      <c r="P124" s="70">
        <v>1</v>
      </c>
      <c r="Q124" s="71">
        <v>45</v>
      </c>
      <c r="R124" s="71">
        <v>5</v>
      </c>
      <c r="S124" s="70">
        <v>1.83</v>
      </c>
      <c r="T124" s="71">
        <v>15</v>
      </c>
      <c r="U124" s="71">
        <v>8</v>
      </c>
      <c r="V124" s="78">
        <v>7</v>
      </c>
      <c r="W124" s="78">
        <v>1.3</v>
      </c>
      <c r="X124" s="78">
        <v>1.6</v>
      </c>
      <c r="Y124" s="70">
        <v>11.9</v>
      </c>
      <c r="Z124" s="71">
        <v>6.9</v>
      </c>
      <c r="AA124" s="78">
        <v>4.9000000000000004</v>
      </c>
      <c r="AB124" s="78">
        <v>0.91</v>
      </c>
      <c r="AC124" s="78">
        <v>0.11</v>
      </c>
      <c r="AD124" s="63" t="s">
        <v>25</v>
      </c>
    </row>
    <row r="125" spans="1:30" ht="17.25" thickBot="1">
      <c r="A125" s="72">
        <v>123</v>
      </c>
      <c r="B125" s="57" t="s">
        <v>2660</v>
      </c>
      <c r="C125" s="58" t="s">
        <v>1832</v>
      </c>
      <c r="D125" s="69" t="s">
        <v>103</v>
      </c>
      <c r="E125" s="58" t="s">
        <v>2348</v>
      </c>
      <c r="F125" s="69" t="s">
        <v>3792</v>
      </c>
      <c r="G125" s="69">
        <v>1996</v>
      </c>
      <c r="H125" s="70">
        <v>10</v>
      </c>
      <c r="I125" s="71">
        <v>839</v>
      </c>
      <c r="J125" s="71">
        <v>84</v>
      </c>
      <c r="K125" s="71">
        <v>77.7</v>
      </c>
      <c r="L125" s="71">
        <v>9.3000000000000007</v>
      </c>
      <c r="M125" s="70">
        <v>10</v>
      </c>
      <c r="N125" s="71">
        <v>84</v>
      </c>
      <c r="O125" s="71">
        <v>8</v>
      </c>
      <c r="P125" s="59">
        <v>0</v>
      </c>
      <c r="Q125" s="60"/>
      <c r="R125" s="71">
        <v>1</v>
      </c>
      <c r="S125" s="70">
        <v>0.4</v>
      </c>
      <c r="T125" s="71">
        <v>8</v>
      </c>
      <c r="U125" s="71">
        <v>22</v>
      </c>
      <c r="V125" s="77">
        <v>-14</v>
      </c>
      <c r="W125" s="77">
        <v>-1.5</v>
      </c>
      <c r="X125" s="78">
        <v>1.1100000000000001</v>
      </c>
      <c r="Y125" s="70">
        <v>7.6</v>
      </c>
      <c r="Z125" s="71">
        <v>18.100000000000001</v>
      </c>
      <c r="AA125" s="77">
        <v>-10.5</v>
      </c>
      <c r="AB125" s="77">
        <v>-1.1299999999999999</v>
      </c>
      <c r="AC125" s="77">
        <v>-0.55000000000000004</v>
      </c>
      <c r="AD125" s="63" t="s">
        <v>25</v>
      </c>
    </row>
    <row r="126" spans="1:30" ht="17.25" thickBot="1">
      <c r="A126" s="72">
        <v>124</v>
      </c>
      <c r="B126" s="57" t="s">
        <v>154</v>
      </c>
      <c r="C126" s="58" t="s">
        <v>1822</v>
      </c>
      <c r="D126" s="69" t="s">
        <v>102</v>
      </c>
      <c r="E126" s="58" t="s">
        <v>93</v>
      </c>
      <c r="F126" s="69" t="s">
        <v>3793</v>
      </c>
      <c r="G126" s="69">
        <v>1999</v>
      </c>
      <c r="H126" s="70">
        <v>12</v>
      </c>
      <c r="I126" s="71">
        <v>981</v>
      </c>
      <c r="J126" s="71">
        <v>82</v>
      </c>
      <c r="K126" s="71">
        <v>90.8</v>
      </c>
      <c r="L126" s="71">
        <v>10.9</v>
      </c>
      <c r="M126" s="70">
        <v>12</v>
      </c>
      <c r="N126" s="71">
        <v>82</v>
      </c>
      <c r="O126" s="71">
        <v>5</v>
      </c>
      <c r="P126" s="59">
        <v>0</v>
      </c>
      <c r="Q126" s="60"/>
      <c r="R126" s="60">
        <v>0</v>
      </c>
      <c r="S126" s="70">
        <v>1.25</v>
      </c>
      <c r="T126" s="71">
        <v>14</v>
      </c>
      <c r="U126" s="71">
        <v>18</v>
      </c>
      <c r="V126" s="77">
        <v>-4</v>
      </c>
      <c r="W126" s="77">
        <v>-0.37</v>
      </c>
      <c r="X126" s="77">
        <v>-0.37</v>
      </c>
      <c r="Y126" s="70">
        <v>13.7</v>
      </c>
      <c r="Z126" s="71">
        <v>16.8</v>
      </c>
      <c r="AA126" s="77">
        <v>-3.1</v>
      </c>
      <c r="AB126" s="77">
        <v>-0.28999999999999998</v>
      </c>
      <c r="AC126" s="77">
        <v>-0.31</v>
      </c>
      <c r="AD126" s="63" t="s">
        <v>25</v>
      </c>
    </row>
    <row r="127" spans="1:30" ht="17.25" thickBot="1">
      <c r="A127" s="72">
        <v>125</v>
      </c>
      <c r="B127" s="57" t="s">
        <v>2661</v>
      </c>
      <c r="C127" s="58" t="s">
        <v>1836</v>
      </c>
      <c r="D127" s="69" t="s">
        <v>103</v>
      </c>
      <c r="E127" s="58" t="s">
        <v>73</v>
      </c>
      <c r="F127" s="69" t="s">
        <v>3794</v>
      </c>
      <c r="G127" s="69">
        <v>1996</v>
      </c>
      <c r="H127" s="70">
        <v>8</v>
      </c>
      <c r="I127" s="71">
        <v>407</v>
      </c>
      <c r="J127" s="71">
        <v>51</v>
      </c>
      <c r="K127" s="71">
        <v>37.700000000000003</v>
      </c>
      <c r="L127" s="71">
        <v>4.5</v>
      </c>
      <c r="M127" s="70">
        <v>5</v>
      </c>
      <c r="N127" s="71">
        <v>72</v>
      </c>
      <c r="O127" s="60">
        <v>0</v>
      </c>
      <c r="P127" s="70">
        <v>3</v>
      </c>
      <c r="Q127" s="71">
        <v>16</v>
      </c>
      <c r="R127" s="71">
        <v>4</v>
      </c>
      <c r="S127" s="70">
        <v>2.25</v>
      </c>
      <c r="T127" s="71">
        <v>10</v>
      </c>
      <c r="U127" s="71">
        <v>4</v>
      </c>
      <c r="V127" s="78">
        <v>6</v>
      </c>
      <c r="W127" s="78">
        <v>1.33</v>
      </c>
      <c r="X127" s="78">
        <v>1.59</v>
      </c>
      <c r="Y127" s="70">
        <v>7.2</v>
      </c>
      <c r="Z127" s="71">
        <v>3.9</v>
      </c>
      <c r="AA127" s="78">
        <v>3.4</v>
      </c>
      <c r="AB127" s="78">
        <v>0.74</v>
      </c>
      <c r="AC127" s="78">
        <v>0.69</v>
      </c>
      <c r="AD127" s="63" t="s">
        <v>25</v>
      </c>
    </row>
    <row r="128" spans="1:30" ht="17.25" thickBot="1">
      <c r="A128" s="72">
        <v>126</v>
      </c>
      <c r="B128" s="57" t="s">
        <v>2662</v>
      </c>
      <c r="C128" s="58" t="s">
        <v>1844</v>
      </c>
      <c r="D128" s="69" t="s">
        <v>104</v>
      </c>
      <c r="E128" s="58" t="s">
        <v>2348</v>
      </c>
      <c r="F128" s="69" t="s">
        <v>3795</v>
      </c>
      <c r="G128" s="69">
        <v>2002</v>
      </c>
      <c r="H128" s="70">
        <v>10</v>
      </c>
      <c r="I128" s="71">
        <v>855</v>
      </c>
      <c r="J128" s="71">
        <v>86</v>
      </c>
      <c r="K128" s="71">
        <v>79.2</v>
      </c>
      <c r="L128" s="71">
        <v>9.5</v>
      </c>
      <c r="M128" s="70">
        <v>10</v>
      </c>
      <c r="N128" s="71">
        <v>86</v>
      </c>
      <c r="O128" s="71">
        <v>9</v>
      </c>
      <c r="P128" s="59">
        <v>0</v>
      </c>
      <c r="Q128" s="60"/>
      <c r="R128" s="60">
        <v>0</v>
      </c>
      <c r="S128" s="70">
        <v>0.4</v>
      </c>
      <c r="T128" s="71">
        <v>8</v>
      </c>
      <c r="U128" s="71">
        <v>22</v>
      </c>
      <c r="V128" s="77">
        <v>-14</v>
      </c>
      <c r="W128" s="77">
        <v>-1.47</v>
      </c>
      <c r="X128" s="78">
        <v>1.33</v>
      </c>
      <c r="Y128" s="70">
        <v>8.1</v>
      </c>
      <c r="Z128" s="71">
        <v>17.399999999999999</v>
      </c>
      <c r="AA128" s="77">
        <v>-9.3000000000000007</v>
      </c>
      <c r="AB128" s="77">
        <v>-0.97</v>
      </c>
      <c r="AC128" s="78">
        <v>0.16</v>
      </c>
      <c r="AD128" s="63" t="s">
        <v>25</v>
      </c>
    </row>
    <row r="129" spans="1:30" ht="17.25" thickBot="1">
      <c r="A129" s="72">
        <v>127</v>
      </c>
      <c r="B129" s="57" t="s">
        <v>155</v>
      </c>
      <c r="C129" s="58" t="s">
        <v>1841</v>
      </c>
      <c r="D129" s="69" t="s">
        <v>104</v>
      </c>
      <c r="E129" s="58" t="s">
        <v>69</v>
      </c>
      <c r="F129" s="69" t="s">
        <v>3796</v>
      </c>
      <c r="G129" s="69">
        <v>1999</v>
      </c>
      <c r="H129" s="70">
        <v>11</v>
      </c>
      <c r="I129" s="71">
        <v>925</v>
      </c>
      <c r="J129" s="71">
        <v>84</v>
      </c>
      <c r="K129" s="71">
        <v>85.6</v>
      </c>
      <c r="L129" s="71">
        <v>10.3</v>
      </c>
      <c r="M129" s="70">
        <v>10</v>
      </c>
      <c r="N129" s="71">
        <v>90</v>
      </c>
      <c r="O129" s="71">
        <v>10</v>
      </c>
      <c r="P129" s="70">
        <v>1</v>
      </c>
      <c r="Q129" s="71">
        <v>25</v>
      </c>
      <c r="R129" s="71">
        <v>1</v>
      </c>
      <c r="S129" s="70">
        <v>1.64</v>
      </c>
      <c r="T129" s="71">
        <v>12</v>
      </c>
      <c r="U129" s="71">
        <v>15</v>
      </c>
      <c r="V129" s="77">
        <v>-3</v>
      </c>
      <c r="W129" s="77">
        <v>-0.28999999999999998</v>
      </c>
      <c r="X129" s="77">
        <v>-0.28999999999999998</v>
      </c>
      <c r="Y129" s="70">
        <v>13.6</v>
      </c>
      <c r="Z129" s="71">
        <v>15.5</v>
      </c>
      <c r="AA129" s="77">
        <v>-1.9</v>
      </c>
      <c r="AB129" s="77">
        <v>-0.18</v>
      </c>
      <c r="AC129" s="77">
        <v>-0.5</v>
      </c>
      <c r="AD129" s="63" t="s">
        <v>25</v>
      </c>
    </row>
    <row r="130" spans="1:30" ht="17.25" thickBot="1">
      <c r="A130" s="72">
        <v>128</v>
      </c>
      <c r="B130" s="57" t="s">
        <v>156</v>
      </c>
      <c r="C130" s="58" t="s">
        <v>1825</v>
      </c>
      <c r="D130" s="69" t="s">
        <v>1810</v>
      </c>
      <c r="E130" s="58" t="s">
        <v>77</v>
      </c>
      <c r="F130" s="69" t="s">
        <v>3797</v>
      </c>
      <c r="G130" s="69">
        <v>2000</v>
      </c>
      <c r="H130" s="70">
        <v>2</v>
      </c>
      <c r="I130" s="71">
        <v>54</v>
      </c>
      <c r="J130" s="71">
        <v>27</v>
      </c>
      <c r="K130" s="71">
        <v>5</v>
      </c>
      <c r="L130" s="71">
        <v>0.6</v>
      </c>
      <c r="M130" s="59">
        <v>0</v>
      </c>
      <c r="N130" s="60"/>
      <c r="O130" s="60">
        <v>0</v>
      </c>
      <c r="P130" s="70">
        <v>2</v>
      </c>
      <c r="Q130" s="71">
        <v>27</v>
      </c>
      <c r="R130" s="60">
        <v>0</v>
      </c>
      <c r="S130" s="70">
        <v>2</v>
      </c>
      <c r="T130" s="71">
        <v>1</v>
      </c>
      <c r="U130" s="60">
        <v>0</v>
      </c>
      <c r="V130" s="78">
        <v>1</v>
      </c>
      <c r="W130" s="78">
        <v>1.67</v>
      </c>
      <c r="X130" s="78">
        <v>1.58</v>
      </c>
      <c r="Y130" s="70">
        <v>1.8</v>
      </c>
      <c r="Z130" s="71">
        <v>0.6</v>
      </c>
      <c r="AA130" s="78">
        <v>1.2</v>
      </c>
      <c r="AB130" s="78">
        <v>1.98</v>
      </c>
      <c r="AC130" s="78">
        <v>1.58</v>
      </c>
      <c r="AD130" s="63" t="s">
        <v>25</v>
      </c>
    </row>
    <row r="131" spans="1:30" ht="17.25" thickBot="1">
      <c r="A131" s="72">
        <v>129</v>
      </c>
      <c r="B131" s="57" t="s">
        <v>157</v>
      </c>
      <c r="C131" s="58" t="s">
        <v>1822</v>
      </c>
      <c r="D131" s="69" t="s">
        <v>1810</v>
      </c>
      <c r="E131" s="58" t="s">
        <v>87</v>
      </c>
      <c r="F131" s="69" t="s">
        <v>3798</v>
      </c>
      <c r="G131" s="69">
        <v>2001</v>
      </c>
      <c r="H131" s="70">
        <v>6</v>
      </c>
      <c r="I131" s="71">
        <v>337</v>
      </c>
      <c r="J131" s="71">
        <v>56</v>
      </c>
      <c r="K131" s="71">
        <v>31.2</v>
      </c>
      <c r="L131" s="71">
        <v>3.7</v>
      </c>
      <c r="M131" s="70">
        <v>4</v>
      </c>
      <c r="N131" s="71">
        <v>71</v>
      </c>
      <c r="O131" s="60">
        <v>0</v>
      </c>
      <c r="P131" s="70">
        <v>2</v>
      </c>
      <c r="Q131" s="71">
        <v>27</v>
      </c>
      <c r="R131" s="60">
        <v>0</v>
      </c>
      <c r="S131" s="70">
        <v>1.5</v>
      </c>
      <c r="T131" s="71">
        <v>5</v>
      </c>
      <c r="U131" s="71">
        <v>8</v>
      </c>
      <c r="V131" s="77">
        <v>-3</v>
      </c>
      <c r="W131" s="77">
        <v>-0.8</v>
      </c>
      <c r="X131" s="77">
        <v>-0.68</v>
      </c>
      <c r="Y131" s="70">
        <v>3.6</v>
      </c>
      <c r="Z131" s="71">
        <v>5.9</v>
      </c>
      <c r="AA131" s="77">
        <v>-2.2999999999999998</v>
      </c>
      <c r="AB131" s="77">
        <v>-0.62</v>
      </c>
      <c r="AC131" s="77">
        <v>-0.24</v>
      </c>
      <c r="AD131" s="63" t="s">
        <v>25</v>
      </c>
    </row>
    <row r="132" spans="1:30" ht="17.25" thickBot="1">
      <c r="A132" s="72">
        <v>130</v>
      </c>
      <c r="B132" s="57" t="s">
        <v>1785</v>
      </c>
      <c r="C132" s="58" t="s">
        <v>1818</v>
      </c>
      <c r="D132" s="69" t="s">
        <v>1819</v>
      </c>
      <c r="E132" s="58" t="s">
        <v>96</v>
      </c>
      <c r="F132" s="69" t="s">
        <v>3799</v>
      </c>
      <c r="G132" s="69">
        <v>1997</v>
      </c>
      <c r="H132" s="70">
        <v>8</v>
      </c>
      <c r="I132" s="71">
        <v>373</v>
      </c>
      <c r="J132" s="71">
        <v>47</v>
      </c>
      <c r="K132" s="71">
        <v>34.5</v>
      </c>
      <c r="L132" s="71">
        <v>4.0999999999999996</v>
      </c>
      <c r="M132" s="70">
        <v>3</v>
      </c>
      <c r="N132" s="71">
        <v>90</v>
      </c>
      <c r="O132" s="71">
        <v>2</v>
      </c>
      <c r="P132" s="70">
        <v>5</v>
      </c>
      <c r="Q132" s="71">
        <v>21</v>
      </c>
      <c r="R132" s="71">
        <v>4</v>
      </c>
      <c r="S132" s="70">
        <v>0.5</v>
      </c>
      <c r="T132" s="71">
        <v>2</v>
      </c>
      <c r="U132" s="71">
        <v>8</v>
      </c>
      <c r="V132" s="77">
        <v>-6</v>
      </c>
      <c r="W132" s="77">
        <v>-1.45</v>
      </c>
      <c r="X132" s="77">
        <v>-1.83</v>
      </c>
      <c r="Y132" s="70">
        <v>5.2</v>
      </c>
      <c r="Z132" s="71">
        <v>6.2</v>
      </c>
      <c r="AA132" s="77">
        <v>-1</v>
      </c>
      <c r="AB132" s="77">
        <v>-0.24</v>
      </c>
      <c r="AC132" s="77">
        <v>-0.64</v>
      </c>
      <c r="AD132" s="63" t="s">
        <v>25</v>
      </c>
    </row>
    <row r="133" spans="1:30" ht="17.25" thickBot="1">
      <c r="A133" s="72">
        <v>131</v>
      </c>
      <c r="B133" s="57" t="s">
        <v>158</v>
      </c>
      <c r="C133" s="58" t="s">
        <v>1812</v>
      </c>
      <c r="D133" s="69" t="s">
        <v>103</v>
      </c>
      <c r="E133" s="58" t="s">
        <v>77</v>
      </c>
      <c r="F133" s="69" t="s">
        <v>3556</v>
      </c>
      <c r="G133" s="69">
        <v>1998</v>
      </c>
      <c r="H133" s="70">
        <v>1</v>
      </c>
      <c r="I133" s="71">
        <v>10</v>
      </c>
      <c r="J133" s="71">
        <v>10</v>
      </c>
      <c r="K133" s="71">
        <v>0.9</v>
      </c>
      <c r="L133" s="71">
        <v>0.1</v>
      </c>
      <c r="M133" s="59">
        <v>0</v>
      </c>
      <c r="N133" s="60"/>
      <c r="O133" s="60">
        <v>0</v>
      </c>
      <c r="P133" s="70">
        <v>1</v>
      </c>
      <c r="Q133" s="71">
        <v>10</v>
      </c>
      <c r="R133" s="71">
        <v>1</v>
      </c>
      <c r="S133" s="70">
        <v>3</v>
      </c>
      <c r="T133" s="60">
        <v>0</v>
      </c>
      <c r="U133" s="60">
        <v>0</v>
      </c>
      <c r="V133" s="60">
        <v>0</v>
      </c>
      <c r="W133" s="60">
        <v>0</v>
      </c>
      <c r="X133" s="77">
        <v>-0.17</v>
      </c>
      <c r="Y133" s="59">
        <v>0</v>
      </c>
      <c r="Z133" s="71">
        <v>0.1</v>
      </c>
      <c r="AA133" s="77">
        <v>-0.1</v>
      </c>
      <c r="AB133" s="77">
        <v>-0.67</v>
      </c>
      <c r="AC133" s="77">
        <v>-1.1599999999999999</v>
      </c>
      <c r="AD133" s="63" t="s">
        <v>25</v>
      </c>
    </row>
    <row r="134" spans="1:30" ht="17.25" thickBot="1">
      <c r="A134" s="72">
        <v>132</v>
      </c>
      <c r="B134" s="57" t="s">
        <v>2720</v>
      </c>
      <c r="C134" s="58" t="s">
        <v>1838</v>
      </c>
      <c r="D134" s="69" t="s">
        <v>111</v>
      </c>
      <c r="E134" s="58" t="s">
        <v>2349</v>
      </c>
      <c r="F134" s="69" t="s">
        <v>4147</v>
      </c>
      <c r="G134" s="69">
        <v>1992</v>
      </c>
      <c r="H134" s="59">
        <v>0</v>
      </c>
      <c r="I134" s="60"/>
      <c r="J134" s="60"/>
      <c r="K134" s="60"/>
      <c r="L134" s="60"/>
      <c r="M134" s="59">
        <v>0</v>
      </c>
      <c r="N134" s="60"/>
      <c r="O134" s="60">
        <v>0</v>
      </c>
      <c r="P134" s="59">
        <v>0</v>
      </c>
      <c r="Q134" s="60"/>
      <c r="R134" s="71">
        <v>9</v>
      </c>
      <c r="S134" s="59"/>
      <c r="T134" s="60"/>
      <c r="U134" s="60"/>
      <c r="V134" s="60"/>
      <c r="W134" s="60"/>
      <c r="X134" s="60"/>
      <c r="Y134" s="59"/>
      <c r="Z134" s="60"/>
      <c r="AA134" s="60"/>
      <c r="AB134" s="60"/>
      <c r="AC134" s="60"/>
      <c r="AD134" s="63" t="s">
        <v>25</v>
      </c>
    </row>
    <row r="135" spans="1:30" ht="17.25" thickBot="1">
      <c r="A135" s="72">
        <v>133</v>
      </c>
      <c r="B135" s="57" t="s">
        <v>159</v>
      </c>
      <c r="C135" s="58" t="s">
        <v>1838</v>
      </c>
      <c r="D135" s="69" t="s">
        <v>104</v>
      </c>
      <c r="E135" s="58" t="s">
        <v>71</v>
      </c>
      <c r="F135" s="69" t="s">
        <v>3800</v>
      </c>
      <c r="G135" s="69">
        <v>1993</v>
      </c>
      <c r="H135" s="70">
        <v>6</v>
      </c>
      <c r="I135" s="71">
        <v>182</v>
      </c>
      <c r="J135" s="71">
        <v>30</v>
      </c>
      <c r="K135" s="71">
        <v>16.899999999999999</v>
      </c>
      <c r="L135" s="71">
        <v>2</v>
      </c>
      <c r="M135" s="70">
        <v>2</v>
      </c>
      <c r="N135" s="71">
        <v>68</v>
      </c>
      <c r="O135" s="71">
        <v>1</v>
      </c>
      <c r="P135" s="70">
        <v>4</v>
      </c>
      <c r="Q135" s="71">
        <v>12</v>
      </c>
      <c r="R135" s="71">
        <v>4</v>
      </c>
      <c r="S135" s="70">
        <v>2.5</v>
      </c>
      <c r="T135" s="71">
        <v>3</v>
      </c>
      <c r="U135" s="71">
        <v>2</v>
      </c>
      <c r="V135" s="78">
        <v>1</v>
      </c>
      <c r="W135" s="78">
        <v>0.49</v>
      </c>
      <c r="X135" s="77">
        <v>-0.31</v>
      </c>
      <c r="Y135" s="70">
        <v>1.9</v>
      </c>
      <c r="Z135" s="71">
        <v>2.8</v>
      </c>
      <c r="AA135" s="77">
        <v>-1</v>
      </c>
      <c r="AB135" s="77">
        <v>-0.47</v>
      </c>
      <c r="AC135" s="77">
        <v>-0.63</v>
      </c>
      <c r="AD135" s="63" t="s">
        <v>25</v>
      </c>
    </row>
    <row r="136" spans="1:30" ht="17.25" thickBot="1">
      <c r="A136" s="72">
        <v>134</v>
      </c>
      <c r="B136" s="57" t="s">
        <v>2835</v>
      </c>
      <c r="C136" s="58" t="s">
        <v>1812</v>
      </c>
      <c r="D136" s="69" t="s">
        <v>103</v>
      </c>
      <c r="E136" s="58" t="s">
        <v>2349</v>
      </c>
      <c r="F136" s="69" t="s">
        <v>3801</v>
      </c>
      <c r="G136" s="69">
        <v>1998</v>
      </c>
      <c r="H136" s="70">
        <v>3</v>
      </c>
      <c r="I136" s="71">
        <v>60</v>
      </c>
      <c r="J136" s="71">
        <v>20</v>
      </c>
      <c r="K136" s="71">
        <v>5.6</v>
      </c>
      <c r="L136" s="71">
        <v>0.7</v>
      </c>
      <c r="M136" s="59">
        <v>0</v>
      </c>
      <c r="N136" s="60"/>
      <c r="O136" s="60">
        <v>0</v>
      </c>
      <c r="P136" s="70">
        <v>3</v>
      </c>
      <c r="Q136" s="71">
        <v>20</v>
      </c>
      <c r="R136" s="71">
        <v>1</v>
      </c>
      <c r="S136" s="59">
        <v>0</v>
      </c>
      <c r="T136" s="60">
        <v>0</v>
      </c>
      <c r="U136" s="71">
        <v>5</v>
      </c>
      <c r="V136" s="77">
        <v>-5</v>
      </c>
      <c r="W136" s="77">
        <v>-7.5</v>
      </c>
      <c r="X136" s="77">
        <v>-6.09</v>
      </c>
      <c r="Y136" s="70">
        <v>0.6</v>
      </c>
      <c r="Z136" s="71">
        <v>2.5</v>
      </c>
      <c r="AA136" s="77">
        <v>-1.9</v>
      </c>
      <c r="AB136" s="77">
        <v>-2.88</v>
      </c>
      <c r="AC136" s="77">
        <v>-1.59</v>
      </c>
      <c r="AD136" s="63" t="s">
        <v>25</v>
      </c>
    </row>
    <row r="137" spans="1:30" ht="17.25" thickBot="1">
      <c r="A137" s="72">
        <v>135</v>
      </c>
      <c r="B137" s="57" t="s">
        <v>160</v>
      </c>
      <c r="C137" s="58" t="s">
        <v>1812</v>
      </c>
      <c r="D137" s="69" t="s">
        <v>104</v>
      </c>
      <c r="E137" s="58" t="s">
        <v>93</v>
      </c>
      <c r="F137" s="69" t="s">
        <v>3802</v>
      </c>
      <c r="G137" s="69">
        <v>1990</v>
      </c>
      <c r="H137" s="70">
        <v>12</v>
      </c>
      <c r="I137" s="144">
        <v>1060</v>
      </c>
      <c r="J137" s="71">
        <v>88</v>
      </c>
      <c r="K137" s="71">
        <v>98.1</v>
      </c>
      <c r="L137" s="71">
        <v>11.8</v>
      </c>
      <c r="M137" s="70">
        <v>12</v>
      </c>
      <c r="N137" s="71">
        <v>88</v>
      </c>
      <c r="O137" s="71">
        <v>11</v>
      </c>
      <c r="P137" s="59">
        <v>0</v>
      </c>
      <c r="Q137" s="60"/>
      <c r="R137" s="60">
        <v>0</v>
      </c>
      <c r="S137" s="70">
        <v>1.25</v>
      </c>
      <c r="T137" s="71">
        <v>16</v>
      </c>
      <c r="U137" s="71">
        <v>20</v>
      </c>
      <c r="V137" s="77">
        <v>-4</v>
      </c>
      <c r="W137" s="77">
        <v>-0.34</v>
      </c>
      <c r="X137" s="77">
        <v>-0.34</v>
      </c>
      <c r="Y137" s="70">
        <v>16.100000000000001</v>
      </c>
      <c r="Z137" s="71">
        <v>19.399999999999999</v>
      </c>
      <c r="AA137" s="77">
        <v>-3.3</v>
      </c>
      <c r="AB137" s="77">
        <v>-0.28000000000000003</v>
      </c>
      <c r="AC137" s="77">
        <v>-1.1499999999999999</v>
      </c>
      <c r="AD137" s="63" t="s">
        <v>25</v>
      </c>
    </row>
    <row r="138" spans="1:30" ht="17.25" thickBot="1">
      <c r="A138" s="72">
        <v>136</v>
      </c>
      <c r="B138" s="57" t="s">
        <v>161</v>
      </c>
      <c r="C138" s="58" t="s">
        <v>1844</v>
      </c>
      <c r="D138" s="69" t="s">
        <v>103</v>
      </c>
      <c r="E138" s="58" t="s">
        <v>65</v>
      </c>
      <c r="F138" s="69" t="s">
        <v>3803</v>
      </c>
      <c r="G138" s="69">
        <v>1991</v>
      </c>
      <c r="H138" s="70">
        <v>1</v>
      </c>
      <c r="I138" s="71">
        <v>22</v>
      </c>
      <c r="J138" s="71">
        <v>22</v>
      </c>
      <c r="K138" s="71">
        <v>2</v>
      </c>
      <c r="L138" s="71">
        <v>0.2</v>
      </c>
      <c r="M138" s="70">
        <v>1</v>
      </c>
      <c r="N138" s="71">
        <v>22</v>
      </c>
      <c r="O138" s="60">
        <v>0</v>
      </c>
      <c r="P138" s="59">
        <v>0</v>
      </c>
      <c r="Q138" s="60"/>
      <c r="R138" s="60">
        <v>0</v>
      </c>
      <c r="S138" s="70">
        <v>3</v>
      </c>
      <c r="T138" s="71">
        <v>1</v>
      </c>
      <c r="U138" s="60">
        <v>0</v>
      </c>
      <c r="V138" s="78">
        <v>1</v>
      </c>
      <c r="W138" s="78">
        <v>4.09</v>
      </c>
      <c r="X138" s="78">
        <v>2.4700000000000002</v>
      </c>
      <c r="Y138" s="70">
        <v>0.4</v>
      </c>
      <c r="Z138" s="71">
        <v>0.1</v>
      </c>
      <c r="AA138" s="78">
        <v>0.3</v>
      </c>
      <c r="AB138" s="78">
        <v>1.1299999999999999</v>
      </c>
      <c r="AC138" s="78">
        <v>0.02</v>
      </c>
      <c r="AD138" s="63" t="s">
        <v>25</v>
      </c>
    </row>
    <row r="139" spans="1:30" ht="17.25" thickBot="1">
      <c r="A139" s="72">
        <v>137</v>
      </c>
      <c r="B139" s="57" t="s">
        <v>3437</v>
      </c>
      <c r="C139" s="58" t="s">
        <v>3438</v>
      </c>
      <c r="D139" s="69" t="s">
        <v>104</v>
      </c>
      <c r="E139" s="58" t="s">
        <v>75</v>
      </c>
      <c r="F139" s="69" t="s">
        <v>4148</v>
      </c>
      <c r="G139" s="69">
        <v>2005</v>
      </c>
      <c r="H139" s="59">
        <v>0</v>
      </c>
      <c r="I139" s="60"/>
      <c r="J139" s="60"/>
      <c r="K139" s="60"/>
      <c r="L139" s="60"/>
      <c r="M139" s="59">
        <v>0</v>
      </c>
      <c r="N139" s="60"/>
      <c r="O139" s="60">
        <v>0</v>
      </c>
      <c r="P139" s="59">
        <v>0</v>
      </c>
      <c r="Q139" s="60"/>
      <c r="R139" s="71">
        <v>3</v>
      </c>
      <c r="S139" s="59"/>
      <c r="T139" s="60"/>
      <c r="U139" s="60"/>
      <c r="V139" s="60"/>
      <c r="W139" s="60"/>
      <c r="X139" s="60"/>
      <c r="Y139" s="59"/>
      <c r="Z139" s="60"/>
      <c r="AA139" s="60"/>
      <c r="AB139" s="60"/>
      <c r="AC139" s="60"/>
      <c r="AD139" s="63" t="s">
        <v>25</v>
      </c>
    </row>
    <row r="140" spans="1:30" ht="17.25" thickBot="1">
      <c r="A140" s="72">
        <v>138</v>
      </c>
      <c r="B140" s="57" t="s">
        <v>2936</v>
      </c>
      <c r="C140" s="58" t="s">
        <v>1844</v>
      </c>
      <c r="D140" s="69" t="s">
        <v>104</v>
      </c>
      <c r="E140" s="58" t="s">
        <v>2348</v>
      </c>
      <c r="F140" s="69" t="s">
        <v>3804</v>
      </c>
      <c r="G140" s="69">
        <v>1999</v>
      </c>
      <c r="H140" s="70">
        <v>6</v>
      </c>
      <c r="I140" s="71">
        <v>241</v>
      </c>
      <c r="J140" s="71">
        <v>40</v>
      </c>
      <c r="K140" s="71">
        <v>22.3</v>
      </c>
      <c r="L140" s="71">
        <v>2.7</v>
      </c>
      <c r="M140" s="70">
        <v>2</v>
      </c>
      <c r="N140" s="71">
        <v>90</v>
      </c>
      <c r="O140" s="71">
        <v>2</v>
      </c>
      <c r="P140" s="70">
        <v>4</v>
      </c>
      <c r="Q140" s="71">
        <v>15</v>
      </c>
      <c r="R140" s="71">
        <v>4</v>
      </c>
      <c r="S140" s="70">
        <v>0.67</v>
      </c>
      <c r="T140" s="71">
        <v>3</v>
      </c>
      <c r="U140" s="71">
        <v>11</v>
      </c>
      <c r="V140" s="77">
        <v>-8</v>
      </c>
      <c r="W140" s="77">
        <v>-2.99</v>
      </c>
      <c r="X140" s="77">
        <v>-1.59</v>
      </c>
      <c r="Y140" s="70">
        <v>2.6</v>
      </c>
      <c r="Z140" s="71">
        <v>5.9</v>
      </c>
      <c r="AA140" s="77">
        <v>-3.3</v>
      </c>
      <c r="AB140" s="77">
        <v>-1.22</v>
      </c>
      <c r="AC140" s="77">
        <v>-0.27</v>
      </c>
      <c r="AD140" s="63" t="s">
        <v>25</v>
      </c>
    </row>
    <row r="141" spans="1:30" ht="17.25" thickBot="1">
      <c r="A141" s="72">
        <v>139</v>
      </c>
      <c r="B141" s="57" t="s">
        <v>3114</v>
      </c>
      <c r="C141" s="58" t="s">
        <v>1844</v>
      </c>
      <c r="D141" s="69" t="s">
        <v>1810</v>
      </c>
      <c r="E141" s="58" t="s">
        <v>83</v>
      </c>
      <c r="F141" s="69" t="s">
        <v>3805</v>
      </c>
      <c r="G141" s="69">
        <v>1995</v>
      </c>
      <c r="H141" s="70">
        <v>4</v>
      </c>
      <c r="I141" s="71">
        <v>8</v>
      </c>
      <c r="J141" s="71">
        <v>2</v>
      </c>
      <c r="K141" s="71">
        <v>0.7</v>
      </c>
      <c r="L141" s="71">
        <v>0.1</v>
      </c>
      <c r="M141" s="59">
        <v>0</v>
      </c>
      <c r="N141" s="60"/>
      <c r="O141" s="60">
        <v>0</v>
      </c>
      <c r="P141" s="70">
        <v>4</v>
      </c>
      <c r="Q141" s="71">
        <v>2</v>
      </c>
      <c r="R141" s="71">
        <v>5</v>
      </c>
      <c r="S141" s="70">
        <v>2.25</v>
      </c>
      <c r="T141" s="71">
        <v>1</v>
      </c>
      <c r="U141" s="60">
        <v>0</v>
      </c>
      <c r="V141" s="78">
        <v>1</v>
      </c>
      <c r="W141" s="78">
        <v>11.25</v>
      </c>
      <c r="X141" s="78">
        <v>10.33</v>
      </c>
      <c r="Y141" s="70">
        <v>0.6</v>
      </c>
      <c r="Z141" s="71">
        <v>0.5</v>
      </c>
      <c r="AA141" s="78">
        <v>0.1</v>
      </c>
      <c r="AB141" s="78">
        <v>1.63</v>
      </c>
      <c r="AC141" s="78">
        <v>1</v>
      </c>
      <c r="AD141" s="63" t="s">
        <v>25</v>
      </c>
    </row>
    <row r="142" spans="1:30" ht="17.25" thickBot="1">
      <c r="A142" s="72">
        <v>140</v>
      </c>
      <c r="B142" s="57" t="s">
        <v>2663</v>
      </c>
      <c r="C142" s="58" t="s">
        <v>1814</v>
      </c>
      <c r="D142" s="69" t="s">
        <v>1819</v>
      </c>
      <c r="E142" s="58" t="s">
        <v>83</v>
      </c>
      <c r="F142" s="69" t="s">
        <v>3806</v>
      </c>
      <c r="G142" s="69">
        <v>1999</v>
      </c>
      <c r="H142" s="70">
        <v>12</v>
      </c>
      <c r="I142" s="71">
        <v>944</v>
      </c>
      <c r="J142" s="71">
        <v>79</v>
      </c>
      <c r="K142" s="71">
        <v>87.4</v>
      </c>
      <c r="L142" s="71">
        <v>10.5</v>
      </c>
      <c r="M142" s="70">
        <v>12</v>
      </c>
      <c r="N142" s="71">
        <v>79</v>
      </c>
      <c r="O142" s="71">
        <v>3</v>
      </c>
      <c r="P142" s="59">
        <v>0</v>
      </c>
      <c r="Q142" s="60"/>
      <c r="R142" s="60">
        <v>0</v>
      </c>
      <c r="S142" s="70">
        <v>2.08</v>
      </c>
      <c r="T142" s="71">
        <v>24</v>
      </c>
      <c r="U142" s="71">
        <v>15</v>
      </c>
      <c r="V142" s="78">
        <v>9</v>
      </c>
      <c r="W142" s="78">
        <v>0.86</v>
      </c>
      <c r="X142" s="77">
        <v>-1.1299999999999999</v>
      </c>
      <c r="Y142" s="70">
        <v>18.7</v>
      </c>
      <c r="Z142" s="71">
        <v>12.4</v>
      </c>
      <c r="AA142" s="78">
        <v>6.3</v>
      </c>
      <c r="AB142" s="78">
        <v>0.61</v>
      </c>
      <c r="AC142" s="77">
        <v>-0.26</v>
      </c>
      <c r="AD142" s="63" t="s">
        <v>25</v>
      </c>
    </row>
    <row r="143" spans="1:30" ht="17.25" thickBot="1">
      <c r="A143" s="72">
        <v>141</v>
      </c>
      <c r="B143" s="57" t="s">
        <v>4149</v>
      </c>
      <c r="C143" s="58" t="s">
        <v>1812</v>
      </c>
      <c r="D143" s="69" t="s">
        <v>104</v>
      </c>
      <c r="E143" s="58" t="s">
        <v>67</v>
      </c>
      <c r="F143" s="69" t="s">
        <v>3475</v>
      </c>
      <c r="G143" s="69">
        <v>2003</v>
      </c>
      <c r="H143" s="59">
        <v>0</v>
      </c>
      <c r="I143" s="60"/>
      <c r="J143" s="60"/>
      <c r="K143" s="60"/>
      <c r="L143" s="60"/>
      <c r="M143" s="59">
        <v>0</v>
      </c>
      <c r="N143" s="60"/>
      <c r="O143" s="60">
        <v>0</v>
      </c>
      <c r="P143" s="59">
        <v>0</v>
      </c>
      <c r="Q143" s="60"/>
      <c r="R143" s="71">
        <v>1</v>
      </c>
      <c r="S143" s="59"/>
      <c r="T143" s="60"/>
      <c r="U143" s="60"/>
      <c r="V143" s="60"/>
      <c r="W143" s="60"/>
      <c r="X143" s="60"/>
      <c r="Y143" s="59"/>
      <c r="Z143" s="60"/>
      <c r="AA143" s="60"/>
      <c r="AB143" s="60"/>
      <c r="AC143" s="60"/>
      <c r="AD143" s="63" t="s">
        <v>25</v>
      </c>
    </row>
    <row r="144" spans="1:30" ht="17.25" thickBot="1">
      <c r="A144" s="72">
        <v>142</v>
      </c>
      <c r="B144" s="57" t="s">
        <v>2819</v>
      </c>
      <c r="C144" s="58" t="s">
        <v>1841</v>
      </c>
      <c r="D144" s="69" t="s">
        <v>104</v>
      </c>
      <c r="E144" s="58" t="s">
        <v>65</v>
      </c>
      <c r="F144" s="69" t="s">
        <v>3807</v>
      </c>
      <c r="G144" s="69">
        <v>1997</v>
      </c>
      <c r="H144" s="70">
        <v>10</v>
      </c>
      <c r="I144" s="71">
        <v>826</v>
      </c>
      <c r="J144" s="71">
        <v>83</v>
      </c>
      <c r="K144" s="71">
        <v>76.5</v>
      </c>
      <c r="L144" s="71">
        <v>9.1999999999999993</v>
      </c>
      <c r="M144" s="70">
        <v>9</v>
      </c>
      <c r="N144" s="71">
        <v>90</v>
      </c>
      <c r="O144" s="71">
        <v>9</v>
      </c>
      <c r="P144" s="70">
        <v>1</v>
      </c>
      <c r="Q144" s="71">
        <v>16</v>
      </c>
      <c r="R144" s="71">
        <v>1</v>
      </c>
      <c r="S144" s="70">
        <v>2.2000000000000002</v>
      </c>
      <c r="T144" s="71">
        <v>21</v>
      </c>
      <c r="U144" s="71">
        <v>10</v>
      </c>
      <c r="V144" s="78">
        <v>11</v>
      </c>
      <c r="W144" s="78">
        <v>1.2</v>
      </c>
      <c r="X144" s="77">
        <v>-1.99</v>
      </c>
      <c r="Y144" s="70">
        <v>19.8</v>
      </c>
      <c r="Z144" s="71">
        <v>9</v>
      </c>
      <c r="AA144" s="78">
        <v>10.7</v>
      </c>
      <c r="AB144" s="78">
        <v>1.17</v>
      </c>
      <c r="AC144" s="78">
        <v>0.25</v>
      </c>
      <c r="AD144" s="63" t="s">
        <v>25</v>
      </c>
    </row>
    <row r="145" spans="1:30" ht="17.25" thickBot="1">
      <c r="A145" s="72">
        <v>143</v>
      </c>
      <c r="B145" s="57" t="s">
        <v>162</v>
      </c>
      <c r="C145" s="58" t="s">
        <v>1846</v>
      </c>
      <c r="D145" s="69" t="s">
        <v>1819</v>
      </c>
      <c r="E145" s="58" t="s">
        <v>79</v>
      </c>
      <c r="F145" s="69" t="s">
        <v>3808</v>
      </c>
      <c r="G145" s="69">
        <v>1997</v>
      </c>
      <c r="H145" s="70">
        <v>11</v>
      </c>
      <c r="I145" s="71">
        <v>640</v>
      </c>
      <c r="J145" s="71">
        <v>58</v>
      </c>
      <c r="K145" s="71">
        <v>59.3</v>
      </c>
      <c r="L145" s="71">
        <v>7.1</v>
      </c>
      <c r="M145" s="70">
        <v>8</v>
      </c>
      <c r="N145" s="71">
        <v>72</v>
      </c>
      <c r="O145" s="71">
        <v>1</v>
      </c>
      <c r="P145" s="70">
        <v>3</v>
      </c>
      <c r="Q145" s="71">
        <v>20</v>
      </c>
      <c r="R145" s="60">
        <v>0</v>
      </c>
      <c r="S145" s="70">
        <v>2.1800000000000002</v>
      </c>
      <c r="T145" s="71">
        <v>17</v>
      </c>
      <c r="U145" s="71">
        <v>7</v>
      </c>
      <c r="V145" s="78">
        <v>10</v>
      </c>
      <c r="W145" s="78">
        <v>1.41</v>
      </c>
      <c r="X145" s="77">
        <v>-0.03</v>
      </c>
      <c r="Y145" s="70">
        <v>16.399999999999999</v>
      </c>
      <c r="Z145" s="71">
        <v>8.9</v>
      </c>
      <c r="AA145" s="78">
        <v>7.5</v>
      </c>
      <c r="AB145" s="78">
        <v>1.05</v>
      </c>
      <c r="AC145" s="78">
        <v>0.13</v>
      </c>
      <c r="AD145" s="63" t="s">
        <v>25</v>
      </c>
    </row>
    <row r="146" spans="1:30" ht="17.25" thickBot="1">
      <c r="A146" s="72">
        <v>144</v>
      </c>
      <c r="B146" s="57" t="s">
        <v>1803</v>
      </c>
      <c r="C146" s="58" t="s">
        <v>1867</v>
      </c>
      <c r="D146" s="69" t="s">
        <v>103</v>
      </c>
      <c r="E146" s="58" t="s">
        <v>75</v>
      </c>
      <c r="F146" s="69" t="s">
        <v>3541</v>
      </c>
      <c r="G146" s="69">
        <v>2004</v>
      </c>
      <c r="H146" s="59">
        <v>0</v>
      </c>
      <c r="I146" s="60"/>
      <c r="J146" s="60"/>
      <c r="K146" s="60"/>
      <c r="L146" s="60"/>
      <c r="M146" s="59">
        <v>0</v>
      </c>
      <c r="N146" s="60"/>
      <c r="O146" s="60">
        <v>0</v>
      </c>
      <c r="P146" s="59">
        <v>0</v>
      </c>
      <c r="Q146" s="60"/>
      <c r="R146" s="71">
        <v>1</v>
      </c>
      <c r="S146" s="59"/>
      <c r="T146" s="60"/>
      <c r="U146" s="60"/>
      <c r="V146" s="60"/>
      <c r="W146" s="60"/>
      <c r="X146" s="60"/>
      <c r="Y146" s="59"/>
      <c r="Z146" s="60"/>
      <c r="AA146" s="60"/>
      <c r="AB146" s="60"/>
      <c r="AC146" s="60"/>
      <c r="AD146" s="63" t="s">
        <v>25</v>
      </c>
    </row>
    <row r="147" spans="1:30" ht="17.25" thickBot="1">
      <c r="A147" s="72">
        <v>145</v>
      </c>
      <c r="B147" s="57" t="s">
        <v>3239</v>
      </c>
      <c r="C147" s="58" t="s">
        <v>1812</v>
      </c>
      <c r="D147" s="69" t="s">
        <v>104</v>
      </c>
      <c r="E147" s="58" t="s">
        <v>71</v>
      </c>
      <c r="F147" s="69" t="s">
        <v>3809</v>
      </c>
      <c r="G147" s="69">
        <v>1994</v>
      </c>
      <c r="H147" s="70">
        <v>2</v>
      </c>
      <c r="I147" s="71">
        <v>147</v>
      </c>
      <c r="J147" s="71">
        <v>74</v>
      </c>
      <c r="K147" s="71">
        <v>13.6</v>
      </c>
      <c r="L147" s="71">
        <v>1.6</v>
      </c>
      <c r="M147" s="70">
        <v>1</v>
      </c>
      <c r="N147" s="71">
        <v>90</v>
      </c>
      <c r="O147" s="71">
        <v>1</v>
      </c>
      <c r="P147" s="70">
        <v>1</v>
      </c>
      <c r="Q147" s="71">
        <v>57</v>
      </c>
      <c r="R147" s="71">
        <v>5</v>
      </c>
      <c r="S147" s="59">
        <v>0</v>
      </c>
      <c r="T147" s="71">
        <v>1</v>
      </c>
      <c r="U147" s="71">
        <v>6</v>
      </c>
      <c r="V147" s="77">
        <v>-5</v>
      </c>
      <c r="W147" s="77">
        <v>-3.06</v>
      </c>
      <c r="X147" s="77">
        <v>-4.41</v>
      </c>
      <c r="Y147" s="70">
        <v>1.4</v>
      </c>
      <c r="Z147" s="71">
        <v>5.9</v>
      </c>
      <c r="AA147" s="77">
        <v>-4.5</v>
      </c>
      <c r="AB147" s="77">
        <v>-2.73</v>
      </c>
      <c r="AC147" s="77">
        <v>-3.22</v>
      </c>
      <c r="AD147" s="63" t="s">
        <v>25</v>
      </c>
    </row>
    <row r="148" spans="1:30" ht="17.25" thickBot="1">
      <c r="A148" s="72">
        <v>146</v>
      </c>
      <c r="B148" s="57" t="s">
        <v>163</v>
      </c>
      <c r="C148" s="58" t="s">
        <v>1814</v>
      </c>
      <c r="D148" s="69" t="s">
        <v>104</v>
      </c>
      <c r="E148" s="58" t="s">
        <v>83</v>
      </c>
      <c r="F148" s="69" t="s">
        <v>3810</v>
      </c>
      <c r="G148" s="69">
        <v>1993</v>
      </c>
      <c r="H148" s="70">
        <v>12</v>
      </c>
      <c r="I148" s="144">
        <v>1070</v>
      </c>
      <c r="J148" s="71">
        <v>89</v>
      </c>
      <c r="K148" s="71">
        <v>99.1</v>
      </c>
      <c r="L148" s="71">
        <v>11.9</v>
      </c>
      <c r="M148" s="70">
        <v>12</v>
      </c>
      <c r="N148" s="71">
        <v>89</v>
      </c>
      <c r="O148" s="71">
        <v>11</v>
      </c>
      <c r="P148" s="59">
        <v>0</v>
      </c>
      <c r="Q148" s="60"/>
      <c r="R148" s="60">
        <v>0</v>
      </c>
      <c r="S148" s="70">
        <v>2.08</v>
      </c>
      <c r="T148" s="71">
        <v>29</v>
      </c>
      <c r="U148" s="71">
        <v>17</v>
      </c>
      <c r="V148" s="78">
        <v>12</v>
      </c>
      <c r="W148" s="78">
        <v>1.01</v>
      </c>
      <c r="X148" s="78">
        <v>1.01</v>
      </c>
      <c r="Y148" s="70">
        <v>23.5</v>
      </c>
      <c r="Z148" s="71">
        <v>15.4</v>
      </c>
      <c r="AA148" s="78">
        <v>8.1</v>
      </c>
      <c r="AB148" s="78">
        <v>0.68</v>
      </c>
      <c r="AC148" s="78">
        <v>4.4800000000000004</v>
      </c>
      <c r="AD148" s="63" t="s">
        <v>25</v>
      </c>
    </row>
    <row r="149" spans="1:30" ht="17.25" thickBot="1">
      <c r="A149" s="72">
        <v>147</v>
      </c>
      <c r="B149" s="57" t="s">
        <v>164</v>
      </c>
      <c r="C149" s="58" t="s">
        <v>1814</v>
      </c>
      <c r="D149" s="69" t="s">
        <v>104</v>
      </c>
      <c r="E149" s="58" t="s">
        <v>75</v>
      </c>
      <c r="F149" s="69" t="s">
        <v>3811</v>
      </c>
      <c r="G149" s="69">
        <v>1997</v>
      </c>
      <c r="H149" s="70">
        <v>8</v>
      </c>
      <c r="I149" s="71">
        <v>700</v>
      </c>
      <c r="J149" s="71">
        <v>88</v>
      </c>
      <c r="K149" s="71">
        <v>64.8</v>
      </c>
      <c r="L149" s="71">
        <v>7.8</v>
      </c>
      <c r="M149" s="70">
        <v>8</v>
      </c>
      <c r="N149" s="71">
        <v>88</v>
      </c>
      <c r="O149" s="71">
        <v>7</v>
      </c>
      <c r="P149" s="59">
        <v>0</v>
      </c>
      <c r="Q149" s="60"/>
      <c r="R149" s="60">
        <v>0</v>
      </c>
      <c r="S149" s="70">
        <v>1.38</v>
      </c>
      <c r="T149" s="71">
        <v>6</v>
      </c>
      <c r="U149" s="71">
        <v>13</v>
      </c>
      <c r="V149" s="77">
        <v>-7</v>
      </c>
      <c r="W149" s="77">
        <v>-0.9</v>
      </c>
      <c r="X149" s="77">
        <v>-0.19</v>
      </c>
      <c r="Y149" s="70">
        <v>8.3000000000000007</v>
      </c>
      <c r="Z149" s="71">
        <v>15.3</v>
      </c>
      <c r="AA149" s="77">
        <v>-7</v>
      </c>
      <c r="AB149" s="77">
        <v>-0.9</v>
      </c>
      <c r="AC149" s="77">
        <v>-0.28000000000000003</v>
      </c>
      <c r="AD149" s="63" t="s">
        <v>25</v>
      </c>
    </row>
    <row r="150" spans="1:30" ht="17.25" thickBot="1">
      <c r="A150" s="72">
        <v>148</v>
      </c>
      <c r="B150" s="57" t="s">
        <v>2664</v>
      </c>
      <c r="C150" s="58" t="s">
        <v>1814</v>
      </c>
      <c r="D150" s="69" t="s">
        <v>104</v>
      </c>
      <c r="E150" s="58" t="s">
        <v>81</v>
      </c>
      <c r="F150" s="69" t="s">
        <v>3812</v>
      </c>
      <c r="G150" s="69">
        <v>1998</v>
      </c>
      <c r="H150" s="70">
        <v>11</v>
      </c>
      <c r="I150" s="71">
        <v>966</v>
      </c>
      <c r="J150" s="71">
        <v>88</v>
      </c>
      <c r="K150" s="71">
        <v>89.4</v>
      </c>
      <c r="L150" s="71">
        <v>10.7</v>
      </c>
      <c r="M150" s="70">
        <v>11</v>
      </c>
      <c r="N150" s="71">
        <v>88</v>
      </c>
      <c r="O150" s="71">
        <v>10</v>
      </c>
      <c r="P150" s="59">
        <v>0</v>
      </c>
      <c r="Q150" s="60"/>
      <c r="R150" s="71">
        <v>1</v>
      </c>
      <c r="S150" s="70">
        <v>1.36</v>
      </c>
      <c r="T150" s="71">
        <v>19</v>
      </c>
      <c r="U150" s="71">
        <v>13</v>
      </c>
      <c r="V150" s="78">
        <v>6</v>
      </c>
      <c r="W150" s="78">
        <v>0.56000000000000005</v>
      </c>
      <c r="X150" s="78">
        <v>1.35</v>
      </c>
      <c r="Y150" s="70">
        <v>23.2</v>
      </c>
      <c r="Z150" s="71">
        <v>12.4</v>
      </c>
      <c r="AA150" s="78">
        <v>10.8</v>
      </c>
      <c r="AB150" s="78">
        <v>1</v>
      </c>
      <c r="AC150" s="78">
        <v>1.45</v>
      </c>
      <c r="AD150" s="63" t="s">
        <v>25</v>
      </c>
    </row>
    <row r="151" spans="1:30" ht="17.25" thickBot="1">
      <c r="A151" s="72">
        <v>149</v>
      </c>
      <c r="B151" s="57" t="s">
        <v>165</v>
      </c>
      <c r="C151" s="58" t="s">
        <v>1811</v>
      </c>
      <c r="D151" s="69" t="s">
        <v>102</v>
      </c>
      <c r="E151" s="58" t="s">
        <v>79</v>
      </c>
      <c r="F151" s="69" t="s">
        <v>3813</v>
      </c>
      <c r="G151" s="69">
        <v>2005</v>
      </c>
      <c r="H151" s="70">
        <v>1</v>
      </c>
      <c r="I151" s="71">
        <v>14</v>
      </c>
      <c r="J151" s="71">
        <v>14</v>
      </c>
      <c r="K151" s="71">
        <v>1.3</v>
      </c>
      <c r="L151" s="71">
        <v>0.2</v>
      </c>
      <c r="M151" s="59">
        <v>0</v>
      </c>
      <c r="N151" s="60"/>
      <c r="O151" s="60">
        <v>0</v>
      </c>
      <c r="P151" s="70">
        <v>1</v>
      </c>
      <c r="Q151" s="71">
        <v>14</v>
      </c>
      <c r="R151" s="71">
        <v>6</v>
      </c>
      <c r="S151" s="70">
        <v>1</v>
      </c>
      <c r="T151" s="60">
        <v>0</v>
      </c>
      <c r="U151" s="60">
        <v>0</v>
      </c>
      <c r="V151" s="60">
        <v>0</v>
      </c>
      <c r="W151" s="60">
        <v>0</v>
      </c>
      <c r="X151" s="77">
        <v>-1.44</v>
      </c>
      <c r="Y151" s="59">
        <v>0</v>
      </c>
      <c r="Z151" s="60">
        <v>0</v>
      </c>
      <c r="AA151" s="60">
        <v>0</v>
      </c>
      <c r="AB151" s="78">
        <v>0.24</v>
      </c>
      <c r="AC151" s="77">
        <v>-0.78</v>
      </c>
      <c r="AD151" s="63" t="s">
        <v>25</v>
      </c>
    </row>
    <row r="152" spans="1:30" ht="17.25" thickBot="1">
      <c r="A152" s="72">
        <v>150</v>
      </c>
      <c r="B152" s="57" t="s">
        <v>2665</v>
      </c>
      <c r="C152" s="58" t="s">
        <v>1812</v>
      </c>
      <c r="D152" s="69" t="s">
        <v>103</v>
      </c>
      <c r="E152" s="58" t="s">
        <v>96</v>
      </c>
      <c r="F152" s="69" t="s">
        <v>3814</v>
      </c>
      <c r="G152" s="69">
        <v>2003</v>
      </c>
      <c r="H152" s="70">
        <v>3</v>
      </c>
      <c r="I152" s="71">
        <v>118</v>
      </c>
      <c r="J152" s="71">
        <v>39</v>
      </c>
      <c r="K152" s="71">
        <v>10.9</v>
      </c>
      <c r="L152" s="71">
        <v>1.3</v>
      </c>
      <c r="M152" s="70">
        <v>1</v>
      </c>
      <c r="N152" s="71">
        <v>65</v>
      </c>
      <c r="O152" s="60">
        <v>0</v>
      </c>
      <c r="P152" s="70">
        <v>2</v>
      </c>
      <c r="Q152" s="71">
        <v>27</v>
      </c>
      <c r="R152" s="71">
        <v>8</v>
      </c>
      <c r="S152" s="59">
        <v>0</v>
      </c>
      <c r="T152" s="60">
        <v>0</v>
      </c>
      <c r="U152" s="71">
        <v>2</v>
      </c>
      <c r="V152" s="77">
        <v>-2</v>
      </c>
      <c r="W152" s="77">
        <v>-1.53</v>
      </c>
      <c r="X152" s="77">
        <v>-1.43</v>
      </c>
      <c r="Y152" s="70">
        <v>1.7</v>
      </c>
      <c r="Z152" s="71">
        <v>1.9</v>
      </c>
      <c r="AA152" s="77">
        <v>-0.2</v>
      </c>
      <c r="AB152" s="77">
        <v>-0.16</v>
      </c>
      <c r="AC152" s="77">
        <v>-0.38</v>
      </c>
      <c r="AD152" s="63" t="s">
        <v>25</v>
      </c>
    </row>
    <row r="153" spans="1:30" ht="17.25" thickBot="1">
      <c r="A153" s="72">
        <v>151</v>
      </c>
      <c r="B153" s="57" t="s">
        <v>166</v>
      </c>
      <c r="C153" s="58" t="s">
        <v>1832</v>
      </c>
      <c r="D153" s="69" t="s">
        <v>1853</v>
      </c>
      <c r="E153" s="58" t="s">
        <v>93</v>
      </c>
      <c r="F153" s="69" t="s">
        <v>3815</v>
      </c>
      <c r="G153" s="69">
        <v>1992</v>
      </c>
      <c r="H153" s="70">
        <v>6</v>
      </c>
      <c r="I153" s="71">
        <v>252</v>
      </c>
      <c r="J153" s="71">
        <v>42</v>
      </c>
      <c r="K153" s="71">
        <v>23.3</v>
      </c>
      <c r="L153" s="71">
        <v>2.8</v>
      </c>
      <c r="M153" s="70">
        <v>1</v>
      </c>
      <c r="N153" s="71">
        <v>90</v>
      </c>
      <c r="O153" s="71">
        <v>1</v>
      </c>
      <c r="P153" s="70">
        <v>5</v>
      </c>
      <c r="Q153" s="71">
        <v>32</v>
      </c>
      <c r="R153" s="71">
        <v>6</v>
      </c>
      <c r="S153" s="70">
        <v>1.83</v>
      </c>
      <c r="T153" s="71">
        <v>6</v>
      </c>
      <c r="U153" s="71">
        <v>5</v>
      </c>
      <c r="V153" s="78">
        <v>1</v>
      </c>
      <c r="W153" s="78">
        <v>0.36</v>
      </c>
      <c r="X153" s="78">
        <v>0.9</v>
      </c>
      <c r="Y153" s="70">
        <v>5.7</v>
      </c>
      <c r="Z153" s="71">
        <v>4.5999999999999996</v>
      </c>
      <c r="AA153" s="78">
        <v>1.1000000000000001</v>
      </c>
      <c r="AB153" s="78">
        <v>0.39</v>
      </c>
      <c r="AC153" s="78">
        <v>0.85</v>
      </c>
      <c r="AD153" s="63" t="s">
        <v>25</v>
      </c>
    </row>
    <row r="154" spans="1:30" ht="17.25" thickBot="1">
      <c r="A154" s="72">
        <v>152</v>
      </c>
      <c r="B154" s="57" t="s">
        <v>2948</v>
      </c>
      <c r="C154" s="58" t="s">
        <v>1844</v>
      </c>
      <c r="D154" s="69" t="s">
        <v>2827</v>
      </c>
      <c r="E154" s="58" t="s">
        <v>65</v>
      </c>
      <c r="F154" s="69" t="s">
        <v>3816</v>
      </c>
      <c r="G154" s="69">
        <v>2002</v>
      </c>
      <c r="H154" s="70">
        <v>9</v>
      </c>
      <c r="I154" s="71">
        <v>553</v>
      </c>
      <c r="J154" s="71">
        <v>61</v>
      </c>
      <c r="K154" s="71">
        <v>51.2</v>
      </c>
      <c r="L154" s="71">
        <v>6.1</v>
      </c>
      <c r="M154" s="70">
        <v>7</v>
      </c>
      <c r="N154" s="71">
        <v>75</v>
      </c>
      <c r="O154" s="71">
        <v>2</v>
      </c>
      <c r="P154" s="70">
        <v>2</v>
      </c>
      <c r="Q154" s="71">
        <v>14</v>
      </c>
      <c r="R154" s="71">
        <v>1</v>
      </c>
      <c r="S154" s="70">
        <v>2.11</v>
      </c>
      <c r="T154" s="71">
        <v>21</v>
      </c>
      <c r="U154" s="71">
        <v>9</v>
      </c>
      <c r="V154" s="78">
        <v>12</v>
      </c>
      <c r="W154" s="78">
        <v>1.95</v>
      </c>
      <c r="X154" s="78">
        <v>0.59</v>
      </c>
      <c r="Y154" s="70">
        <v>12.6</v>
      </c>
      <c r="Z154" s="71">
        <v>5.7</v>
      </c>
      <c r="AA154" s="78">
        <v>7</v>
      </c>
      <c r="AB154" s="78">
        <v>1.1299999999999999</v>
      </c>
      <c r="AC154" s="78">
        <v>0.04</v>
      </c>
      <c r="AD154" s="63" t="s">
        <v>25</v>
      </c>
    </row>
    <row r="155" spans="1:30" ht="17.25" thickBot="1">
      <c r="A155" s="72">
        <v>153</v>
      </c>
      <c r="B155" s="57" t="s">
        <v>3240</v>
      </c>
      <c r="C155" s="58" t="s">
        <v>1821</v>
      </c>
      <c r="D155" s="69" t="s">
        <v>103</v>
      </c>
      <c r="E155" s="58" t="s">
        <v>87</v>
      </c>
      <c r="F155" s="69" t="s">
        <v>3817</v>
      </c>
      <c r="G155" s="69">
        <v>1998</v>
      </c>
      <c r="H155" s="70">
        <v>7</v>
      </c>
      <c r="I155" s="71">
        <v>535</v>
      </c>
      <c r="J155" s="71">
        <v>76</v>
      </c>
      <c r="K155" s="71">
        <v>49.5</v>
      </c>
      <c r="L155" s="71">
        <v>5.9</v>
      </c>
      <c r="M155" s="70">
        <v>7</v>
      </c>
      <c r="N155" s="71">
        <v>76</v>
      </c>
      <c r="O155" s="71">
        <v>2</v>
      </c>
      <c r="P155" s="59">
        <v>0</v>
      </c>
      <c r="Q155" s="60"/>
      <c r="R155" s="71">
        <v>1</v>
      </c>
      <c r="S155" s="70">
        <v>0.86</v>
      </c>
      <c r="T155" s="71">
        <v>6</v>
      </c>
      <c r="U155" s="71">
        <v>6</v>
      </c>
      <c r="V155" s="60">
        <v>0</v>
      </c>
      <c r="W155" s="60">
        <v>0</v>
      </c>
      <c r="X155" s="78">
        <v>0.66</v>
      </c>
      <c r="Y155" s="70">
        <v>6.8</v>
      </c>
      <c r="Z155" s="71">
        <v>7.7</v>
      </c>
      <c r="AA155" s="77">
        <v>-0.9</v>
      </c>
      <c r="AB155" s="77">
        <v>-0.15</v>
      </c>
      <c r="AC155" s="78">
        <v>0.61</v>
      </c>
      <c r="AD155" s="63" t="s">
        <v>25</v>
      </c>
    </row>
    <row r="156" spans="1:30" ht="17.25" thickBot="1">
      <c r="A156" s="72">
        <v>154</v>
      </c>
      <c r="B156" s="57" t="s">
        <v>3335</v>
      </c>
      <c r="C156" s="58" t="s">
        <v>1812</v>
      </c>
      <c r="D156" s="69" t="s">
        <v>102</v>
      </c>
      <c r="E156" s="58" t="s">
        <v>71</v>
      </c>
      <c r="F156" s="69" t="s">
        <v>4150</v>
      </c>
      <c r="G156" s="69">
        <v>2005</v>
      </c>
      <c r="H156" s="59">
        <v>0</v>
      </c>
      <c r="I156" s="60"/>
      <c r="J156" s="60"/>
      <c r="K156" s="60"/>
      <c r="L156" s="60"/>
      <c r="M156" s="59">
        <v>0</v>
      </c>
      <c r="N156" s="60"/>
      <c r="O156" s="60">
        <v>0</v>
      </c>
      <c r="P156" s="59">
        <v>0</v>
      </c>
      <c r="Q156" s="60"/>
      <c r="R156" s="71">
        <v>2</v>
      </c>
      <c r="S156" s="59"/>
      <c r="T156" s="60"/>
      <c r="U156" s="60"/>
      <c r="V156" s="60"/>
      <c r="W156" s="60"/>
      <c r="X156" s="60"/>
      <c r="Y156" s="59"/>
      <c r="Z156" s="60"/>
      <c r="AA156" s="60"/>
      <c r="AB156" s="60"/>
      <c r="AC156" s="60"/>
      <c r="AD156" s="63" t="s">
        <v>25</v>
      </c>
    </row>
    <row r="157" spans="1:30" ht="17.25" thickBot="1">
      <c r="A157" s="72">
        <v>155</v>
      </c>
      <c r="B157" s="57" t="s">
        <v>4151</v>
      </c>
      <c r="C157" s="58" t="s">
        <v>1812</v>
      </c>
      <c r="D157" s="69" t="s">
        <v>104</v>
      </c>
      <c r="E157" s="58" t="s">
        <v>71</v>
      </c>
      <c r="F157" s="69" t="s">
        <v>3550</v>
      </c>
      <c r="G157" s="69">
        <v>2005</v>
      </c>
      <c r="H157" s="59">
        <v>0</v>
      </c>
      <c r="I157" s="60"/>
      <c r="J157" s="60"/>
      <c r="K157" s="60"/>
      <c r="L157" s="60"/>
      <c r="M157" s="59">
        <v>0</v>
      </c>
      <c r="N157" s="60"/>
      <c r="O157" s="60">
        <v>0</v>
      </c>
      <c r="P157" s="59">
        <v>0</v>
      </c>
      <c r="Q157" s="60"/>
      <c r="R157" s="71">
        <v>1</v>
      </c>
      <c r="S157" s="59"/>
      <c r="T157" s="60"/>
      <c r="U157" s="60"/>
      <c r="V157" s="60"/>
      <c r="W157" s="60"/>
      <c r="X157" s="60"/>
      <c r="Y157" s="59"/>
      <c r="Z157" s="60"/>
      <c r="AA157" s="60"/>
      <c r="AB157" s="60"/>
      <c r="AC157" s="60"/>
      <c r="AD157" s="63" t="s">
        <v>25</v>
      </c>
    </row>
    <row r="158" spans="1:30" ht="17.25" thickBot="1">
      <c r="A158" s="72">
        <v>156</v>
      </c>
      <c r="B158" s="57" t="s">
        <v>167</v>
      </c>
      <c r="C158" s="58" t="s">
        <v>1822</v>
      </c>
      <c r="D158" s="69" t="s">
        <v>104</v>
      </c>
      <c r="E158" s="58" t="s">
        <v>63</v>
      </c>
      <c r="F158" s="69" t="s">
        <v>3569</v>
      </c>
      <c r="G158" s="69">
        <v>1997</v>
      </c>
      <c r="H158" s="70">
        <v>10</v>
      </c>
      <c r="I158" s="71">
        <v>746</v>
      </c>
      <c r="J158" s="71">
        <v>75</v>
      </c>
      <c r="K158" s="71">
        <v>69.099999999999994</v>
      </c>
      <c r="L158" s="71">
        <v>8.3000000000000007</v>
      </c>
      <c r="M158" s="70">
        <v>8</v>
      </c>
      <c r="N158" s="71">
        <v>90</v>
      </c>
      <c r="O158" s="71">
        <v>8</v>
      </c>
      <c r="P158" s="70">
        <v>2</v>
      </c>
      <c r="Q158" s="71">
        <v>13</v>
      </c>
      <c r="R158" s="71">
        <v>2</v>
      </c>
      <c r="S158" s="70">
        <v>2.2999999999999998</v>
      </c>
      <c r="T158" s="71">
        <v>16</v>
      </c>
      <c r="U158" s="71">
        <v>7</v>
      </c>
      <c r="V158" s="78">
        <v>9</v>
      </c>
      <c r="W158" s="78">
        <v>1.0900000000000001</v>
      </c>
      <c r="X158" s="77">
        <v>-0.8</v>
      </c>
      <c r="Y158" s="70">
        <v>12.5</v>
      </c>
      <c r="Z158" s="71">
        <v>7.1</v>
      </c>
      <c r="AA158" s="78">
        <v>5.4</v>
      </c>
      <c r="AB158" s="78">
        <v>0.65</v>
      </c>
      <c r="AC158" s="77">
        <v>-1.0900000000000001</v>
      </c>
      <c r="AD158" s="63" t="s">
        <v>25</v>
      </c>
    </row>
    <row r="159" spans="1:30" ht="17.25" thickBot="1">
      <c r="A159" s="72">
        <v>157</v>
      </c>
      <c r="B159" s="57" t="s">
        <v>168</v>
      </c>
      <c r="C159" s="58" t="s">
        <v>1839</v>
      </c>
      <c r="D159" s="69" t="s">
        <v>1819</v>
      </c>
      <c r="E159" s="58" t="s">
        <v>96</v>
      </c>
      <c r="F159" s="69" t="s">
        <v>3818</v>
      </c>
      <c r="G159" s="69">
        <v>1993</v>
      </c>
      <c r="H159" s="70">
        <v>12</v>
      </c>
      <c r="I159" s="144">
        <v>1036</v>
      </c>
      <c r="J159" s="71">
        <v>86</v>
      </c>
      <c r="K159" s="71">
        <v>95.9</v>
      </c>
      <c r="L159" s="71">
        <v>11.5</v>
      </c>
      <c r="M159" s="70">
        <v>12</v>
      </c>
      <c r="N159" s="71">
        <v>86</v>
      </c>
      <c r="O159" s="71">
        <v>8</v>
      </c>
      <c r="P159" s="59">
        <v>0</v>
      </c>
      <c r="Q159" s="60"/>
      <c r="R159" s="60">
        <v>0</v>
      </c>
      <c r="S159" s="70">
        <v>1.17</v>
      </c>
      <c r="T159" s="71">
        <v>14</v>
      </c>
      <c r="U159" s="71">
        <v>17</v>
      </c>
      <c r="V159" s="77">
        <v>-3</v>
      </c>
      <c r="W159" s="77">
        <v>-0.26</v>
      </c>
      <c r="X159" s="77">
        <v>-0.26</v>
      </c>
      <c r="Y159" s="70">
        <v>16.899999999999999</v>
      </c>
      <c r="Z159" s="71">
        <v>15.8</v>
      </c>
      <c r="AA159" s="78">
        <v>1.1000000000000001</v>
      </c>
      <c r="AB159" s="78">
        <v>0.1</v>
      </c>
      <c r="AC159" s="77">
        <v>-1.96</v>
      </c>
      <c r="AD159" s="63" t="s">
        <v>25</v>
      </c>
    </row>
    <row r="160" spans="1:30" ht="17.25" thickBot="1">
      <c r="A160" s="72">
        <v>158</v>
      </c>
      <c r="B160" s="57" t="s">
        <v>169</v>
      </c>
      <c r="C160" s="58" t="s">
        <v>1839</v>
      </c>
      <c r="D160" s="69" t="s">
        <v>103</v>
      </c>
      <c r="E160" s="58" t="s">
        <v>85</v>
      </c>
      <c r="F160" s="69" t="s">
        <v>3819</v>
      </c>
      <c r="G160" s="69">
        <v>2000</v>
      </c>
      <c r="H160" s="70">
        <v>10</v>
      </c>
      <c r="I160" s="71">
        <v>866</v>
      </c>
      <c r="J160" s="71">
        <v>87</v>
      </c>
      <c r="K160" s="71">
        <v>80.2</v>
      </c>
      <c r="L160" s="71">
        <v>9.6</v>
      </c>
      <c r="M160" s="70">
        <v>10</v>
      </c>
      <c r="N160" s="71">
        <v>87</v>
      </c>
      <c r="O160" s="71">
        <v>8</v>
      </c>
      <c r="P160" s="59">
        <v>0</v>
      </c>
      <c r="Q160" s="60"/>
      <c r="R160" s="71">
        <v>1</v>
      </c>
      <c r="S160" s="70">
        <v>1.4</v>
      </c>
      <c r="T160" s="71">
        <v>9</v>
      </c>
      <c r="U160" s="71">
        <v>12</v>
      </c>
      <c r="V160" s="77">
        <v>-3</v>
      </c>
      <c r="W160" s="77">
        <v>-0.31</v>
      </c>
      <c r="X160" s="78">
        <v>0.11</v>
      </c>
      <c r="Y160" s="70">
        <v>10.8</v>
      </c>
      <c r="Z160" s="71">
        <v>12.8</v>
      </c>
      <c r="AA160" s="77">
        <v>-2.1</v>
      </c>
      <c r="AB160" s="77">
        <v>-0.21</v>
      </c>
      <c r="AC160" s="60">
        <v>0</v>
      </c>
      <c r="AD160" s="63" t="s">
        <v>25</v>
      </c>
    </row>
    <row r="161" spans="1:30" ht="17.25" thickBot="1">
      <c r="A161" s="72">
        <v>159</v>
      </c>
      <c r="B161" s="57" t="s">
        <v>2666</v>
      </c>
      <c r="C161" s="58" t="s">
        <v>1812</v>
      </c>
      <c r="D161" s="69" t="s">
        <v>1833</v>
      </c>
      <c r="E161" s="58" t="s">
        <v>2641</v>
      </c>
      <c r="F161" s="69" t="s">
        <v>3542</v>
      </c>
      <c r="G161" s="69">
        <v>1999</v>
      </c>
      <c r="H161" s="70">
        <v>12</v>
      </c>
      <c r="I161" s="71">
        <v>805</v>
      </c>
      <c r="J161" s="71">
        <v>67</v>
      </c>
      <c r="K161" s="71">
        <v>74.5</v>
      </c>
      <c r="L161" s="71">
        <v>8.9</v>
      </c>
      <c r="M161" s="70">
        <v>9</v>
      </c>
      <c r="N161" s="71">
        <v>82</v>
      </c>
      <c r="O161" s="71">
        <v>4</v>
      </c>
      <c r="P161" s="70">
        <v>3</v>
      </c>
      <c r="Q161" s="71">
        <v>22</v>
      </c>
      <c r="R161" s="60">
        <v>0</v>
      </c>
      <c r="S161" s="70">
        <v>0.5</v>
      </c>
      <c r="T161" s="71">
        <v>8</v>
      </c>
      <c r="U161" s="71">
        <v>17</v>
      </c>
      <c r="V161" s="77">
        <v>-9</v>
      </c>
      <c r="W161" s="77">
        <v>-1.01</v>
      </c>
      <c r="X161" s="77">
        <v>-0.02</v>
      </c>
      <c r="Y161" s="70">
        <v>10.4</v>
      </c>
      <c r="Z161" s="71">
        <v>19.7</v>
      </c>
      <c r="AA161" s="77">
        <v>-9.3000000000000007</v>
      </c>
      <c r="AB161" s="77">
        <v>-1.03</v>
      </c>
      <c r="AC161" s="77">
        <v>-0.2</v>
      </c>
      <c r="AD161" s="63" t="s">
        <v>25</v>
      </c>
    </row>
    <row r="162" spans="1:30" ht="17.25" thickBot="1">
      <c r="A162" s="72">
        <v>160</v>
      </c>
      <c r="B162" s="57" t="s">
        <v>3226</v>
      </c>
      <c r="C162" s="58" t="s">
        <v>1812</v>
      </c>
      <c r="D162" s="69" t="s">
        <v>103</v>
      </c>
      <c r="E162" s="58" t="s">
        <v>93</v>
      </c>
      <c r="F162" s="69" t="s">
        <v>3820</v>
      </c>
      <c r="G162" s="69">
        <v>2001</v>
      </c>
      <c r="H162" s="70">
        <v>6</v>
      </c>
      <c r="I162" s="71">
        <v>170</v>
      </c>
      <c r="J162" s="71">
        <v>28</v>
      </c>
      <c r="K162" s="71">
        <v>15.7</v>
      </c>
      <c r="L162" s="71">
        <v>1.9</v>
      </c>
      <c r="M162" s="70">
        <v>1</v>
      </c>
      <c r="N162" s="71">
        <v>69</v>
      </c>
      <c r="O162" s="60">
        <v>0</v>
      </c>
      <c r="P162" s="70">
        <v>5</v>
      </c>
      <c r="Q162" s="71">
        <v>20</v>
      </c>
      <c r="R162" s="71">
        <v>1</v>
      </c>
      <c r="S162" s="70">
        <v>1.33</v>
      </c>
      <c r="T162" s="71">
        <v>5</v>
      </c>
      <c r="U162" s="71">
        <v>2</v>
      </c>
      <c r="V162" s="78">
        <v>3</v>
      </c>
      <c r="W162" s="78">
        <v>1.59</v>
      </c>
      <c r="X162" s="78">
        <v>2.2799999999999998</v>
      </c>
      <c r="Y162" s="70">
        <v>4.0999999999999996</v>
      </c>
      <c r="Z162" s="71">
        <v>1.7</v>
      </c>
      <c r="AA162" s="78">
        <v>2.5</v>
      </c>
      <c r="AB162" s="78">
        <v>1.3</v>
      </c>
      <c r="AC162" s="78">
        <v>1.85</v>
      </c>
      <c r="AD162" s="63" t="s">
        <v>25</v>
      </c>
    </row>
    <row r="163" spans="1:30" ht="17.25" thickBot="1">
      <c r="A163" s="72">
        <v>161</v>
      </c>
      <c r="B163" s="57" t="s">
        <v>367</v>
      </c>
      <c r="C163" s="58" t="s">
        <v>1848</v>
      </c>
      <c r="D163" s="69" t="s">
        <v>111</v>
      </c>
      <c r="E163" s="58" t="s">
        <v>67</v>
      </c>
      <c r="F163" s="69" t="s">
        <v>4152</v>
      </c>
      <c r="G163" s="69">
        <v>1989</v>
      </c>
      <c r="H163" s="59">
        <v>0</v>
      </c>
      <c r="I163" s="60"/>
      <c r="J163" s="60"/>
      <c r="K163" s="60"/>
      <c r="L163" s="60"/>
      <c r="M163" s="59">
        <v>0</v>
      </c>
      <c r="N163" s="60"/>
      <c r="O163" s="60">
        <v>0</v>
      </c>
      <c r="P163" s="59">
        <v>0</v>
      </c>
      <c r="Q163" s="60"/>
      <c r="R163" s="71">
        <v>12</v>
      </c>
      <c r="S163" s="59"/>
      <c r="T163" s="60"/>
      <c r="U163" s="60"/>
      <c r="V163" s="60"/>
      <c r="W163" s="60"/>
      <c r="X163" s="60"/>
      <c r="Y163" s="59"/>
      <c r="Z163" s="60"/>
      <c r="AA163" s="60"/>
      <c r="AB163" s="60"/>
      <c r="AC163" s="60"/>
      <c r="AD163" s="63" t="s">
        <v>25</v>
      </c>
    </row>
    <row r="164" spans="1:30" ht="17.25" thickBot="1">
      <c r="A164" s="72">
        <v>162</v>
      </c>
      <c r="B164" s="57" t="s">
        <v>3336</v>
      </c>
      <c r="C164" s="58" t="s">
        <v>1838</v>
      </c>
      <c r="D164" s="69" t="s">
        <v>104</v>
      </c>
      <c r="E164" s="58" t="s">
        <v>67</v>
      </c>
      <c r="F164" s="69" t="s">
        <v>4153</v>
      </c>
      <c r="G164" s="69">
        <v>1991</v>
      </c>
      <c r="H164" s="59">
        <v>0</v>
      </c>
      <c r="I164" s="60"/>
      <c r="J164" s="60"/>
      <c r="K164" s="60"/>
      <c r="L164" s="60"/>
      <c r="M164" s="59">
        <v>0</v>
      </c>
      <c r="N164" s="60"/>
      <c r="O164" s="60">
        <v>0</v>
      </c>
      <c r="P164" s="59">
        <v>0</v>
      </c>
      <c r="Q164" s="60"/>
      <c r="R164" s="71">
        <v>6</v>
      </c>
      <c r="S164" s="59"/>
      <c r="T164" s="60"/>
      <c r="U164" s="60"/>
      <c r="V164" s="60"/>
      <c r="W164" s="60"/>
      <c r="X164" s="60"/>
      <c r="Y164" s="59"/>
      <c r="Z164" s="60"/>
      <c r="AA164" s="60"/>
      <c r="AB164" s="60"/>
      <c r="AC164" s="60"/>
      <c r="AD164" s="63" t="s">
        <v>25</v>
      </c>
    </row>
    <row r="165" spans="1:30" ht="17.25" thickBot="1">
      <c r="A165" s="72">
        <v>163</v>
      </c>
      <c r="B165" s="57" t="s">
        <v>170</v>
      </c>
      <c r="C165" s="58" t="s">
        <v>1812</v>
      </c>
      <c r="D165" s="69" t="s">
        <v>104</v>
      </c>
      <c r="E165" s="58" t="s">
        <v>73</v>
      </c>
      <c r="F165" s="69" t="s">
        <v>3821</v>
      </c>
      <c r="G165" s="69">
        <v>1991</v>
      </c>
      <c r="H165" s="70">
        <v>11</v>
      </c>
      <c r="I165" s="71">
        <v>990</v>
      </c>
      <c r="J165" s="71">
        <v>90</v>
      </c>
      <c r="K165" s="71">
        <v>91.7</v>
      </c>
      <c r="L165" s="71">
        <v>11</v>
      </c>
      <c r="M165" s="70">
        <v>11</v>
      </c>
      <c r="N165" s="71">
        <v>90</v>
      </c>
      <c r="O165" s="71">
        <v>11</v>
      </c>
      <c r="P165" s="59">
        <v>0</v>
      </c>
      <c r="Q165" s="60"/>
      <c r="R165" s="60">
        <v>0</v>
      </c>
      <c r="S165" s="70">
        <v>1.64</v>
      </c>
      <c r="T165" s="71">
        <v>24</v>
      </c>
      <c r="U165" s="71">
        <v>20</v>
      </c>
      <c r="V165" s="78">
        <v>4</v>
      </c>
      <c r="W165" s="78">
        <v>0.36</v>
      </c>
      <c r="X165" s="78">
        <v>0.36</v>
      </c>
      <c r="Y165" s="70">
        <v>19.2</v>
      </c>
      <c r="Z165" s="71">
        <v>15.9</v>
      </c>
      <c r="AA165" s="78">
        <v>3.3</v>
      </c>
      <c r="AB165" s="78">
        <v>0.3</v>
      </c>
      <c r="AC165" s="77">
        <v>-0.16</v>
      </c>
      <c r="AD165" s="63" t="s">
        <v>25</v>
      </c>
    </row>
    <row r="166" spans="1:30" ht="17.25" thickBot="1">
      <c r="A166" s="72">
        <v>164</v>
      </c>
      <c r="B166" s="57" t="s">
        <v>2820</v>
      </c>
      <c r="C166" s="58" t="s">
        <v>1846</v>
      </c>
      <c r="D166" s="69" t="s">
        <v>1819</v>
      </c>
      <c r="E166" s="58" t="s">
        <v>83</v>
      </c>
      <c r="F166" s="69" t="s">
        <v>3822</v>
      </c>
      <c r="G166" s="69">
        <v>2003</v>
      </c>
      <c r="H166" s="70">
        <v>6</v>
      </c>
      <c r="I166" s="71">
        <v>73</v>
      </c>
      <c r="J166" s="71">
        <v>12</v>
      </c>
      <c r="K166" s="71">
        <v>6.8</v>
      </c>
      <c r="L166" s="71">
        <v>0.8</v>
      </c>
      <c r="M166" s="59">
        <v>0</v>
      </c>
      <c r="N166" s="60"/>
      <c r="O166" s="60">
        <v>0</v>
      </c>
      <c r="P166" s="70">
        <v>6</v>
      </c>
      <c r="Q166" s="71">
        <v>12</v>
      </c>
      <c r="R166" s="71">
        <v>2</v>
      </c>
      <c r="S166" s="70">
        <v>2.5</v>
      </c>
      <c r="T166" s="71">
        <v>6</v>
      </c>
      <c r="U166" s="60">
        <v>0</v>
      </c>
      <c r="V166" s="78">
        <v>6</v>
      </c>
      <c r="W166" s="78">
        <v>7.4</v>
      </c>
      <c r="X166" s="78">
        <v>6.86</v>
      </c>
      <c r="Y166" s="70">
        <v>2.9</v>
      </c>
      <c r="Z166" s="71">
        <v>1.1000000000000001</v>
      </c>
      <c r="AA166" s="78">
        <v>1.7</v>
      </c>
      <c r="AB166" s="78">
        <v>2.1</v>
      </c>
      <c r="AC166" s="78">
        <v>1.57</v>
      </c>
      <c r="AD166" s="63" t="s">
        <v>25</v>
      </c>
    </row>
    <row r="167" spans="1:30" ht="17.25" thickBot="1">
      <c r="A167" s="72">
        <v>165</v>
      </c>
      <c r="B167" s="57" t="s">
        <v>3241</v>
      </c>
      <c r="C167" s="58" t="s">
        <v>1812</v>
      </c>
      <c r="D167" s="69" t="s">
        <v>103</v>
      </c>
      <c r="E167" s="58" t="s">
        <v>85</v>
      </c>
      <c r="F167" s="69" t="s">
        <v>4154</v>
      </c>
      <c r="G167" s="69">
        <v>2003</v>
      </c>
      <c r="H167" s="59">
        <v>0</v>
      </c>
      <c r="I167" s="60"/>
      <c r="J167" s="60"/>
      <c r="K167" s="60"/>
      <c r="L167" s="60"/>
      <c r="M167" s="59">
        <v>0</v>
      </c>
      <c r="N167" s="60"/>
      <c r="O167" s="60">
        <v>0</v>
      </c>
      <c r="P167" s="59">
        <v>0</v>
      </c>
      <c r="Q167" s="60"/>
      <c r="R167" s="71">
        <v>4</v>
      </c>
      <c r="S167" s="59"/>
      <c r="T167" s="60"/>
      <c r="U167" s="60"/>
      <c r="V167" s="60"/>
      <c r="W167" s="60"/>
      <c r="X167" s="60"/>
      <c r="Y167" s="59"/>
      <c r="Z167" s="60"/>
      <c r="AA167" s="60"/>
      <c r="AB167" s="60"/>
      <c r="AC167" s="60"/>
      <c r="AD167" s="63" t="s">
        <v>25</v>
      </c>
    </row>
    <row r="168" spans="1:30" ht="17.25" thickBot="1">
      <c r="A168" s="72">
        <v>166</v>
      </c>
      <c r="B168" s="57" t="s">
        <v>66</v>
      </c>
      <c r="C168" s="58" t="s">
        <v>1822</v>
      </c>
      <c r="D168" s="69" t="s">
        <v>111</v>
      </c>
      <c r="E168" s="58" t="s">
        <v>65</v>
      </c>
      <c r="F168" s="69" t="s">
        <v>3823</v>
      </c>
      <c r="G168" s="69">
        <v>1993</v>
      </c>
      <c r="H168" s="70">
        <v>11</v>
      </c>
      <c r="I168" s="71">
        <v>990</v>
      </c>
      <c r="J168" s="71">
        <v>90</v>
      </c>
      <c r="K168" s="71">
        <v>91.7</v>
      </c>
      <c r="L168" s="71">
        <v>11</v>
      </c>
      <c r="M168" s="70">
        <v>11</v>
      </c>
      <c r="N168" s="71">
        <v>90</v>
      </c>
      <c r="O168" s="71">
        <v>11</v>
      </c>
      <c r="P168" s="59">
        <v>0</v>
      </c>
      <c r="Q168" s="60"/>
      <c r="R168" s="71">
        <v>1</v>
      </c>
      <c r="S168" s="70">
        <v>2.27</v>
      </c>
      <c r="T168" s="71">
        <v>30</v>
      </c>
      <c r="U168" s="71">
        <v>11</v>
      </c>
      <c r="V168" s="78">
        <v>19</v>
      </c>
      <c r="W168" s="78">
        <v>1.73</v>
      </c>
      <c r="X168" s="78">
        <v>0.73</v>
      </c>
      <c r="Y168" s="70">
        <v>23.7</v>
      </c>
      <c r="Z168" s="71">
        <v>10.3</v>
      </c>
      <c r="AA168" s="78">
        <v>13.4</v>
      </c>
      <c r="AB168" s="78">
        <v>1.22</v>
      </c>
      <c r="AC168" s="78">
        <v>1.29</v>
      </c>
      <c r="AD168" s="63" t="s">
        <v>25</v>
      </c>
    </row>
    <row r="169" spans="1:30" ht="17.25" thickBot="1">
      <c r="A169" s="72">
        <v>167</v>
      </c>
      <c r="B169" s="57" t="s">
        <v>171</v>
      </c>
      <c r="C169" s="58" t="s">
        <v>1814</v>
      </c>
      <c r="D169" s="69" t="s">
        <v>1819</v>
      </c>
      <c r="E169" s="58" t="s">
        <v>85</v>
      </c>
      <c r="F169" s="69" t="s">
        <v>3824</v>
      </c>
      <c r="G169" s="69">
        <v>1998</v>
      </c>
      <c r="H169" s="70">
        <v>11</v>
      </c>
      <c r="I169" s="71">
        <v>942</v>
      </c>
      <c r="J169" s="71">
        <v>86</v>
      </c>
      <c r="K169" s="71">
        <v>87.2</v>
      </c>
      <c r="L169" s="71">
        <v>10.5</v>
      </c>
      <c r="M169" s="70">
        <v>11</v>
      </c>
      <c r="N169" s="71">
        <v>86</v>
      </c>
      <c r="O169" s="71">
        <v>4</v>
      </c>
      <c r="P169" s="59">
        <v>0</v>
      </c>
      <c r="Q169" s="60"/>
      <c r="R169" s="60">
        <v>0</v>
      </c>
      <c r="S169" s="70">
        <v>1.0900000000000001</v>
      </c>
      <c r="T169" s="71">
        <v>8</v>
      </c>
      <c r="U169" s="71">
        <v>12</v>
      </c>
      <c r="V169" s="77">
        <v>-4</v>
      </c>
      <c r="W169" s="77">
        <v>-0.38</v>
      </c>
      <c r="X169" s="77">
        <v>-0.38</v>
      </c>
      <c r="Y169" s="70">
        <v>12.4</v>
      </c>
      <c r="Z169" s="71">
        <v>12.5</v>
      </c>
      <c r="AA169" s="77">
        <v>-0.1</v>
      </c>
      <c r="AB169" s="77">
        <v>-0.01</v>
      </c>
      <c r="AC169" s="78">
        <v>1.62</v>
      </c>
      <c r="AD169" s="63" t="s">
        <v>25</v>
      </c>
    </row>
    <row r="170" spans="1:30" ht="17.25" thickBot="1">
      <c r="A170" s="72">
        <v>168</v>
      </c>
      <c r="B170" s="57" t="s">
        <v>2667</v>
      </c>
      <c r="C170" s="58" t="s">
        <v>1832</v>
      </c>
      <c r="D170" s="69" t="s">
        <v>104</v>
      </c>
      <c r="E170" s="58" t="s">
        <v>2349</v>
      </c>
      <c r="F170" s="69" t="s">
        <v>3825</v>
      </c>
      <c r="G170" s="69">
        <v>1992</v>
      </c>
      <c r="H170" s="70">
        <v>6</v>
      </c>
      <c r="I170" s="71">
        <v>482</v>
      </c>
      <c r="J170" s="71">
        <v>80</v>
      </c>
      <c r="K170" s="71">
        <v>44.6</v>
      </c>
      <c r="L170" s="71">
        <v>5.4</v>
      </c>
      <c r="M170" s="70">
        <v>6</v>
      </c>
      <c r="N170" s="71">
        <v>80</v>
      </c>
      <c r="O170" s="71">
        <v>4</v>
      </c>
      <c r="P170" s="59">
        <v>0</v>
      </c>
      <c r="Q170" s="60"/>
      <c r="R170" s="60">
        <v>0</v>
      </c>
      <c r="S170" s="70">
        <v>0.17</v>
      </c>
      <c r="T170" s="71">
        <v>4</v>
      </c>
      <c r="U170" s="71">
        <v>17</v>
      </c>
      <c r="V170" s="77">
        <v>-13</v>
      </c>
      <c r="W170" s="77">
        <v>-2.4300000000000002</v>
      </c>
      <c r="X170" s="77">
        <v>-1.22</v>
      </c>
      <c r="Y170" s="70">
        <v>3.5</v>
      </c>
      <c r="Z170" s="71">
        <v>14.6</v>
      </c>
      <c r="AA170" s="77">
        <v>-11.1</v>
      </c>
      <c r="AB170" s="77">
        <v>-2.06</v>
      </c>
      <c r="AC170" s="77">
        <v>-1.24</v>
      </c>
      <c r="AD170" s="63" t="s">
        <v>25</v>
      </c>
    </row>
    <row r="171" spans="1:30" ht="17.25" thickBot="1">
      <c r="A171" s="72">
        <v>169</v>
      </c>
      <c r="B171" s="57" t="s">
        <v>2721</v>
      </c>
      <c r="C171" s="58" t="s">
        <v>1829</v>
      </c>
      <c r="D171" s="69" t="s">
        <v>104</v>
      </c>
      <c r="E171" s="58" t="s">
        <v>2348</v>
      </c>
      <c r="F171" s="69" t="s">
        <v>4155</v>
      </c>
      <c r="G171" s="69">
        <v>1998</v>
      </c>
      <c r="H171" s="59">
        <v>0</v>
      </c>
      <c r="I171" s="60"/>
      <c r="J171" s="60"/>
      <c r="K171" s="60"/>
      <c r="L171" s="60"/>
      <c r="M171" s="59">
        <v>0</v>
      </c>
      <c r="N171" s="60"/>
      <c r="O171" s="60">
        <v>0</v>
      </c>
      <c r="P171" s="59">
        <v>0</v>
      </c>
      <c r="Q171" s="60"/>
      <c r="R171" s="71">
        <v>1</v>
      </c>
      <c r="S171" s="59"/>
      <c r="T171" s="60"/>
      <c r="U171" s="60"/>
      <c r="V171" s="60"/>
      <c r="W171" s="60"/>
      <c r="X171" s="60"/>
      <c r="Y171" s="59"/>
      <c r="Z171" s="60"/>
      <c r="AA171" s="60"/>
      <c r="AB171" s="60"/>
      <c r="AC171" s="60"/>
      <c r="AD171" s="63" t="s">
        <v>25</v>
      </c>
    </row>
    <row r="172" spans="1:30" ht="17.25" thickBot="1">
      <c r="A172" s="72">
        <v>170</v>
      </c>
      <c r="B172" s="57" t="s">
        <v>172</v>
      </c>
      <c r="C172" s="58" t="s">
        <v>1829</v>
      </c>
      <c r="D172" s="69" t="s">
        <v>1819</v>
      </c>
      <c r="E172" s="58" t="s">
        <v>87</v>
      </c>
      <c r="F172" s="69" t="s">
        <v>3826</v>
      </c>
      <c r="G172" s="69">
        <v>2002</v>
      </c>
      <c r="H172" s="70">
        <v>12</v>
      </c>
      <c r="I172" s="71">
        <v>655</v>
      </c>
      <c r="J172" s="71">
        <v>55</v>
      </c>
      <c r="K172" s="71">
        <v>60.6</v>
      </c>
      <c r="L172" s="71">
        <v>7.3</v>
      </c>
      <c r="M172" s="70">
        <v>6</v>
      </c>
      <c r="N172" s="71">
        <v>84</v>
      </c>
      <c r="O172" s="71">
        <v>4</v>
      </c>
      <c r="P172" s="70">
        <v>6</v>
      </c>
      <c r="Q172" s="71">
        <v>25</v>
      </c>
      <c r="R172" s="60">
        <v>0</v>
      </c>
      <c r="S172" s="70">
        <v>1.08</v>
      </c>
      <c r="T172" s="71">
        <v>10</v>
      </c>
      <c r="U172" s="71">
        <v>9</v>
      </c>
      <c r="V172" s="78">
        <v>1</v>
      </c>
      <c r="W172" s="78">
        <v>0.14000000000000001</v>
      </c>
      <c r="X172" s="78">
        <v>1.2</v>
      </c>
      <c r="Y172" s="70">
        <v>8.9</v>
      </c>
      <c r="Z172" s="71">
        <v>11.6</v>
      </c>
      <c r="AA172" s="77">
        <v>-2.7</v>
      </c>
      <c r="AB172" s="77">
        <v>-0.37</v>
      </c>
      <c r="AC172" s="78">
        <v>0.22</v>
      </c>
      <c r="AD172" s="63" t="s">
        <v>25</v>
      </c>
    </row>
    <row r="173" spans="1:30" ht="17.25" thickBot="1">
      <c r="A173" s="72">
        <v>171</v>
      </c>
      <c r="B173" s="57" t="s">
        <v>173</v>
      </c>
      <c r="C173" s="58" t="s">
        <v>1812</v>
      </c>
      <c r="D173" s="69" t="s">
        <v>103</v>
      </c>
      <c r="E173" s="58" t="s">
        <v>79</v>
      </c>
      <c r="F173" s="69" t="s">
        <v>3827</v>
      </c>
      <c r="G173" s="69">
        <v>2003</v>
      </c>
      <c r="H173" s="70">
        <v>10</v>
      </c>
      <c r="I173" s="71">
        <v>262</v>
      </c>
      <c r="J173" s="71">
        <v>26</v>
      </c>
      <c r="K173" s="71">
        <v>24.3</v>
      </c>
      <c r="L173" s="71">
        <v>2.9</v>
      </c>
      <c r="M173" s="70">
        <v>1</v>
      </c>
      <c r="N173" s="71">
        <v>45</v>
      </c>
      <c r="O173" s="60">
        <v>0</v>
      </c>
      <c r="P173" s="70">
        <v>9</v>
      </c>
      <c r="Q173" s="71">
        <v>24</v>
      </c>
      <c r="R173" s="71">
        <v>2</v>
      </c>
      <c r="S173" s="70">
        <v>2.4</v>
      </c>
      <c r="T173" s="71">
        <v>10</v>
      </c>
      <c r="U173" s="71">
        <v>2</v>
      </c>
      <c r="V173" s="78">
        <v>8</v>
      </c>
      <c r="W173" s="78">
        <v>2.75</v>
      </c>
      <c r="X173" s="78">
        <v>1.76</v>
      </c>
      <c r="Y173" s="70">
        <v>7.4</v>
      </c>
      <c r="Z173" s="71">
        <v>3.4</v>
      </c>
      <c r="AA173" s="78">
        <v>4</v>
      </c>
      <c r="AB173" s="78">
        <v>1.37</v>
      </c>
      <c r="AC173" s="78">
        <v>0.49</v>
      </c>
      <c r="AD173" s="63" t="s">
        <v>25</v>
      </c>
    </row>
    <row r="174" spans="1:30" ht="17.25" thickBot="1">
      <c r="A174" s="72">
        <v>172</v>
      </c>
      <c r="B174" s="57" t="s">
        <v>3280</v>
      </c>
      <c r="C174" s="58" t="s">
        <v>1849</v>
      </c>
      <c r="D174" s="69" t="s">
        <v>103</v>
      </c>
      <c r="E174" s="58" t="s">
        <v>63</v>
      </c>
      <c r="F174" s="69" t="s">
        <v>3828</v>
      </c>
      <c r="G174" s="69">
        <v>1992</v>
      </c>
      <c r="H174" s="70">
        <v>1</v>
      </c>
      <c r="I174" s="71">
        <v>2</v>
      </c>
      <c r="J174" s="71">
        <v>2</v>
      </c>
      <c r="K174" s="71">
        <v>0.2</v>
      </c>
      <c r="L174" s="60">
        <v>0</v>
      </c>
      <c r="M174" s="59">
        <v>0</v>
      </c>
      <c r="N174" s="60"/>
      <c r="O174" s="60">
        <v>0</v>
      </c>
      <c r="P174" s="70">
        <v>1</v>
      </c>
      <c r="Q174" s="71">
        <v>2</v>
      </c>
      <c r="R174" s="71">
        <v>4</v>
      </c>
      <c r="S174" s="70">
        <v>3</v>
      </c>
      <c r="T174" s="71">
        <v>1</v>
      </c>
      <c r="U174" s="60">
        <v>0</v>
      </c>
      <c r="V174" s="78">
        <v>1</v>
      </c>
      <c r="W174" s="78">
        <v>45</v>
      </c>
      <c r="X174" s="78">
        <v>43.75</v>
      </c>
      <c r="Y174" s="70">
        <v>0.4</v>
      </c>
      <c r="Z174" s="60">
        <v>0</v>
      </c>
      <c r="AA174" s="78">
        <v>0.4</v>
      </c>
      <c r="AB174" s="78">
        <v>17.03</v>
      </c>
      <c r="AC174" s="78">
        <v>16.07</v>
      </c>
      <c r="AD174" s="63" t="s">
        <v>25</v>
      </c>
    </row>
    <row r="175" spans="1:30" ht="17.25" thickBot="1">
      <c r="A175" s="72">
        <v>173</v>
      </c>
      <c r="B175" s="57" t="s">
        <v>174</v>
      </c>
      <c r="C175" s="58" t="s">
        <v>1822</v>
      </c>
      <c r="D175" s="69" t="s">
        <v>104</v>
      </c>
      <c r="E175" s="58" t="s">
        <v>71</v>
      </c>
      <c r="F175" s="69" t="s">
        <v>3829</v>
      </c>
      <c r="G175" s="69">
        <v>1999</v>
      </c>
      <c r="H175" s="70">
        <v>9</v>
      </c>
      <c r="I175" s="71">
        <v>330</v>
      </c>
      <c r="J175" s="71">
        <v>37</v>
      </c>
      <c r="K175" s="71">
        <v>30.6</v>
      </c>
      <c r="L175" s="71">
        <v>3.7</v>
      </c>
      <c r="M175" s="70">
        <v>2</v>
      </c>
      <c r="N175" s="71">
        <v>90</v>
      </c>
      <c r="O175" s="71">
        <v>2</v>
      </c>
      <c r="P175" s="70">
        <v>7</v>
      </c>
      <c r="Q175" s="71">
        <v>21</v>
      </c>
      <c r="R175" s="71">
        <v>3</v>
      </c>
      <c r="S175" s="70">
        <v>2.11</v>
      </c>
      <c r="T175" s="71">
        <v>7</v>
      </c>
      <c r="U175" s="71">
        <v>9</v>
      </c>
      <c r="V175" s="77">
        <v>-2</v>
      </c>
      <c r="W175" s="77">
        <v>-0.55000000000000004</v>
      </c>
      <c r="X175" s="77">
        <v>-1.87</v>
      </c>
      <c r="Y175" s="70">
        <v>4.2</v>
      </c>
      <c r="Z175" s="71">
        <v>9</v>
      </c>
      <c r="AA175" s="77">
        <v>-4.8</v>
      </c>
      <c r="AB175" s="77">
        <v>-1.3</v>
      </c>
      <c r="AC175" s="77">
        <v>-1.94</v>
      </c>
      <c r="AD175" s="63" t="s">
        <v>25</v>
      </c>
    </row>
    <row r="176" spans="1:30" ht="17.25" thickBot="1">
      <c r="A176" s="72">
        <v>174</v>
      </c>
      <c r="B176" s="57" t="s">
        <v>2821</v>
      </c>
      <c r="C176" s="58" t="s">
        <v>1861</v>
      </c>
      <c r="D176" s="69" t="s">
        <v>103</v>
      </c>
      <c r="E176" s="58" t="s">
        <v>79</v>
      </c>
      <c r="F176" s="69" t="s">
        <v>3830</v>
      </c>
      <c r="G176" s="69">
        <v>1993</v>
      </c>
      <c r="H176" s="70">
        <v>7</v>
      </c>
      <c r="I176" s="71">
        <v>211</v>
      </c>
      <c r="J176" s="71">
        <v>30</v>
      </c>
      <c r="K176" s="71">
        <v>19.5</v>
      </c>
      <c r="L176" s="71">
        <v>2.2999999999999998</v>
      </c>
      <c r="M176" s="70">
        <v>2</v>
      </c>
      <c r="N176" s="71">
        <v>74</v>
      </c>
      <c r="O176" s="71">
        <v>1</v>
      </c>
      <c r="P176" s="70">
        <v>5</v>
      </c>
      <c r="Q176" s="71">
        <v>13</v>
      </c>
      <c r="R176" s="71">
        <v>4</v>
      </c>
      <c r="S176" s="70">
        <v>2.57</v>
      </c>
      <c r="T176" s="71">
        <v>3</v>
      </c>
      <c r="U176" s="71">
        <v>2</v>
      </c>
      <c r="V176" s="78">
        <v>1</v>
      </c>
      <c r="W176" s="78">
        <v>0.43</v>
      </c>
      <c r="X176" s="77">
        <v>-1.23</v>
      </c>
      <c r="Y176" s="70">
        <v>2.6</v>
      </c>
      <c r="Z176" s="71">
        <v>5</v>
      </c>
      <c r="AA176" s="77">
        <v>-2.5</v>
      </c>
      <c r="AB176" s="77">
        <v>-1.04</v>
      </c>
      <c r="AC176" s="77">
        <v>-2.54</v>
      </c>
      <c r="AD176" s="63" t="s">
        <v>25</v>
      </c>
    </row>
    <row r="177" spans="1:30" ht="17.25" thickBot="1">
      <c r="A177" s="72">
        <v>175</v>
      </c>
      <c r="B177" s="57" t="s">
        <v>175</v>
      </c>
      <c r="C177" s="58" t="s">
        <v>1825</v>
      </c>
      <c r="D177" s="69" t="s">
        <v>103</v>
      </c>
      <c r="E177" s="58" t="s">
        <v>69</v>
      </c>
      <c r="F177" s="69" t="s">
        <v>3831</v>
      </c>
      <c r="G177" s="69">
        <v>1992</v>
      </c>
      <c r="H177" s="70">
        <v>11</v>
      </c>
      <c r="I177" s="71">
        <v>607</v>
      </c>
      <c r="J177" s="71">
        <v>55</v>
      </c>
      <c r="K177" s="71">
        <v>56.2</v>
      </c>
      <c r="L177" s="71">
        <v>6.7</v>
      </c>
      <c r="M177" s="70">
        <v>6</v>
      </c>
      <c r="N177" s="71">
        <v>79</v>
      </c>
      <c r="O177" s="71">
        <v>3</v>
      </c>
      <c r="P177" s="70">
        <v>5</v>
      </c>
      <c r="Q177" s="71">
        <v>27</v>
      </c>
      <c r="R177" s="71">
        <v>1</v>
      </c>
      <c r="S177" s="70">
        <v>1.64</v>
      </c>
      <c r="T177" s="71">
        <v>9</v>
      </c>
      <c r="U177" s="71">
        <v>12</v>
      </c>
      <c r="V177" s="77">
        <v>-3</v>
      </c>
      <c r="W177" s="77">
        <v>-0.44</v>
      </c>
      <c r="X177" s="77">
        <v>-0.44</v>
      </c>
      <c r="Y177" s="70">
        <v>10.5</v>
      </c>
      <c r="Z177" s="71">
        <v>12.5</v>
      </c>
      <c r="AA177" s="77">
        <v>-2</v>
      </c>
      <c r="AB177" s="77">
        <v>-0.3</v>
      </c>
      <c r="AC177" s="77">
        <v>-0.43</v>
      </c>
      <c r="AD177" s="63" t="s">
        <v>25</v>
      </c>
    </row>
    <row r="178" spans="1:30" ht="17.25" thickBot="1">
      <c r="A178" s="72">
        <v>176</v>
      </c>
      <c r="B178" s="57" t="s">
        <v>176</v>
      </c>
      <c r="C178" s="58" t="s">
        <v>1842</v>
      </c>
      <c r="D178" s="69" t="s">
        <v>104</v>
      </c>
      <c r="E178" s="58" t="s">
        <v>73</v>
      </c>
      <c r="F178" s="69" t="s">
        <v>3832</v>
      </c>
      <c r="G178" s="69">
        <v>1998</v>
      </c>
      <c r="H178" s="70">
        <v>6</v>
      </c>
      <c r="I178" s="71">
        <v>495</v>
      </c>
      <c r="J178" s="71">
        <v>83</v>
      </c>
      <c r="K178" s="71">
        <v>45.8</v>
      </c>
      <c r="L178" s="71">
        <v>5.5</v>
      </c>
      <c r="M178" s="70">
        <v>6</v>
      </c>
      <c r="N178" s="71">
        <v>83</v>
      </c>
      <c r="O178" s="71">
        <v>5</v>
      </c>
      <c r="P178" s="59">
        <v>0</v>
      </c>
      <c r="Q178" s="60"/>
      <c r="R178" s="60">
        <v>0</v>
      </c>
      <c r="S178" s="70">
        <v>2</v>
      </c>
      <c r="T178" s="71">
        <v>15</v>
      </c>
      <c r="U178" s="71">
        <v>10</v>
      </c>
      <c r="V178" s="78">
        <v>5</v>
      </c>
      <c r="W178" s="78">
        <v>0.91</v>
      </c>
      <c r="X178" s="78">
        <v>1.06</v>
      </c>
      <c r="Y178" s="70">
        <v>11.6</v>
      </c>
      <c r="Z178" s="71">
        <v>10.1</v>
      </c>
      <c r="AA178" s="78">
        <v>1.6</v>
      </c>
      <c r="AB178" s="78">
        <v>0.28999999999999998</v>
      </c>
      <c r="AC178" s="77">
        <v>-0.05</v>
      </c>
      <c r="AD178" s="63" t="s">
        <v>25</v>
      </c>
    </row>
    <row r="179" spans="1:30" ht="17.25" thickBot="1">
      <c r="A179" s="72">
        <v>177</v>
      </c>
      <c r="B179" s="57" t="s">
        <v>3099</v>
      </c>
      <c r="C179" s="58" t="s">
        <v>1850</v>
      </c>
      <c r="D179" s="69" t="s">
        <v>104</v>
      </c>
      <c r="E179" s="58" t="s">
        <v>69</v>
      </c>
      <c r="F179" s="69" t="s">
        <v>3833</v>
      </c>
      <c r="G179" s="69">
        <v>1988</v>
      </c>
      <c r="H179" s="70">
        <v>6</v>
      </c>
      <c r="I179" s="71">
        <v>448</v>
      </c>
      <c r="J179" s="71">
        <v>75</v>
      </c>
      <c r="K179" s="71">
        <v>41.5</v>
      </c>
      <c r="L179" s="71">
        <v>5</v>
      </c>
      <c r="M179" s="70">
        <v>5</v>
      </c>
      <c r="N179" s="71">
        <v>88</v>
      </c>
      <c r="O179" s="71">
        <v>3</v>
      </c>
      <c r="P179" s="70">
        <v>1</v>
      </c>
      <c r="Q179" s="71">
        <v>7</v>
      </c>
      <c r="R179" s="71">
        <v>2</v>
      </c>
      <c r="S179" s="70">
        <v>2</v>
      </c>
      <c r="T179" s="71">
        <v>6</v>
      </c>
      <c r="U179" s="71">
        <v>7</v>
      </c>
      <c r="V179" s="77">
        <v>-1</v>
      </c>
      <c r="W179" s="77">
        <v>-0.2</v>
      </c>
      <c r="X179" s="78">
        <v>0.08</v>
      </c>
      <c r="Y179" s="70">
        <v>4.9000000000000004</v>
      </c>
      <c r="Z179" s="71">
        <v>9.1999999999999993</v>
      </c>
      <c r="AA179" s="77">
        <v>-4.3</v>
      </c>
      <c r="AB179" s="77">
        <v>-0.87</v>
      </c>
      <c r="AC179" s="77">
        <v>-1.29</v>
      </c>
      <c r="AD179" s="63" t="s">
        <v>25</v>
      </c>
    </row>
    <row r="180" spans="1:30" ht="17.25" thickBot="1">
      <c r="A180" s="72">
        <v>178</v>
      </c>
      <c r="B180" s="57" t="s">
        <v>177</v>
      </c>
      <c r="C180" s="58" t="s">
        <v>1812</v>
      </c>
      <c r="D180" s="69" t="s">
        <v>1810</v>
      </c>
      <c r="E180" s="58" t="s">
        <v>85</v>
      </c>
      <c r="F180" s="69" t="s">
        <v>3834</v>
      </c>
      <c r="G180" s="69">
        <v>1998</v>
      </c>
      <c r="H180" s="70">
        <v>9</v>
      </c>
      <c r="I180" s="71">
        <v>750</v>
      </c>
      <c r="J180" s="71">
        <v>83</v>
      </c>
      <c r="K180" s="71">
        <v>69.400000000000006</v>
      </c>
      <c r="L180" s="71">
        <v>8.3000000000000007</v>
      </c>
      <c r="M180" s="70">
        <v>8</v>
      </c>
      <c r="N180" s="71">
        <v>90</v>
      </c>
      <c r="O180" s="71">
        <v>7</v>
      </c>
      <c r="P180" s="70">
        <v>1</v>
      </c>
      <c r="Q180" s="71">
        <v>33</v>
      </c>
      <c r="R180" s="60">
        <v>0</v>
      </c>
      <c r="S180" s="70">
        <v>1.56</v>
      </c>
      <c r="T180" s="71">
        <v>10</v>
      </c>
      <c r="U180" s="71">
        <v>10</v>
      </c>
      <c r="V180" s="60">
        <v>0</v>
      </c>
      <c r="W180" s="60">
        <v>0</v>
      </c>
      <c r="X180" s="78">
        <v>1.0900000000000001</v>
      </c>
      <c r="Y180" s="70">
        <v>10.7</v>
      </c>
      <c r="Z180" s="71">
        <v>11.6</v>
      </c>
      <c r="AA180" s="77">
        <v>-0.8</v>
      </c>
      <c r="AB180" s="77">
        <v>-0.1</v>
      </c>
      <c r="AC180" s="78">
        <v>0.37</v>
      </c>
      <c r="AD180" s="63" t="s">
        <v>25</v>
      </c>
    </row>
    <row r="181" spans="1:30" ht="17.25" thickBot="1">
      <c r="A181" s="72">
        <v>179</v>
      </c>
      <c r="B181" s="57" t="s">
        <v>92</v>
      </c>
      <c r="C181" s="58" t="s">
        <v>1834</v>
      </c>
      <c r="D181" s="69" t="s">
        <v>111</v>
      </c>
      <c r="E181" s="58" t="s">
        <v>91</v>
      </c>
      <c r="F181" s="69" t="s">
        <v>4156</v>
      </c>
      <c r="G181" s="69">
        <v>1985</v>
      </c>
      <c r="H181" s="59">
        <v>0</v>
      </c>
      <c r="I181" s="60"/>
      <c r="J181" s="60"/>
      <c r="K181" s="60"/>
      <c r="L181" s="60"/>
      <c r="M181" s="59">
        <v>0</v>
      </c>
      <c r="N181" s="60"/>
      <c r="O181" s="60">
        <v>0</v>
      </c>
      <c r="P181" s="59">
        <v>0</v>
      </c>
      <c r="Q181" s="60"/>
      <c r="R181" s="71">
        <v>11</v>
      </c>
      <c r="S181" s="59"/>
      <c r="T181" s="60"/>
      <c r="U181" s="60"/>
      <c r="V181" s="60"/>
      <c r="W181" s="60"/>
      <c r="X181" s="60"/>
      <c r="Y181" s="59"/>
      <c r="Z181" s="60"/>
      <c r="AA181" s="60"/>
      <c r="AB181" s="60"/>
      <c r="AC181" s="60"/>
      <c r="AD181" s="63" t="s">
        <v>25</v>
      </c>
    </row>
    <row r="182" spans="1:30" ht="17.25" thickBot="1">
      <c r="A182" s="72">
        <v>180</v>
      </c>
      <c r="B182" s="57" t="s">
        <v>2986</v>
      </c>
      <c r="C182" s="58" t="s">
        <v>1820</v>
      </c>
      <c r="D182" s="69" t="s">
        <v>1810</v>
      </c>
      <c r="E182" s="58" t="s">
        <v>73</v>
      </c>
      <c r="F182" s="69" t="s">
        <v>3835</v>
      </c>
      <c r="G182" s="69">
        <v>2002</v>
      </c>
      <c r="H182" s="70">
        <v>8</v>
      </c>
      <c r="I182" s="71">
        <v>270</v>
      </c>
      <c r="J182" s="71">
        <v>34</v>
      </c>
      <c r="K182" s="71">
        <v>25</v>
      </c>
      <c r="L182" s="71">
        <v>3</v>
      </c>
      <c r="M182" s="70">
        <v>1</v>
      </c>
      <c r="N182" s="71">
        <v>70</v>
      </c>
      <c r="O182" s="60">
        <v>0</v>
      </c>
      <c r="P182" s="70">
        <v>7</v>
      </c>
      <c r="Q182" s="71">
        <v>29</v>
      </c>
      <c r="R182" s="60">
        <v>0</v>
      </c>
      <c r="S182" s="70">
        <v>1.25</v>
      </c>
      <c r="T182" s="71">
        <v>7</v>
      </c>
      <c r="U182" s="71">
        <v>5</v>
      </c>
      <c r="V182" s="78">
        <v>2</v>
      </c>
      <c r="W182" s="78">
        <v>0.67</v>
      </c>
      <c r="X182" s="78">
        <v>0.44</v>
      </c>
      <c r="Y182" s="70">
        <v>6.3</v>
      </c>
      <c r="Z182" s="71">
        <v>3.3</v>
      </c>
      <c r="AA182" s="78">
        <v>3</v>
      </c>
      <c r="AB182" s="78">
        <v>0.99</v>
      </c>
      <c r="AC182" s="78">
        <v>0.9</v>
      </c>
      <c r="AD182" s="63" t="s">
        <v>25</v>
      </c>
    </row>
    <row r="183" spans="1:30" ht="17.25" thickBot="1">
      <c r="A183" s="72">
        <v>181</v>
      </c>
      <c r="B183" s="57" t="s">
        <v>1761</v>
      </c>
      <c r="C183" s="58" t="s">
        <v>1822</v>
      </c>
      <c r="D183" s="69" t="s">
        <v>104</v>
      </c>
      <c r="E183" s="58" t="s">
        <v>87</v>
      </c>
      <c r="F183" s="69" t="s">
        <v>4157</v>
      </c>
      <c r="G183" s="69">
        <v>1989</v>
      </c>
      <c r="H183" s="59">
        <v>0</v>
      </c>
      <c r="I183" s="60"/>
      <c r="J183" s="60"/>
      <c r="K183" s="60"/>
      <c r="L183" s="60"/>
      <c r="M183" s="59">
        <v>0</v>
      </c>
      <c r="N183" s="60"/>
      <c r="O183" s="60">
        <v>0</v>
      </c>
      <c r="P183" s="59">
        <v>0</v>
      </c>
      <c r="Q183" s="60"/>
      <c r="R183" s="71">
        <v>1</v>
      </c>
      <c r="S183" s="59"/>
      <c r="T183" s="60"/>
      <c r="U183" s="60"/>
      <c r="V183" s="60"/>
      <c r="W183" s="60"/>
      <c r="X183" s="60"/>
      <c r="Y183" s="59"/>
      <c r="Z183" s="60"/>
      <c r="AA183" s="60"/>
      <c r="AB183" s="60"/>
      <c r="AC183" s="60"/>
      <c r="AD183" s="63" t="s">
        <v>25</v>
      </c>
    </row>
    <row r="184" spans="1:30" ht="17.25" thickBot="1">
      <c r="A184" s="72">
        <v>182</v>
      </c>
      <c r="B184" s="57" t="s">
        <v>179</v>
      </c>
      <c r="C184" s="58" t="s">
        <v>1832</v>
      </c>
      <c r="D184" s="69" t="s">
        <v>102</v>
      </c>
      <c r="E184" s="58" t="s">
        <v>73</v>
      </c>
      <c r="F184" s="69" t="s">
        <v>3836</v>
      </c>
      <c r="G184" s="69">
        <v>2004</v>
      </c>
      <c r="H184" s="70">
        <v>11</v>
      </c>
      <c r="I184" s="71">
        <v>581</v>
      </c>
      <c r="J184" s="71">
        <v>53</v>
      </c>
      <c r="K184" s="71">
        <v>53.8</v>
      </c>
      <c r="L184" s="71">
        <v>6.5</v>
      </c>
      <c r="M184" s="70">
        <v>7</v>
      </c>
      <c r="N184" s="71">
        <v>66</v>
      </c>
      <c r="O184" s="71">
        <v>1</v>
      </c>
      <c r="P184" s="70">
        <v>4</v>
      </c>
      <c r="Q184" s="71">
        <v>30</v>
      </c>
      <c r="R184" s="60">
        <v>0</v>
      </c>
      <c r="S184" s="70">
        <v>1.64</v>
      </c>
      <c r="T184" s="71">
        <v>10</v>
      </c>
      <c r="U184" s="71">
        <v>13</v>
      </c>
      <c r="V184" s="77">
        <v>-3</v>
      </c>
      <c r="W184" s="77">
        <v>-0.46</v>
      </c>
      <c r="X184" s="77">
        <v>-1.73</v>
      </c>
      <c r="Y184" s="70">
        <v>9.3000000000000007</v>
      </c>
      <c r="Z184" s="71">
        <v>10</v>
      </c>
      <c r="AA184" s="77">
        <v>-0.7</v>
      </c>
      <c r="AB184" s="77">
        <v>-0.11</v>
      </c>
      <c r="AC184" s="77">
        <v>-0.91</v>
      </c>
      <c r="AD184" s="63" t="s">
        <v>25</v>
      </c>
    </row>
    <row r="185" spans="1:30" ht="17.25" thickBot="1">
      <c r="A185" s="72">
        <v>183</v>
      </c>
      <c r="B185" s="57" t="s">
        <v>180</v>
      </c>
      <c r="C185" s="58" t="s">
        <v>1841</v>
      </c>
      <c r="D185" s="69" t="s">
        <v>1810</v>
      </c>
      <c r="E185" s="58" t="s">
        <v>69</v>
      </c>
      <c r="F185" s="69" t="s">
        <v>3837</v>
      </c>
      <c r="G185" s="69">
        <v>1994</v>
      </c>
      <c r="H185" s="70">
        <v>12</v>
      </c>
      <c r="I185" s="144">
        <v>1080</v>
      </c>
      <c r="J185" s="71">
        <v>90</v>
      </c>
      <c r="K185" s="71">
        <v>100</v>
      </c>
      <c r="L185" s="71">
        <v>12</v>
      </c>
      <c r="M185" s="70">
        <v>12</v>
      </c>
      <c r="N185" s="71">
        <v>90</v>
      </c>
      <c r="O185" s="71">
        <v>12</v>
      </c>
      <c r="P185" s="59">
        <v>0</v>
      </c>
      <c r="Q185" s="60"/>
      <c r="R185" s="60">
        <v>0</v>
      </c>
      <c r="S185" s="70">
        <v>1.75</v>
      </c>
      <c r="T185" s="71">
        <v>13</v>
      </c>
      <c r="U185" s="71">
        <v>16</v>
      </c>
      <c r="V185" s="77">
        <v>-3</v>
      </c>
      <c r="W185" s="77">
        <v>-0.25</v>
      </c>
      <c r="X185" s="60"/>
      <c r="Y185" s="70">
        <v>17.5</v>
      </c>
      <c r="Z185" s="71">
        <v>18.899999999999999</v>
      </c>
      <c r="AA185" s="77">
        <v>-1.3</v>
      </c>
      <c r="AB185" s="77">
        <v>-0.11</v>
      </c>
      <c r="AC185" s="60"/>
      <c r="AD185" s="63" t="s">
        <v>25</v>
      </c>
    </row>
    <row r="186" spans="1:30" ht="17.25" thickBot="1">
      <c r="A186" s="72">
        <v>184</v>
      </c>
      <c r="B186" s="57" t="s">
        <v>2949</v>
      </c>
      <c r="C186" s="58" t="s">
        <v>1820</v>
      </c>
      <c r="D186" s="69" t="s">
        <v>1833</v>
      </c>
      <c r="E186" s="58" t="s">
        <v>69</v>
      </c>
      <c r="F186" s="69" t="s">
        <v>4158</v>
      </c>
      <c r="G186" s="69">
        <v>2003</v>
      </c>
      <c r="H186" s="59">
        <v>0</v>
      </c>
      <c r="I186" s="60"/>
      <c r="J186" s="60"/>
      <c r="K186" s="60"/>
      <c r="L186" s="60"/>
      <c r="M186" s="59">
        <v>0</v>
      </c>
      <c r="N186" s="60"/>
      <c r="O186" s="60">
        <v>0</v>
      </c>
      <c r="P186" s="59">
        <v>0</v>
      </c>
      <c r="Q186" s="60"/>
      <c r="R186" s="71">
        <v>1</v>
      </c>
      <c r="S186" s="59"/>
      <c r="T186" s="60"/>
      <c r="U186" s="60"/>
      <c r="V186" s="60"/>
      <c r="W186" s="60"/>
      <c r="X186" s="60"/>
      <c r="Y186" s="59"/>
      <c r="Z186" s="60"/>
      <c r="AA186" s="60"/>
      <c r="AB186" s="60"/>
      <c r="AC186" s="60"/>
      <c r="AD186" s="63" t="s">
        <v>25</v>
      </c>
    </row>
    <row r="187" spans="1:30" ht="17.25" thickBot="1">
      <c r="A187" s="72">
        <v>185</v>
      </c>
      <c r="B187" s="57" t="s">
        <v>1779</v>
      </c>
      <c r="C187" s="58" t="s">
        <v>1821</v>
      </c>
      <c r="D187" s="69" t="s">
        <v>103</v>
      </c>
      <c r="E187" s="58" t="s">
        <v>81</v>
      </c>
      <c r="F187" s="69" t="s">
        <v>3838</v>
      </c>
      <c r="G187" s="69">
        <v>2001</v>
      </c>
      <c r="H187" s="70">
        <v>11</v>
      </c>
      <c r="I187" s="71">
        <v>896</v>
      </c>
      <c r="J187" s="71">
        <v>81</v>
      </c>
      <c r="K187" s="71">
        <v>83</v>
      </c>
      <c r="L187" s="71">
        <v>10</v>
      </c>
      <c r="M187" s="70">
        <v>11</v>
      </c>
      <c r="N187" s="71">
        <v>81</v>
      </c>
      <c r="O187" s="71">
        <v>6</v>
      </c>
      <c r="P187" s="59">
        <v>0</v>
      </c>
      <c r="Q187" s="60"/>
      <c r="R187" s="60">
        <v>0</v>
      </c>
      <c r="S187" s="70">
        <v>1.45</v>
      </c>
      <c r="T187" s="71">
        <v>16</v>
      </c>
      <c r="U187" s="71">
        <v>12</v>
      </c>
      <c r="V187" s="78">
        <v>4</v>
      </c>
      <c r="W187" s="78">
        <v>0.4</v>
      </c>
      <c r="X187" s="77">
        <v>-0.09</v>
      </c>
      <c r="Y187" s="70">
        <v>18.2</v>
      </c>
      <c r="Z187" s="71">
        <v>11.3</v>
      </c>
      <c r="AA187" s="78">
        <v>6.9</v>
      </c>
      <c r="AB187" s="78">
        <v>0.69</v>
      </c>
      <c r="AC187" s="77">
        <v>-0.92</v>
      </c>
      <c r="AD187" s="63" t="s">
        <v>25</v>
      </c>
    </row>
    <row r="188" spans="1:30" ht="17.25" thickBot="1">
      <c r="A188" s="72">
        <v>186</v>
      </c>
      <c r="B188" s="57" t="s">
        <v>3384</v>
      </c>
      <c r="C188" s="58" t="s">
        <v>1811</v>
      </c>
      <c r="D188" s="69" t="s">
        <v>103</v>
      </c>
      <c r="E188" s="58" t="s">
        <v>2349</v>
      </c>
      <c r="F188" s="69" t="s">
        <v>3839</v>
      </c>
      <c r="G188" s="69">
        <v>1991</v>
      </c>
      <c r="H188" s="70">
        <v>1</v>
      </c>
      <c r="I188" s="71">
        <v>20</v>
      </c>
      <c r="J188" s="71">
        <v>20</v>
      </c>
      <c r="K188" s="71">
        <v>1.9</v>
      </c>
      <c r="L188" s="71">
        <v>0.2</v>
      </c>
      <c r="M188" s="59">
        <v>0</v>
      </c>
      <c r="N188" s="60"/>
      <c r="O188" s="60">
        <v>0</v>
      </c>
      <c r="P188" s="70">
        <v>1</v>
      </c>
      <c r="Q188" s="71">
        <v>20</v>
      </c>
      <c r="R188" s="71">
        <v>4</v>
      </c>
      <c r="S188" s="59">
        <v>0</v>
      </c>
      <c r="T188" s="60">
        <v>0</v>
      </c>
      <c r="U188" s="71">
        <v>2</v>
      </c>
      <c r="V188" s="77">
        <v>-2</v>
      </c>
      <c r="W188" s="77">
        <v>-9</v>
      </c>
      <c r="X188" s="77">
        <v>-7.39</v>
      </c>
      <c r="Y188" s="59">
        <v>0</v>
      </c>
      <c r="Z188" s="71">
        <v>1.2</v>
      </c>
      <c r="AA188" s="77">
        <v>-1.2</v>
      </c>
      <c r="AB188" s="77">
        <v>-5.5</v>
      </c>
      <c r="AC188" s="77">
        <v>-4.2</v>
      </c>
      <c r="AD188" s="63" t="s">
        <v>25</v>
      </c>
    </row>
    <row r="189" spans="1:30" ht="17.25" thickBot="1">
      <c r="A189" s="72">
        <v>187</v>
      </c>
      <c r="B189" s="57" t="s">
        <v>2668</v>
      </c>
      <c r="C189" s="58" t="s">
        <v>1818</v>
      </c>
      <c r="D189" s="69" t="s">
        <v>111</v>
      </c>
      <c r="E189" s="58" t="s">
        <v>77</v>
      </c>
      <c r="F189" s="69" t="s">
        <v>3840</v>
      </c>
      <c r="G189" s="69">
        <v>1993</v>
      </c>
      <c r="H189" s="70">
        <v>11</v>
      </c>
      <c r="I189" s="71">
        <v>945</v>
      </c>
      <c r="J189" s="71">
        <v>86</v>
      </c>
      <c r="K189" s="71">
        <v>87.5</v>
      </c>
      <c r="L189" s="71">
        <v>10.5</v>
      </c>
      <c r="M189" s="70">
        <v>11</v>
      </c>
      <c r="N189" s="71">
        <v>86</v>
      </c>
      <c r="O189" s="71">
        <v>10</v>
      </c>
      <c r="P189" s="59">
        <v>0</v>
      </c>
      <c r="Q189" s="60"/>
      <c r="R189" s="60">
        <v>0</v>
      </c>
      <c r="S189" s="70">
        <v>1.45</v>
      </c>
      <c r="T189" s="71">
        <v>16</v>
      </c>
      <c r="U189" s="71">
        <v>15</v>
      </c>
      <c r="V189" s="78">
        <v>1</v>
      </c>
      <c r="W189" s="78">
        <v>0.1</v>
      </c>
      <c r="X189" s="77">
        <v>-0.56999999999999995</v>
      </c>
      <c r="Y189" s="70">
        <v>20.7</v>
      </c>
      <c r="Z189" s="71">
        <v>14.7</v>
      </c>
      <c r="AA189" s="78">
        <v>6.1</v>
      </c>
      <c r="AB189" s="78">
        <v>0.57999999999999996</v>
      </c>
      <c r="AC189" s="78">
        <v>0.74</v>
      </c>
      <c r="AD189" s="63" t="s">
        <v>25</v>
      </c>
    </row>
    <row r="190" spans="1:30" ht="17.25" thickBot="1">
      <c r="A190" s="72">
        <v>188</v>
      </c>
      <c r="B190" s="57" t="s">
        <v>181</v>
      </c>
      <c r="C190" s="58" t="s">
        <v>1812</v>
      </c>
      <c r="D190" s="69" t="s">
        <v>1819</v>
      </c>
      <c r="E190" s="58" t="s">
        <v>65</v>
      </c>
      <c r="F190" s="69" t="s">
        <v>3841</v>
      </c>
      <c r="G190" s="69">
        <v>2000</v>
      </c>
      <c r="H190" s="70">
        <v>12</v>
      </c>
      <c r="I190" s="71">
        <v>921</v>
      </c>
      <c r="J190" s="71">
        <v>77</v>
      </c>
      <c r="K190" s="71">
        <v>85.3</v>
      </c>
      <c r="L190" s="71">
        <v>10.199999999999999</v>
      </c>
      <c r="M190" s="70">
        <v>10</v>
      </c>
      <c r="N190" s="71">
        <v>87</v>
      </c>
      <c r="O190" s="71">
        <v>7</v>
      </c>
      <c r="P190" s="70">
        <v>2</v>
      </c>
      <c r="Q190" s="71">
        <v>25</v>
      </c>
      <c r="R190" s="60">
        <v>0</v>
      </c>
      <c r="S190" s="70">
        <v>2.33</v>
      </c>
      <c r="T190" s="71">
        <v>25</v>
      </c>
      <c r="U190" s="71">
        <v>11</v>
      </c>
      <c r="V190" s="78">
        <v>14</v>
      </c>
      <c r="W190" s="78">
        <v>1.37</v>
      </c>
      <c r="X190" s="77">
        <v>-2.0299999999999998</v>
      </c>
      <c r="Y190" s="70">
        <v>19.600000000000001</v>
      </c>
      <c r="Z190" s="71">
        <v>10.4</v>
      </c>
      <c r="AA190" s="78">
        <v>9.3000000000000007</v>
      </c>
      <c r="AB190" s="78">
        <v>0.91</v>
      </c>
      <c r="AC190" s="77">
        <v>-1.4</v>
      </c>
      <c r="AD190" s="63" t="s">
        <v>25</v>
      </c>
    </row>
    <row r="191" spans="1:30" ht="17.25" thickBot="1">
      <c r="A191" s="72">
        <v>189</v>
      </c>
      <c r="B191" s="57" t="s">
        <v>2669</v>
      </c>
      <c r="C191" s="58" t="s">
        <v>1812</v>
      </c>
      <c r="D191" s="69" t="s">
        <v>111</v>
      </c>
      <c r="E191" s="58" t="s">
        <v>2349</v>
      </c>
      <c r="F191" s="69" t="s">
        <v>3842</v>
      </c>
      <c r="G191" s="69">
        <v>1991</v>
      </c>
      <c r="H191" s="70">
        <v>12</v>
      </c>
      <c r="I191" s="144">
        <v>1080</v>
      </c>
      <c r="J191" s="71">
        <v>90</v>
      </c>
      <c r="K191" s="71">
        <v>100</v>
      </c>
      <c r="L191" s="71">
        <v>12</v>
      </c>
      <c r="M191" s="70">
        <v>12</v>
      </c>
      <c r="N191" s="71">
        <v>90</v>
      </c>
      <c r="O191" s="71">
        <v>12</v>
      </c>
      <c r="P191" s="59">
        <v>0</v>
      </c>
      <c r="Q191" s="60"/>
      <c r="R191" s="60">
        <v>0</v>
      </c>
      <c r="S191" s="70">
        <v>0.42</v>
      </c>
      <c r="T191" s="71">
        <v>10</v>
      </c>
      <c r="U191" s="71">
        <v>31</v>
      </c>
      <c r="V191" s="77">
        <v>-21</v>
      </c>
      <c r="W191" s="77">
        <v>-1.75</v>
      </c>
      <c r="X191" s="60"/>
      <c r="Y191" s="70">
        <v>9.6999999999999993</v>
      </c>
      <c r="Z191" s="71">
        <v>26.2</v>
      </c>
      <c r="AA191" s="77">
        <v>-16.5</v>
      </c>
      <c r="AB191" s="77">
        <v>-1.38</v>
      </c>
      <c r="AC191" s="60"/>
      <c r="AD191" s="63" t="s">
        <v>25</v>
      </c>
    </row>
    <row r="192" spans="1:30" ht="17.25" thickBot="1">
      <c r="A192" s="72">
        <v>190</v>
      </c>
      <c r="B192" s="57" t="s">
        <v>182</v>
      </c>
      <c r="C192" s="58" t="s">
        <v>1820</v>
      </c>
      <c r="D192" s="69" t="s">
        <v>1810</v>
      </c>
      <c r="E192" s="58" t="s">
        <v>91</v>
      </c>
      <c r="F192" s="69" t="s">
        <v>3843</v>
      </c>
      <c r="G192" s="69">
        <v>1996</v>
      </c>
      <c r="H192" s="70">
        <v>8</v>
      </c>
      <c r="I192" s="71">
        <v>172</v>
      </c>
      <c r="J192" s="71">
        <v>22</v>
      </c>
      <c r="K192" s="71">
        <v>15.9</v>
      </c>
      <c r="L192" s="71">
        <v>1.9</v>
      </c>
      <c r="M192" s="70">
        <v>1</v>
      </c>
      <c r="N192" s="71">
        <v>85</v>
      </c>
      <c r="O192" s="60">
        <v>0</v>
      </c>
      <c r="P192" s="70">
        <v>7</v>
      </c>
      <c r="Q192" s="71">
        <v>12</v>
      </c>
      <c r="R192" s="71">
        <v>4</v>
      </c>
      <c r="S192" s="70">
        <v>1.63</v>
      </c>
      <c r="T192" s="71">
        <v>3</v>
      </c>
      <c r="U192" s="71">
        <v>4</v>
      </c>
      <c r="V192" s="77">
        <v>-1</v>
      </c>
      <c r="W192" s="77">
        <v>-0.52</v>
      </c>
      <c r="X192" s="77">
        <v>-0.52</v>
      </c>
      <c r="Y192" s="70">
        <v>3</v>
      </c>
      <c r="Z192" s="71">
        <v>3.3</v>
      </c>
      <c r="AA192" s="77">
        <v>-0.3</v>
      </c>
      <c r="AB192" s="77">
        <v>-0.17</v>
      </c>
      <c r="AC192" s="78">
        <v>0.25</v>
      </c>
      <c r="AD192" s="63" t="s">
        <v>25</v>
      </c>
    </row>
    <row r="193" spans="1:30" ht="17.25" thickBot="1">
      <c r="A193" s="72">
        <v>191</v>
      </c>
      <c r="B193" s="57" t="s">
        <v>2836</v>
      </c>
      <c r="C193" s="58" t="s">
        <v>1812</v>
      </c>
      <c r="D193" s="69" t="s">
        <v>111</v>
      </c>
      <c r="E193" s="58" t="s">
        <v>71</v>
      </c>
      <c r="F193" s="69" t="s">
        <v>4159</v>
      </c>
      <c r="G193" s="69">
        <v>1988</v>
      </c>
      <c r="H193" s="59">
        <v>0</v>
      </c>
      <c r="I193" s="60"/>
      <c r="J193" s="60"/>
      <c r="K193" s="60"/>
      <c r="L193" s="60"/>
      <c r="M193" s="59">
        <v>0</v>
      </c>
      <c r="N193" s="60"/>
      <c r="O193" s="60">
        <v>0</v>
      </c>
      <c r="P193" s="59">
        <v>0</v>
      </c>
      <c r="Q193" s="60"/>
      <c r="R193" s="71">
        <v>11</v>
      </c>
      <c r="S193" s="59"/>
      <c r="T193" s="60"/>
      <c r="U193" s="60"/>
      <c r="V193" s="60"/>
      <c r="W193" s="60"/>
      <c r="X193" s="60"/>
      <c r="Y193" s="59"/>
      <c r="Z193" s="60"/>
      <c r="AA193" s="60"/>
      <c r="AB193" s="60"/>
      <c r="AC193" s="60"/>
      <c r="AD193" s="63" t="s">
        <v>25</v>
      </c>
    </row>
    <row r="194" spans="1:30" ht="17.25" thickBot="1">
      <c r="A194" s="72">
        <v>192</v>
      </c>
      <c r="B194" s="57" t="s">
        <v>2670</v>
      </c>
      <c r="C194" s="58" t="s">
        <v>2671</v>
      </c>
      <c r="D194" s="69" t="s">
        <v>1819</v>
      </c>
      <c r="E194" s="58" t="s">
        <v>2348</v>
      </c>
      <c r="F194" s="69" t="s">
        <v>3844</v>
      </c>
      <c r="G194" s="69">
        <v>2000</v>
      </c>
      <c r="H194" s="70">
        <v>7</v>
      </c>
      <c r="I194" s="71">
        <v>607</v>
      </c>
      <c r="J194" s="71">
        <v>87</v>
      </c>
      <c r="K194" s="71">
        <v>56.2</v>
      </c>
      <c r="L194" s="71">
        <v>6.7</v>
      </c>
      <c r="M194" s="70">
        <v>7</v>
      </c>
      <c r="N194" s="71">
        <v>87</v>
      </c>
      <c r="O194" s="71">
        <v>3</v>
      </c>
      <c r="P194" s="59">
        <v>0</v>
      </c>
      <c r="Q194" s="60"/>
      <c r="R194" s="60">
        <v>0</v>
      </c>
      <c r="S194" s="70">
        <v>0.56999999999999995</v>
      </c>
      <c r="T194" s="71">
        <v>6</v>
      </c>
      <c r="U194" s="71">
        <v>19</v>
      </c>
      <c r="V194" s="77">
        <v>-13</v>
      </c>
      <c r="W194" s="77">
        <v>-1.93</v>
      </c>
      <c r="X194" s="77">
        <v>-0.41</v>
      </c>
      <c r="Y194" s="70">
        <v>5.4</v>
      </c>
      <c r="Z194" s="71">
        <v>13.4</v>
      </c>
      <c r="AA194" s="77">
        <v>-8</v>
      </c>
      <c r="AB194" s="77">
        <v>-1.18</v>
      </c>
      <c r="AC194" s="77">
        <v>-0.4</v>
      </c>
      <c r="AD194" s="63" t="s">
        <v>25</v>
      </c>
    </row>
    <row r="195" spans="1:30" ht="17.25" thickBot="1">
      <c r="A195" s="72">
        <v>193</v>
      </c>
      <c r="B195" s="57" t="s">
        <v>2411</v>
      </c>
      <c r="C195" s="58" t="s">
        <v>1822</v>
      </c>
      <c r="D195" s="69" t="s">
        <v>1819</v>
      </c>
      <c r="E195" s="58" t="s">
        <v>85</v>
      </c>
      <c r="F195" s="69" t="s">
        <v>3845</v>
      </c>
      <c r="G195" s="69">
        <v>2004</v>
      </c>
      <c r="H195" s="70">
        <v>2</v>
      </c>
      <c r="I195" s="71">
        <v>33</v>
      </c>
      <c r="J195" s="71">
        <v>17</v>
      </c>
      <c r="K195" s="71">
        <v>3.1</v>
      </c>
      <c r="L195" s="71">
        <v>0.4</v>
      </c>
      <c r="M195" s="59">
        <v>0</v>
      </c>
      <c r="N195" s="60"/>
      <c r="O195" s="60">
        <v>0</v>
      </c>
      <c r="P195" s="70">
        <v>2</v>
      </c>
      <c r="Q195" s="71">
        <v>17</v>
      </c>
      <c r="R195" s="71">
        <v>2</v>
      </c>
      <c r="S195" s="59">
        <v>0</v>
      </c>
      <c r="T195" s="71">
        <v>1</v>
      </c>
      <c r="U195" s="60">
        <v>0</v>
      </c>
      <c r="V195" s="78">
        <v>1</v>
      </c>
      <c r="W195" s="78">
        <v>2.73</v>
      </c>
      <c r="X195" s="78">
        <v>3.16</v>
      </c>
      <c r="Y195" s="70">
        <v>0.9</v>
      </c>
      <c r="Z195" s="71">
        <v>0.4</v>
      </c>
      <c r="AA195" s="78">
        <v>0.6</v>
      </c>
      <c r="AB195" s="78">
        <v>1.57</v>
      </c>
      <c r="AC195" s="78">
        <v>1.84</v>
      </c>
      <c r="AD195" s="63" t="s">
        <v>25</v>
      </c>
    </row>
    <row r="196" spans="1:30" ht="17.25" thickBot="1">
      <c r="A196" s="72">
        <v>194</v>
      </c>
      <c r="B196" s="57" t="s">
        <v>2722</v>
      </c>
      <c r="C196" s="58" t="s">
        <v>1812</v>
      </c>
      <c r="D196" s="69" t="s">
        <v>103</v>
      </c>
      <c r="E196" s="58" t="s">
        <v>2641</v>
      </c>
      <c r="F196" s="69" t="s">
        <v>4160</v>
      </c>
      <c r="G196" s="69">
        <v>2002</v>
      </c>
      <c r="H196" s="59">
        <v>0</v>
      </c>
      <c r="I196" s="60"/>
      <c r="J196" s="60"/>
      <c r="K196" s="60"/>
      <c r="L196" s="60"/>
      <c r="M196" s="59">
        <v>0</v>
      </c>
      <c r="N196" s="60"/>
      <c r="O196" s="60">
        <v>0</v>
      </c>
      <c r="P196" s="59">
        <v>0</v>
      </c>
      <c r="Q196" s="60"/>
      <c r="R196" s="71">
        <v>2</v>
      </c>
      <c r="S196" s="59"/>
      <c r="T196" s="60"/>
      <c r="U196" s="60"/>
      <c r="V196" s="60"/>
      <c r="W196" s="60"/>
      <c r="X196" s="60"/>
      <c r="Y196" s="59"/>
      <c r="Z196" s="60"/>
      <c r="AA196" s="60"/>
      <c r="AB196" s="60"/>
      <c r="AC196" s="60"/>
      <c r="AD196" s="63" t="s">
        <v>25</v>
      </c>
    </row>
    <row r="197" spans="1:30" ht="17.25" thickBot="1">
      <c r="A197" s="72">
        <v>195</v>
      </c>
      <c r="B197" s="57" t="s">
        <v>3115</v>
      </c>
      <c r="C197" s="58" t="s">
        <v>3116</v>
      </c>
      <c r="D197" s="69" t="s">
        <v>103</v>
      </c>
      <c r="E197" s="58" t="s">
        <v>75</v>
      </c>
      <c r="F197" s="69" t="s">
        <v>4161</v>
      </c>
      <c r="G197" s="69">
        <v>2000</v>
      </c>
      <c r="H197" s="59">
        <v>0</v>
      </c>
      <c r="I197" s="60"/>
      <c r="J197" s="60"/>
      <c r="K197" s="60"/>
      <c r="L197" s="60"/>
      <c r="M197" s="59">
        <v>0</v>
      </c>
      <c r="N197" s="60"/>
      <c r="O197" s="60">
        <v>0</v>
      </c>
      <c r="P197" s="59">
        <v>0</v>
      </c>
      <c r="Q197" s="60"/>
      <c r="R197" s="71">
        <v>3</v>
      </c>
      <c r="S197" s="59"/>
      <c r="T197" s="60"/>
      <c r="U197" s="60"/>
      <c r="V197" s="60"/>
      <c r="W197" s="60"/>
      <c r="X197" s="60"/>
      <c r="Y197" s="59"/>
      <c r="Z197" s="60"/>
      <c r="AA197" s="60"/>
      <c r="AB197" s="60"/>
      <c r="AC197" s="60"/>
      <c r="AD197" s="63" t="s">
        <v>25</v>
      </c>
    </row>
    <row r="198" spans="1:30" ht="17.25" thickBot="1">
      <c r="A198" s="72">
        <v>196</v>
      </c>
      <c r="B198" s="57" t="s">
        <v>3117</v>
      </c>
      <c r="C198" s="58" t="s">
        <v>1832</v>
      </c>
      <c r="D198" s="69" t="s">
        <v>102</v>
      </c>
      <c r="E198" s="58" t="s">
        <v>93</v>
      </c>
      <c r="F198" s="69" t="s">
        <v>4162</v>
      </c>
      <c r="G198" s="69">
        <v>2005</v>
      </c>
      <c r="H198" s="59">
        <v>0</v>
      </c>
      <c r="I198" s="60"/>
      <c r="J198" s="60"/>
      <c r="K198" s="60"/>
      <c r="L198" s="60"/>
      <c r="M198" s="59">
        <v>0</v>
      </c>
      <c r="N198" s="60"/>
      <c r="O198" s="60">
        <v>0</v>
      </c>
      <c r="P198" s="59">
        <v>0</v>
      </c>
      <c r="Q198" s="60"/>
      <c r="R198" s="71">
        <v>2</v>
      </c>
      <c r="S198" s="59"/>
      <c r="T198" s="60"/>
      <c r="U198" s="60"/>
      <c r="V198" s="60"/>
      <c r="W198" s="60"/>
      <c r="X198" s="60"/>
      <c r="Y198" s="59"/>
      <c r="Z198" s="60"/>
      <c r="AA198" s="60"/>
      <c r="AB198" s="60"/>
      <c r="AC198" s="60"/>
      <c r="AD198" s="63" t="s">
        <v>25</v>
      </c>
    </row>
    <row r="199" spans="1:30" ht="17.25" thickBot="1">
      <c r="A199" s="72">
        <v>197</v>
      </c>
      <c r="B199" s="57" t="s">
        <v>184</v>
      </c>
      <c r="C199" s="58" t="s">
        <v>1817</v>
      </c>
      <c r="D199" s="69" t="s">
        <v>103</v>
      </c>
      <c r="E199" s="58" t="s">
        <v>87</v>
      </c>
      <c r="F199" s="69" t="s">
        <v>4163</v>
      </c>
      <c r="G199" s="69">
        <v>1992</v>
      </c>
      <c r="H199" s="59">
        <v>0</v>
      </c>
      <c r="I199" s="60"/>
      <c r="J199" s="60"/>
      <c r="K199" s="60"/>
      <c r="L199" s="60"/>
      <c r="M199" s="59">
        <v>0</v>
      </c>
      <c r="N199" s="60"/>
      <c r="O199" s="60">
        <v>0</v>
      </c>
      <c r="P199" s="59">
        <v>0</v>
      </c>
      <c r="Q199" s="60"/>
      <c r="R199" s="71">
        <v>3</v>
      </c>
      <c r="S199" s="59"/>
      <c r="T199" s="60"/>
      <c r="U199" s="60"/>
      <c r="V199" s="60"/>
      <c r="W199" s="60"/>
      <c r="X199" s="60"/>
      <c r="Y199" s="59"/>
      <c r="Z199" s="60"/>
      <c r="AA199" s="60"/>
      <c r="AB199" s="60"/>
      <c r="AC199" s="60"/>
      <c r="AD199" s="63" t="s">
        <v>25</v>
      </c>
    </row>
    <row r="200" spans="1:30" ht="17.25" thickBot="1">
      <c r="A200" s="72">
        <v>198</v>
      </c>
      <c r="B200" s="57" t="s">
        <v>185</v>
      </c>
      <c r="C200" s="58" t="s">
        <v>1818</v>
      </c>
      <c r="D200" s="69" t="s">
        <v>1810</v>
      </c>
      <c r="E200" s="58" t="s">
        <v>79</v>
      </c>
      <c r="F200" s="69" t="s">
        <v>3846</v>
      </c>
      <c r="G200" s="69">
        <v>1999</v>
      </c>
      <c r="H200" s="70">
        <v>10</v>
      </c>
      <c r="I200" s="71">
        <v>460</v>
      </c>
      <c r="J200" s="71">
        <v>46</v>
      </c>
      <c r="K200" s="71">
        <v>42.6</v>
      </c>
      <c r="L200" s="71">
        <v>5.0999999999999996</v>
      </c>
      <c r="M200" s="70">
        <v>6</v>
      </c>
      <c r="N200" s="71">
        <v>61</v>
      </c>
      <c r="O200" s="60">
        <v>0</v>
      </c>
      <c r="P200" s="70">
        <v>4</v>
      </c>
      <c r="Q200" s="71">
        <v>24</v>
      </c>
      <c r="R200" s="60">
        <v>0</v>
      </c>
      <c r="S200" s="70">
        <v>2.2999999999999998</v>
      </c>
      <c r="T200" s="71">
        <v>12</v>
      </c>
      <c r="U200" s="71">
        <v>6</v>
      </c>
      <c r="V200" s="78">
        <v>6</v>
      </c>
      <c r="W200" s="78">
        <v>1.17</v>
      </c>
      <c r="X200" s="77">
        <v>-0.42</v>
      </c>
      <c r="Y200" s="70">
        <v>12.4</v>
      </c>
      <c r="Z200" s="71">
        <v>6.4</v>
      </c>
      <c r="AA200" s="78">
        <v>6</v>
      </c>
      <c r="AB200" s="78">
        <v>1.18</v>
      </c>
      <c r="AC200" s="78">
        <v>0.32</v>
      </c>
      <c r="AD200" s="63" t="s">
        <v>25</v>
      </c>
    </row>
    <row r="201" spans="1:30" ht="17.25" thickBot="1">
      <c r="A201" s="72">
        <v>199</v>
      </c>
      <c r="B201" s="57" t="s">
        <v>186</v>
      </c>
      <c r="C201" s="58" t="s">
        <v>1812</v>
      </c>
      <c r="D201" s="69" t="s">
        <v>103</v>
      </c>
      <c r="E201" s="58" t="s">
        <v>81</v>
      </c>
      <c r="F201" s="69" t="s">
        <v>3847</v>
      </c>
      <c r="G201" s="69">
        <v>2000</v>
      </c>
      <c r="H201" s="70">
        <v>12</v>
      </c>
      <c r="I201" s="144">
        <v>1035</v>
      </c>
      <c r="J201" s="71">
        <v>86</v>
      </c>
      <c r="K201" s="71">
        <v>95.8</v>
      </c>
      <c r="L201" s="71">
        <v>11.5</v>
      </c>
      <c r="M201" s="70">
        <v>12</v>
      </c>
      <c r="N201" s="71">
        <v>86</v>
      </c>
      <c r="O201" s="71">
        <v>10</v>
      </c>
      <c r="P201" s="59">
        <v>0</v>
      </c>
      <c r="Q201" s="60"/>
      <c r="R201" s="60">
        <v>0</v>
      </c>
      <c r="S201" s="70">
        <v>1.33</v>
      </c>
      <c r="T201" s="71">
        <v>21</v>
      </c>
      <c r="U201" s="71">
        <v>15</v>
      </c>
      <c r="V201" s="78">
        <v>6</v>
      </c>
      <c r="W201" s="78">
        <v>0.52</v>
      </c>
      <c r="X201" s="78">
        <v>2.52</v>
      </c>
      <c r="Y201" s="70">
        <v>24.4</v>
      </c>
      <c r="Z201" s="71">
        <v>14</v>
      </c>
      <c r="AA201" s="78">
        <v>10.3</v>
      </c>
      <c r="AB201" s="78">
        <v>0.9</v>
      </c>
      <c r="AC201" s="78">
        <v>1.1100000000000001</v>
      </c>
      <c r="AD201" s="63" t="s">
        <v>25</v>
      </c>
    </row>
    <row r="202" spans="1:30" ht="17.25" thickBot="1">
      <c r="A202" s="72">
        <v>200</v>
      </c>
      <c r="B202" s="57" t="s">
        <v>187</v>
      </c>
      <c r="C202" s="58" t="s">
        <v>1851</v>
      </c>
      <c r="D202" s="69" t="s">
        <v>103</v>
      </c>
      <c r="E202" s="58" t="s">
        <v>96</v>
      </c>
      <c r="F202" s="69" t="s">
        <v>3848</v>
      </c>
      <c r="G202" s="69">
        <v>1989</v>
      </c>
      <c r="H202" s="70">
        <v>9</v>
      </c>
      <c r="I202" s="71">
        <v>674</v>
      </c>
      <c r="J202" s="71">
        <v>75</v>
      </c>
      <c r="K202" s="71">
        <v>62.4</v>
      </c>
      <c r="L202" s="71">
        <v>7.5</v>
      </c>
      <c r="M202" s="70">
        <v>8</v>
      </c>
      <c r="N202" s="71">
        <v>79</v>
      </c>
      <c r="O202" s="71">
        <v>5</v>
      </c>
      <c r="P202" s="70">
        <v>1</v>
      </c>
      <c r="Q202" s="71">
        <v>45</v>
      </c>
      <c r="R202" s="71">
        <v>2</v>
      </c>
      <c r="S202" s="70">
        <v>0.89</v>
      </c>
      <c r="T202" s="71">
        <v>9</v>
      </c>
      <c r="U202" s="71">
        <v>12</v>
      </c>
      <c r="V202" s="77">
        <v>-3</v>
      </c>
      <c r="W202" s="77">
        <v>-0.4</v>
      </c>
      <c r="X202" s="77">
        <v>-0.4</v>
      </c>
      <c r="Y202" s="70">
        <v>12.9</v>
      </c>
      <c r="Z202" s="71">
        <v>9.6999999999999993</v>
      </c>
      <c r="AA202" s="78">
        <v>3.2</v>
      </c>
      <c r="AB202" s="78">
        <v>0.42</v>
      </c>
      <c r="AC202" s="78">
        <v>0.66</v>
      </c>
      <c r="AD202" s="63" t="s">
        <v>25</v>
      </c>
    </row>
    <row r="203" spans="1:30" ht="17.25" thickBot="1">
      <c r="A203" s="72">
        <v>201</v>
      </c>
      <c r="B203" s="57" t="s">
        <v>188</v>
      </c>
      <c r="C203" s="58" t="s">
        <v>1821</v>
      </c>
      <c r="D203" s="69" t="s">
        <v>1819</v>
      </c>
      <c r="E203" s="58" t="s">
        <v>69</v>
      </c>
      <c r="F203" s="69" t="s">
        <v>3849</v>
      </c>
      <c r="G203" s="69">
        <v>2004</v>
      </c>
      <c r="H203" s="70">
        <v>10</v>
      </c>
      <c r="I203" s="71">
        <v>404</v>
      </c>
      <c r="J203" s="71">
        <v>40</v>
      </c>
      <c r="K203" s="71">
        <v>37.4</v>
      </c>
      <c r="L203" s="71">
        <v>4.5</v>
      </c>
      <c r="M203" s="70">
        <v>4</v>
      </c>
      <c r="N203" s="71">
        <v>72</v>
      </c>
      <c r="O203" s="60">
        <v>0</v>
      </c>
      <c r="P203" s="70">
        <v>6</v>
      </c>
      <c r="Q203" s="71">
        <v>19</v>
      </c>
      <c r="R203" s="71">
        <v>2</v>
      </c>
      <c r="S203" s="70">
        <v>1.5</v>
      </c>
      <c r="T203" s="71">
        <v>5</v>
      </c>
      <c r="U203" s="71">
        <v>4</v>
      </c>
      <c r="V203" s="78">
        <v>1</v>
      </c>
      <c r="W203" s="78">
        <v>0.22</v>
      </c>
      <c r="X203" s="78">
        <v>0.76</v>
      </c>
      <c r="Y203" s="70">
        <v>6.5</v>
      </c>
      <c r="Z203" s="71">
        <v>7.1</v>
      </c>
      <c r="AA203" s="77">
        <v>-0.6</v>
      </c>
      <c r="AB203" s="77">
        <v>-0.13</v>
      </c>
      <c r="AC203" s="77">
        <v>-0.03</v>
      </c>
      <c r="AD203" s="63" t="s">
        <v>25</v>
      </c>
    </row>
    <row r="204" spans="1:30" ht="17.25" thickBot="1">
      <c r="A204" s="72">
        <v>202</v>
      </c>
      <c r="B204" s="57" t="s">
        <v>189</v>
      </c>
      <c r="C204" s="58" t="s">
        <v>1812</v>
      </c>
      <c r="D204" s="69" t="s">
        <v>103</v>
      </c>
      <c r="E204" s="58" t="s">
        <v>96</v>
      </c>
      <c r="F204" s="69" t="s">
        <v>3549</v>
      </c>
      <c r="G204" s="69">
        <v>2001</v>
      </c>
      <c r="H204" s="70">
        <v>12</v>
      </c>
      <c r="I204" s="71">
        <v>977</v>
      </c>
      <c r="J204" s="71">
        <v>81</v>
      </c>
      <c r="K204" s="71">
        <v>90.5</v>
      </c>
      <c r="L204" s="71">
        <v>10.9</v>
      </c>
      <c r="M204" s="70">
        <v>11</v>
      </c>
      <c r="N204" s="71">
        <v>88</v>
      </c>
      <c r="O204" s="71">
        <v>9</v>
      </c>
      <c r="P204" s="70">
        <v>1</v>
      </c>
      <c r="Q204" s="71">
        <v>11</v>
      </c>
      <c r="R204" s="60">
        <v>0</v>
      </c>
      <c r="S204" s="70">
        <v>1.17</v>
      </c>
      <c r="T204" s="71">
        <v>14</v>
      </c>
      <c r="U204" s="71">
        <v>16</v>
      </c>
      <c r="V204" s="77">
        <v>-2</v>
      </c>
      <c r="W204" s="77">
        <v>-0.18</v>
      </c>
      <c r="X204" s="78">
        <v>0.69</v>
      </c>
      <c r="Y204" s="70">
        <v>17.3</v>
      </c>
      <c r="Z204" s="71">
        <v>14.1</v>
      </c>
      <c r="AA204" s="78">
        <v>3.1</v>
      </c>
      <c r="AB204" s="78">
        <v>0.28999999999999998</v>
      </c>
      <c r="AC204" s="78">
        <v>1.17</v>
      </c>
      <c r="AD204" s="63" t="s">
        <v>25</v>
      </c>
    </row>
    <row r="205" spans="1:30" ht="17.25" thickBot="1">
      <c r="A205" s="72">
        <v>203</v>
      </c>
      <c r="B205" s="57" t="s">
        <v>3118</v>
      </c>
      <c r="C205" s="58" t="s">
        <v>3119</v>
      </c>
      <c r="D205" s="69" t="s">
        <v>1833</v>
      </c>
      <c r="E205" s="58" t="s">
        <v>77</v>
      </c>
      <c r="F205" s="69" t="s">
        <v>3850</v>
      </c>
      <c r="G205" s="69">
        <v>1993</v>
      </c>
      <c r="H205" s="70">
        <v>7</v>
      </c>
      <c r="I205" s="71">
        <v>83</v>
      </c>
      <c r="J205" s="71">
        <v>12</v>
      </c>
      <c r="K205" s="71">
        <v>7.7</v>
      </c>
      <c r="L205" s="71">
        <v>0.9</v>
      </c>
      <c r="M205" s="59">
        <v>0</v>
      </c>
      <c r="N205" s="60"/>
      <c r="O205" s="60">
        <v>0</v>
      </c>
      <c r="P205" s="70">
        <v>7</v>
      </c>
      <c r="Q205" s="71">
        <v>12</v>
      </c>
      <c r="R205" s="71">
        <v>2</v>
      </c>
      <c r="S205" s="70">
        <v>1.43</v>
      </c>
      <c r="T205" s="71">
        <v>2</v>
      </c>
      <c r="U205" s="71">
        <v>3</v>
      </c>
      <c r="V205" s="77">
        <v>-1</v>
      </c>
      <c r="W205" s="77">
        <v>-1.08</v>
      </c>
      <c r="X205" s="77">
        <v>-1.36</v>
      </c>
      <c r="Y205" s="70">
        <v>3.4</v>
      </c>
      <c r="Z205" s="71">
        <v>2</v>
      </c>
      <c r="AA205" s="78">
        <v>1.4</v>
      </c>
      <c r="AB205" s="78">
        <v>1.53</v>
      </c>
      <c r="AC205" s="78">
        <v>1.1299999999999999</v>
      </c>
      <c r="AD205" s="63" t="s">
        <v>25</v>
      </c>
    </row>
    <row r="206" spans="1:30" ht="17.25" thickBot="1">
      <c r="A206" s="72">
        <v>204</v>
      </c>
      <c r="B206" s="57" t="s">
        <v>190</v>
      </c>
      <c r="C206" s="58" t="s">
        <v>1812</v>
      </c>
      <c r="D206" s="69" t="s">
        <v>1810</v>
      </c>
      <c r="E206" s="58" t="s">
        <v>87</v>
      </c>
      <c r="F206" s="69" t="s">
        <v>3851</v>
      </c>
      <c r="G206" s="69">
        <v>2000</v>
      </c>
      <c r="H206" s="70">
        <v>12</v>
      </c>
      <c r="I206" s="144">
        <v>1013</v>
      </c>
      <c r="J206" s="71">
        <v>84</v>
      </c>
      <c r="K206" s="71">
        <v>93.8</v>
      </c>
      <c r="L206" s="71">
        <v>11.3</v>
      </c>
      <c r="M206" s="70">
        <v>11</v>
      </c>
      <c r="N206" s="71">
        <v>89</v>
      </c>
      <c r="O206" s="71">
        <v>10</v>
      </c>
      <c r="P206" s="70">
        <v>1</v>
      </c>
      <c r="Q206" s="71">
        <v>31</v>
      </c>
      <c r="R206" s="60">
        <v>0</v>
      </c>
      <c r="S206" s="70">
        <v>1.08</v>
      </c>
      <c r="T206" s="71">
        <v>14</v>
      </c>
      <c r="U206" s="71">
        <v>17</v>
      </c>
      <c r="V206" s="77">
        <v>-3</v>
      </c>
      <c r="W206" s="77">
        <v>-0.27</v>
      </c>
      <c r="X206" s="78">
        <v>1.08</v>
      </c>
      <c r="Y206" s="70">
        <v>12.7</v>
      </c>
      <c r="Z206" s="71">
        <v>17.899999999999999</v>
      </c>
      <c r="AA206" s="77">
        <v>-5.2</v>
      </c>
      <c r="AB206" s="77">
        <v>-0.46</v>
      </c>
      <c r="AC206" s="77">
        <v>-0.06</v>
      </c>
      <c r="AD206" s="63" t="s">
        <v>25</v>
      </c>
    </row>
    <row r="207" spans="1:30" ht="17.25" thickBot="1">
      <c r="A207" s="72">
        <v>205</v>
      </c>
      <c r="B207" s="57" t="s">
        <v>3385</v>
      </c>
      <c r="C207" s="58" t="s">
        <v>1820</v>
      </c>
      <c r="D207" s="69" t="s">
        <v>1819</v>
      </c>
      <c r="E207" s="58" t="s">
        <v>71</v>
      </c>
      <c r="F207" s="69" t="s">
        <v>3852</v>
      </c>
      <c r="G207" s="69">
        <v>2001</v>
      </c>
      <c r="H207" s="70">
        <v>2</v>
      </c>
      <c r="I207" s="71">
        <v>18</v>
      </c>
      <c r="J207" s="71">
        <v>9</v>
      </c>
      <c r="K207" s="71">
        <v>1.7</v>
      </c>
      <c r="L207" s="71">
        <v>0.2</v>
      </c>
      <c r="M207" s="59">
        <v>0</v>
      </c>
      <c r="N207" s="60"/>
      <c r="O207" s="60">
        <v>0</v>
      </c>
      <c r="P207" s="70">
        <v>2</v>
      </c>
      <c r="Q207" s="71">
        <v>9</v>
      </c>
      <c r="R207" s="71">
        <v>3</v>
      </c>
      <c r="S207" s="70">
        <v>1.5</v>
      </c>
      <c r="T207" s="60">
        <v>0</v>
      </c>
      <c r="U207" s="71">
        <v>3</v>
      </c>
      <c r="V207" s="77">
        <v>-3</v>
      </c>
      <c r="W207" s="77">
        <v>-15</v>
      </c>
      <c r="X207" s="77">
        <v>-16.02</v>
      </c>
      <c r="Y207" s="70">
        <v>0.4</v>
      </c>
      <c r="Z207" s="71">
        <v>1.2</v>
      </c>
      <c r="AA207" s="77">
        <v>-0.8</v>
      </c>
      <c r="AB207" s="77">
        <v>-4.05</v>
      </c>
      <c r="AC207" s="77">
        <v>-4.17</v>
      </c>
      <c r="AD207" s="63" t="s">
        <v>25</v>
      </c>
    </row>
    <row r="208" spans="1:30" ht="17.25" thickBot="1">
      <c r="A208" s="72">
        <v>206</v>
      </c>
      <c r="B208" s="57" t="s">
        <v>3242</v>
      </c>
      <c r="C208" s="58" t="s">
        <v>1812</v>
      </c>
      <c r="D208" s="69" t="s">
        <v>104</v>
      </c>
      <c r="E208" s="58" t="s">
        <v>81</v>
      </c>
      <c r="F208" s="69" t="s">
        <v>4164</v>
      </c>
      <c r="G208" s="69">
        <v>2003</v>
      </c>
      <c r="H208" s="59">
        <v>0</v>
      </c>
      <c r="I208" s="60"/>
      <c r="J208" s="60"/>
      <c r="K208" s="60"/>
      <c r="L208" s="60"/>
      <c r="M208" s="59">
        <v>0</v>
      </c>
      <c r="N208" s="60"/>
      <c r="O208" s="60">
        <v>0</v>
      </c>
      <c r="P208" s="59">
        <v>0</v>
      </c>
      <c r="Q208" s="60"/>
      <c r="R208" s="71">
        <v>3</v>
      </c>
      <c r="S208" s="59"/>
      <c r="T208" s="60"/>
      <c r="U208" s="60"/>
      <c r="V208" s="60"/>
      <c r="W208" s="60"/>
      <c r="X208" s="60"/>
      <c r="Y208" s="59"/>
      <c r="Z208" s="60"/>
      <c r="AA208" s="60"/>
      <c r="AB208" s="60"/>
      <c r="AC208" s="60"/>
      <c r="AD208" s="63" t="s">
        <v>25</v>
      </c>
    </row>
    <row r="209" spans="1:30" ht="17.25" thickBot="1">
      <c r="A209" s="72">
        <v>207</v>
      </c>
      <c r="B209" s="57" t="s">
        <v>3478</v>
      </c>
      <c r="C209" s="58" t="s">
        <v>1812</v>
      </c>
      <c r="D209" s="69" t="s">
        <v>111</v>
      </c>
      <c r="E209" s="58" t="s">
        <v>67</v>
      </c>
      <c r="F209" s="69" t="s">
        <v>4165</v>
      </c>
      <c r="G209" s="69">
        <v>1992</v>
      </c>
      <c r="H209" s="59">
        <v>0</v>
      </c>
      <c r="I209" s="60"/>
      <c r="J209" s="60"/>
      <c r="K209" s="60"/>
      <c r="L209" s="60"/>
      <c r="M209" s="59">
        <v>0</v>
      </c>
      <c r="N209" s="60"/>
      <c r="O209" s="60">
        <v>0</v>
      </c>
      <c r="P209" s="59">
        <v>0</v>
      </c>
      <c r="Q209" s="60"/>
      <c r="R209" s="71">
        <v>2</v>
      </c>
      <c r="S209" s="59"/>
      <c r="T209" s="60"/>
      <c r="U209" s="60"/>
      <c r="V209" s="60"/>
      <c r="W209" s="60"/>
      <c r="X209" s="60"/>
      <c r="Y209" s="59"/>
      <c r="Z209" s="60"/>
      <c r="AA209" s="60"/>
      <c r="AB209" s="60"/>
      <c r="AC209" s="60"/>
      <c r="AD209" s="63" t="s">
        <v>25</v>
      </c>
    </row>
    <row r="210" spans="1:30" ht="17.25" thickBot="1">
      <c r="A210" s="72">
        <v>208</v>
      </c>
      <c r="B210" s="57" t="s">
        <v>191</v>
      </c>
      <c r="C210" s="58" t="s">
        <v>1811</v>
      </c>
      <c r="D210" s="69" t="s">
        <v>103</v>
      </c>
      <c r="E210" s="58" t="s">
        <v>73</v>
      </c>
      <c r="F210" s="69" t="s">
        <v>3853</v>
      </c>
      <c r="G210" s="69">
        <v>2001</v>
      </c>
      <c r="H210" s="70">
        <v>11</v>
      </c>
      <c r="I210" s="71">
        <v>618</v>
      </c>
      <c r="J210" s="71">
        <v>56</v>
      </c>
      <c r="K210" s="71">
        <v>57.2</v>
      </c>
      <c r="L210" s="71">
        <v>6.9</v>
      </c>
      <c r="M210" s="70">
        <v>7</v>
      </c>
      <c r="N210" s="71">
        <v>77</v>
      </c>
      <c r="O210" s="71">
        <v>3</v>
      </c>
      <c r="P210" s="70">
        <v>4</v>
      </c>
      <c r="Q210" s="71">
        <v>19</v>
      </c>
      <c r="R210" s="71">
        <v>1</v>
      </c>
      <c r="S210" s="70">
        <v>1.64</v>
      </c>
      <c r="T210" s="71">
        <v>15</v>
      </c>
      <c r="U210" s="71">
        <v>12</v>
      </c>
      <c r="V210" s="78">
        <v>3</v>
      </c>
      <c r="W210" s="78">
        <v>0.44</v>
      </c>
      <c r="X210" s="78">
        <v>0.24</v>
      </c>
      <c r="Y210" s="70">
        <v>13.3</v>
      </c>
      <c r="Z210" s="71">
        <v>10.4</v>
      </c>
      <c r="AA210" s="78">
        <v>3</v>
      </c>
      <c r="AB210" s="78">
        <v>0.43</v>
      </c>
      <c r="AC210" s="78">
        <v>0.27</v>
      </c>
      <c r="AD210" s="63" t="s">
        <v>25</v>
      </c>
    </row>
    <row r="211" spans="1:30" ht="17.25" thickBot="1">
      <c r="A211" s="72">
        <v>209</v>
      </c>
      <c r="B211" s="57" t="s">
        <v>192</v>
      </c>
      <c r="C211" s="58" t="s">
        <v>1812</v>
      </c>
      <c r="D211" s="69" t="s">
        <v>104</v>
      </c>
      <c r="E211" s="58" t="s">
        <v>96</v>
      </c>
      <c r="F211" s="69" t="s">
        <v>3854</v>
      </c>
      <c r="G211" s="69">
        <v>1998</v>
      </c>
      <c r="H211" s="70">
        <v>1</v>
      </c>
      <c r="I211" s="71">
        <v>1</v>
      </c>
      <c r="J211" s="71">
        <v>1</v>
      </c>
      <c r="K211" s="71">
        <v>0.1</v>
      </c>
      <c r="L211" s="60">
        <v>0</v>
      </c>
      <c r="M211" s="59">
        <v>0</v>
      </c>
      <c r="N211" s="60"/>
      <c r="O211" s="60">
        <v>0</v>
      </c>
      <c r="P211" s="70">
        <v>1</v>
      </c>
      <c r="Q211" s="71">
        <v>1</v>
      </c>
      <c r="R211" s="71">
        <v>11</v>
      </c>
      <c r="S211" s="70">
        <v>1</v>
      </c>
      <c r="T211" s="60">
        <v>0</v>
      </c>
      <c r="U211" s="60">
        <v>0</v>
      </c>
      <c r="V211" s="60">
        <v>0</v>
      </c>
      <c r="W211" s="60">
        <v>0</v>
      </c>
      <c r="X211" s="78">
        <v>0.25</v>
      </c>
      <c r="Y211" s="59">
        <v>0</v>
      </c>
      <c r="Z211" s="71">
        <v>0.4</v>
      </c>
      <c r="AA211" s="77">
        <v>-0.3</v>
      </c>
      <c r="AB211" s="77">
        <v>-29.85</v>
      </c>
      <c r="AC211" s="77">
        <v>-30.06</v>
      </c>
      <c r="AD211" s="63" t="s">
        <v>25</v>
      </c>
    </row>
    <row r="212" spans="1:30" ht="17.25" thickBot="1">
      <c r="A212" s="72">
        <v>210</v>
      </c>
      <c r="B212" s="57" t="s">
        <v>368</v>
      </c>
      <c r="C212" s="58" t="s">
        <v>1841</v>
      </c>
      <c r="D212" s="69" t="s">
        <v>103</v>
      </c>
      <c r="E212" s="58" t="s">
        <v>96</v>
      </c>
      <c r="F212" s="69" t="s">
        <v>3576</v>
      </c>
      <c r="G212" s="69">
        <v>1993</v>
      </c>
      <c r="H212" s="59">
        <v>0</v>
      </c>
      <c r="I212" s="60"/>
      <c r="J212" s="60"/>
      <c r="K212" s="60"/>
      <c r="L212" s="60"/>
      <c r="M212" s="59">
        <v>0</v>
      </c>
      <c r="N212" s="60"/>
      <c r="O212" s="60">
        <v>0</v>
      </c>
      <c r="P212" s="59">
        <v>0</v>
      </c>
      <c r="Q212" s="60"/>
      <c r="R212" s="71">
        <v>1</v>
      </c>
      <c r="S212" s="59"/>
      <c r="T212" s="60"/>
      <c r="U212" s="60"/>
      <c r="V212" s="60"/>
      <c r="W212" s="60"/>
      <c r="X212" s="60"/>
      <c r="Y212" s="59"/>
      <c r="Z212" s="60"/>
      <c r="AA212" s="60"/>
      <c r="AB212" s="60"/>
      <c r="AC212" s="60"/>
      <c r="AD212" s="63" t="s">
        <v>25</v>
      </c>
    </row>
    <row r="213" spans="1:30" ht="17.25" thickBot="1">
      <c r="A213" s="72">
        <v>211</v>
      </c>
      <c r="B213" s="57" t="s">
        <v>1773</v>
      </c>
      <c r="C213" s="58" t="s">
        <v>1822</v>
      </c>
      <c r="D213" s="69" t="s">
        <v>103</v>
      </c>
      <c r="E213" s="58" t="s">
        <v>93</v>
      </c>
      <c r="F213" s="69" t="s">
        <v>3855</v>
      </c>
      <c r="G213" s="69">
        <v>2001</v>
      </c>
      <c r="H213" s="70">
        <v>11</v>
      </c>
      <c r="I213" s="71">
        <v>761</v>
      </c>
      <c r="J213" s="71">
        <v>69</v>
      </c>
      <c r="K213" s="71">
        <v>70.5</v>
      </c>
      <c r="L213" s="71">
        <v>8.5</v>
      </c>
      <c r="M213" s="70">
        <v>10</v>
      </c>
      <c r="N213" s="71">
        <v>76</v>
      </c>
      <c r="O213" s="71">
        <v>2</v>
      </c>
      <c r="P213" s="70">
        <v>1</v>
      </c>
      <c r="Q213" s="71">
        <v>5</v>
      </c>
      <c r="R213" s="71">
        <v>1</v>
      </c>
      <c r="S213" s="70">
        <v>1.36</v>
      </c>
      <c r="T213" s="71">
        <v>7</v>
      </c>
      <c r="U213" s="71">
        <v>15</v>
      </c>
      <c r="V213" s="77">
        <v>-8</v>
      </c>
      <c r="W213" s="77">
        <v>-0.95</v>
      </c>
      <c r="X213" s="77">
        <v>-2.0699999999999998</v>
      </c>
      <c r="Y213" s="70">
        <v>8.6</v>
      </c>
      <c r="Z213" s="71">
        <v>14.4</v>
      </c>
      <c r="AA213" s="77">
        <v>-5.8</v>
      </c>
      <c r="AB213" s="77">
        <v>-0.68</v>
      </c>
      <c r="AC213" s="77">
        <v>-1.43</v>
      </c>
      <c r="AD213" s="63" t="s">
        <v>25</v>
      </c>
    </row>
    <row r="214" spans="1:30" ht="17.25" thickBot="1">
      <c r="A214" s="72">
        <v>212</v>
      </c>
      <c r="B214" s="57" t="s">
        <v>193</v>
      </c>
      <c r="C214" s="58" t="s">
        <v>1841</v>
      </c>
      <c r="D214" s="69" t="s">
        <v>104</v>
      </c>
      <c r="E214" s="58" t="s">
        <v>93</v>
      </c>
      <c r="F214" s="69" t="s">
        <v>3856</v>
      </c>
      <c r="G214" s="69">
        <v>1999</v>
      </c>
      <c r="H214" s="70">
        <v>9</v>
      </c>
      <c r="I214" s="71">
        <v>585</v>
      </c>
      <c r="J214" s="71">
        <v>65</v>
      </c>
      <c r="K214" s="71">
        <v>54.2</v>
      </c>
      <c r="L214" s="71">
        <v>6.5</v>
      </c>
      <c r="M214" s="70">
        <v>6</v>
      </c>
      <c r="N214" s="71">
        <v>86</v>
      </c>
      <c r="O214" s="71">
        <v>4</v>
      </c>
      <c r="P214" s="70">
        <v>3</v>
      </c>
      <c r="Q214" s="71">
        <v>24</v>
      </c>
      <c r="R214" s="71">
        <v>3</v>
      </c>
      <c r="S214" s="70">
        <v>1.67</v>
      </c>
      <c r="T214" s="71">
        <v>10</v>
      </c>
      <c r="U214" s="71">
        <v>8</v>
      </c>
      <c r="V214" s="78">
        <v>2</v>
      </c>
      <c r="W214" s="78">
        <v>0.31</v>
      </c>
      <c r="X214" s="78">
        <v>1.4</v>
      </c>
      <c r="Y214" s="70">
        <v>8.9</v>
      </c>
      <c r="Z214" s="71">
        <v>7.8</v>
      </c>
      <c r="AA214" s="78">
        <v>1.1000000000000001</v>
      </c>
      <c r="AB214" s="78">
        <v>0.17</v>
      </c>
      <c r="AC214" s="78">
        <v>0.95</v>
      </c>
      <c r="AD214" s="63" t="s">
        <v>25</v>
      </c>
    </row>
    <row r="215" spans="1:30" ht="17.25" thickBot="1">
      <c r="A215" s="72">
        <v>213</v>
      </c>
      <c r="B215" s="57" t="s">
        <v>194</v>
      </c>
      <c r="C215" s="58" t="s">
        <v>1812</v>
      </c>
      <c r="D215" s="69" t="s">
        <v>104</v>
      </c>
      <c r="E215" s="58" t="s">
        <v>79</v>
      </c>
      <c r="F215" s="69" t="s">
        <v>3857</v>
      </c>
      <c r="G215" s="69">
        <v>1997</v>
      </c>
      <c r="H215" s="70">
        <v>10</v>
      </c>
      <c r="I215" s="71">
        <v>505</v>
      </c>
      <c r="J215" s="71">
        <v>51</v>
      </c>
      <c r="K215" s="71">
        <v>46.8</v>
      </c>
      <c r="L215" s="71">
        <v>5.6</v>
      </c>
      <c r="M215" s="70">
        <v>5</v>
      </c>
      <c r="N215" s="71">
        <v>82</v>
      </c>
      <c r="O215" s="71">
        <v>3</v>
      </c>
      <c r="P215" s="70">
        <v>5</v>
      </c>
      <c r="Q215" s="71">
        <v>19</v>
      </c>
      <c r="R215" s="71">
        <v>1</v>
      </c>
      <c r="S215" s="70">
        <v>2.2999999999999998</v>
      </c>
      <c r="T215" s="71">
        <v>13</v>
      </c>
      <c r="U215" s="71">
        <v>3</v>
      </c>
      <c r="V215" s="78">
        <v>10</v>
      </c>
      <c r="W215" s="78">
        <v>1.78</v>
      </c>
      <c r="X215" s="78">
        <v>0.69</v>
      </c>
      <c r="Y215" s="70">
        <v>11.6</v>
      </c>
      <c r="Z215" s="71">
        <v>6.9</v>
      </c>
      <c r="AA215" s="78">
        <v>4.7</v>
      </c>
      <c r="AB215" s="78">
        <v>0.83</v>
      </c>
      <c r="AC215" s="77">
        <v>-0.32</v>
      </c>
      <c r="AD215" s="63" t="s">
        <v>25</v>
      </c>
    </row>
    <row r="216" spans="1:30" ht="17.25" thickBot="1">
      <c r="A216" s="72">
        <v>214</v>
      </c>
      <c r="B216" s="57" t="s">
        <v>195</v>
      </c>
      <c r="C216" s="58" t="s">
        <v>1820</v>
      </c>
      <c r="D216" s="69" t="s">
        <v>102</v>
      </c>
      <c r="E216" s="58" t="s">
        <v>65</v>
      </c>
      <c r="F216" s="69" t="s">
        <v>3858</v>
      </c>
      <c r="G216" s="69">
        <v>2000</v>
      </c>
      <c r="H216" s="70">
        <v>2</v>
      </c>
      <c r="I216" s="71">
        <v>16</v>
      </c>
      <c r="J216" s="71">
        <v>8</v>
      </c>
      <c r="K216" s="71">
        <v>1.5</v>
      </c>
      <c r="L216" s="71">
        <v>0.2</v>
      </c>
      <c r="M216" s="59">
        <v>0</v>
      </c>
      <c r="N216" s="60"/>
      <c r="O216" s="60">
        <v>0</v>
      </c>
      <c r="P216" s="70">
        <v>2</v>
      </c>
      <c r="Q216" s="71">
        <v>8</v>
      </c>
      <c r="R216" s="71">
        <v>8</v>
      </c>
      <c r="S216" s="70">
        <v>3</v>
      </c>
      <c r="T216" s="71">
        <v>1</v>
      </c>
      <c r="U216" s="60">
        <v>0</v>
      </c>
      <c r="V216" s="78">
        <v>1</v>
      </c>
      <c r="W216" s="78">
        <v>5.63</v>
      </c>
      <c r="X216" s="78">
        <v>4.0199999999999996</v>
      </c>
      <c r="Y216" s="70">
        <v>0.2</v>
      </c>
      <c r="Z216" s="60">
        <v>0</v>
      </c>
      <c r="AA216" s="78">
        <v>0.2</v>
      </c>
      <c r="AB216" s="78">
        <v>0.96</v>
      </c>
      <c r="AC216" s="77">
        <v>-0.15</v>
      </c>
      <c r="AD216" s="63" t="s">
        <v>25</v>
      </c>
    </row>
    <row r="217" spans="1:30" ht="17.25" thickBot="1">
      <c r="A217" s="72">
        <v>215</v>
      </c>
      <c r="B217" s="57" t="s">
        <v>3120</v>
      </c>
      <c r="C217" s="58" t="s">
        <v>1823</v>
      </c>
      <c r="D217" s="69" t="s">
        <v>103</v>
      </c>
      <c r="E217" s="58" t="s">
        <v>93</v>
      </c>
      <c r="F217" s="69" t="s">
        <v>3578</v>
      </c>
      <c r="G217" s="69">
        <v>2005</v>
      </c>
      <c r="H217" s="59">
        <v>0</v>
      </c>
      <c r="I217" s="60"/>
      <c r="J217" s="60"/>
      <c r="K217" s="60"/>
      <c r="L217" s="60"/>
      <c r="M217" s="59">
        <v>0</v>
      </c>
      <c r="N217" s="60"/>
      <c r="O217" s="60">
        <v>0</v>
      </c>
      <c r="P217" s="59">
        <v>0</v>
      </c>
      <c r="Q217" s="60"/>
      <c r="R217" s="71">
        <v>1</v>
      </c>
      <c r="S217" s="59"/>
      <c r="T217" s="60"/>
      <c r="U217" s="60"/>
      <c r="V217" s="60"/>
      <c r="W217" s="60"/>
      <c r="X217" s="60"/>
      <c r="Y217" s="59"/>
      <c r="Z217" s="60"/>
      <c r="AA217" s="60"/>
      <c r="AB217" s="60"/>
      <c r="AC217" s="60"/>
      <c r="AD217" s="63" t="s">
        <v>25</v>
      </c>
    </row>
    <row r="218" spans="1:30" ht="17.25" thickBot="1">
      <c r="A218" s="72">
        <v>216</v>
      </c>
      <c r="B218" s="57" t="s">
        <v>196</v>
      </c>
      <c r="C218" s="58" t="s">
        <v>1812</v>
      </c>
      <c r="D218" s="69" t="s">
        <v>102</v>
      </c>
      <c r="E218" s="58" t="s">
        <v>67</v>
      </c>
      <c r="F218" s="69" t="s">
        <v>3859</v>
      </c>
      <c r="G218" s="69">
        <v>2001</v>
      </c>
      <c r="H218" s="70">
        <v>11</v>
      </c>
      <c r="I218" s="71">
        <v>881</v>
      </c>
      <c r="J218" s="71">
        <v>80</v>
      </c>
      <c r="K218" s="71">
        <v>81.599999999999994</v>
      </c>
      <c r="L218" s="71">
        <v>9.8000000000000007</v>
      </c>
      <c r="M218" s="70">
        <v>10</v>
      </c>
      <c r="N218" s="71">
        <v>80</v>
      </c>
      <c r="O218" s="71">
        <v>6</v>
      </c>
      <c r="P218" s="70">
        <v>1</v>
      </c>
      <c r="Q218" s="71">
        <v>79</v>
      </c>
      <c r="R218" s="60">
        <v>0</v>
      </c>
      <c r="S218" s="70">
        <v>1.73</v>
      </c>
      <c r="T218" s="71">
        <v>23</v>
      </c>
      <c r="U218" s="71">
        <v>9</v>
      </c>
      <c r="V218" s="78">
        <v>14</v>
      </c>
      <c r="W218" s="78">
        <v>1.43</v>
      </c>
      <c r="X218" s="78">
        <v>1.43</v>
      </c>
      <c r="Y218" s="70">
        <v>18.899999999999999</v>
      </c>
      <c r="Z218" s="71">
        <v>9.8000000000000007</v>
      </c>
      <c r="AA218" s="78">
        <v>9.1</v>
      </c>
      <c r="AB218" s="78">
        <v>0.93</v>
      </c>
      <c r="AC218" s="78">
        <v>0.44</v>
      </c>
      <c r="AD218" s="63" t="s">
        <v>25</v>
      </c>
    </row>
    <row r="219" spans="1:30" ht="17.25" thickBot="1">
      <c r="A219" s="72">
        <v>217</v>
      </c>
      <c r="B219" s="57" t="s">
        <v>369</v>
      </c>
      <c r="C219" s="58" t="s">
        <v>1812</v>
      </c>
      <c r="D219" s="69" t="s">
        <v>102</v>
      </c>
      <c r="E219" s="58" t="s">
        <v>85</v>
      </c>
      <c r="F219" s="69" t="s">
        <v>4166</v>
      </c>
      <c r="G219" s="69">
        <v>2003</v>
      </c>
      <c r="H219" s="59">
        <v>0</v>
      </c>
      <c r="I219" s="60"/>
      <c r="J219" s="60"/>
      <c r="K219" s="60"/>
      <c r="L219" s="60"/>
      <c r="M219" s="59">
        <v>0</v>
      </c>
      <c r="N219" s="60"/>
      <c r="O219" s="60">
        <v>0</v>
      </c>
      <c r="P219" s="59">
        <v>0</v>
      </c>
      <c r="Q219" s="60"/>
      <c r="R219" s="71">
        <v>3</v>
      </c>
      <c r="S219" s="59"/>
      <c r="T219" s="60"/>
      <c r="U219" s="60"/>
      <c r="V219" s="60"/>
      <c r="W219" s="60"/>
      <c r="X219" s="60"/>
      <c r="Y219" s="59"/>
      <c r="Z219" s="60"/>
      <c r="AA219" s="60"/>
      <c r="AB219" s="60"/>
      <c r="AC219" s="60"/>
      <c r="AD219" s="63" t="s">
        <v>25</v>
      </c>
    </row>
    <row r="220" spans="1:30" ht="17.25" thickBot="1">
      <c r="A220" s="72">
        <v>218</v>
      </c>
      <c r="B220" s="57" t="s">
        <v>2950</v>
      </c>
      <c r="C220" s="58" t="s">
        <v>1812</v>
      </c>
      <c r="D220" s="69" t="s">
        <v>103</v>
      </c>
      <c r="E220" s="58" t="s">
        <v>69</v>
      </c>
      <c r="F220" s="69" t="s">
        <v>4167</v>
      </c>
      <c r="G220" s="69">
        <v>2004</v>
      </c>
      <c r="H220" s="59">
        <v>0</v>
      </c>
      <c r="I220" s="60"/>
      <c r="J220" s="60"/>
      <c r="K220" s="60"/>
      <c r="L220" s="60"/>
      <c r="M220" s="59">
        <v>0</v>
      </c>
      <c r="N220" s="60"/>
      <c r="O220" s="60">
        <v>0</v>
      </c>
      <c r="P220" s="59">
        <v>0</v>
      </c>
      <c r="Q220" s="60"/>
      <c r="R220" s="71">
        <v>4</v>
      </c>
      <c r="S220" s="59"/>
      <c r="T220" s="60"/>
      <c r="U220" s="60"/>
      <c r="V220" s="60"/>
      <c r="W220" s="60"/>
      <c r="X220" s="60"/>
      <c r="Y220" s="59"/>
      <c r="Z220" s="60"/>
      <c r="AA220" s="60"/>
      <c r="AB220" s="60"/>
      <c r="AC220" s="60"/>
      <c r="AD220" s="63" t="s">
        <v>25</v>
      </c>
    </row>
    <row r="221" spans="1:30" ht="17.25" thickBot="1">
      <c r="A221" s="72">
        <v>219</v>
      </c>
      <c r="B221" s="57" t="s">
        <v>3227</v>
      </c>
      <c r="C221" s="58" t="s">
        <v>1818</v>
      </c>
      <c r="D221" s="69" t="s">
        <v>103</v>
      </c>
      <c r="E221" s="58" t="s">
        <v>79</v>
      </c>
      <c r="F221" s="69" t="s">
        <v>3860</v>
      </c>
      <c r="G221" s="69">
        <v>2002</v>
      </c>
      <c r="H221" s="70">
        <v>7</v>
      </c>
      <c r="I221" s="71">
        <v>272</v>
      </c>
      <c r="J221" s="71">
        <v>39</v>
      </c>
      <c r="K221" s="71">
        <v>25.2</v>
      </c>
      <c r="L221" s="71">
        <v>3</v>
      </c>
      <c r="M221" s="70">
        <v>3</v>
      </c>
      <c r="N221" s="71">
        <v>67</v>
      </c>
      <c r="O221" s="60">
        <v>0</v>
      </c>
      <c r="P221" s="70">
        <v>4</v>
      </c>
      <c r="Q221" s="71">
        <v>18</v>
      </c>
      <c r="R221" s="60">
        <v>0</v>
      </c>
      <c r="S221" s="70">
        <v>2</v>
      </c>
      <c r="T221" s="71">
        <v>3</v>
      </c>
      <c r="U221" s="71">
        <v>3</v>
      </c>
      <c r="V221" s="60">
        <v>0</v>
      </c>
      <c r="W221" s="60">
        <v>0</v>
      </c>
      <c r="X221" s="77">
        <v>-1.89</v>
      </c>
      <c r="Y221" s="70">
        <v>7.2</v>
      </c>
      <c r="Z221" s="71">
        <v>3</v>
      </c>
      <c r="AA221" s="78">
        <v>4.2</v>
      </c>
      <c r="AB221" s="78">
        <v>1.4</v>
      </c>
      <c r="AC221" s="78">
        <v>0.53</v>
      </c>
      <c r="AD221" s="63" t="s">
        <v>25</v>
      </c>
    </row>
    <row r="222" spans="1:30" ht="17.25" thickBot="1">
      <c r="A222" s="72">
        <v>220</v>
      </c>
      <c r="B222" s="57" t="s">
        <v>197</v>
      </c>
      <c r="C222" s="58" t="s">
        <v>1812</v>
      </c>
      <c r="D222" s="69" t="s">
        <v>102</v>
      </c>
      <c r="E222" s="58" t="s">
        <v>65</v>
      </c>
      <c r="F222" s="69" t="s">
        <v>3861</v>
      </c>
      <c r="G222" s="69">
        <v>1995</v>
      </c>
      <c r="H222" s="70">
        <v>7</v>
      </c>
      <c r="I222" s="71">
        <v>329</v>
      </c>
      <c r="J222" s="71">
        <v>47</v>
      </c>
      <c r="K222" s="71">
        <v>30.5</v>
      </c>
      <c r="L222" s="71">
        <v>3.7</v>
      </c>
      <c r="M222" s="70">
        <v>3</v>
      </c>
      <c r="N222" s="71">
        <v>89</v>
      </c>
      <c r="O222" s="71">
        <v>2</v>
      </c>
      <c r="P222" s="70">
        <v>4</v>
      </c>
      <c r="Q222" s="71">
        <v>16</v>
      </c>
      <c r="R222" s="71">
        <v>3</v>
      </c>
      <c r="S222" s="70">
        <v>2.29</v>
      </c>
      <c r="T222" s="71">
        <v>7</v>
      </c>
      <c r="U222" s="71">
        <v>3</v>
      </c>
      <c r="V222" s="78">
        <v>4</v>
      </c>
      <c r="W222" s="78">
        <v>1.0900000000000001</v>
      </c>
      <c r="X222" s="77">
        <v>-0.82</v>
      </c>
      <c r="Y222" s="70">
        <v>8.6999999999999993</v>
      </c>
      <c r="Z222" s="71">
        <v>4</v>
      </c>
      <c r="AA222" s="78">
        <v>4.7</v>
      </c>
      <c r="AB222" s="78">
        <v>1.28</v>
      </c>
      <c r="AC222" s="78">
        <v>0.24</v>
      </c>
      <c r="AD222" s="63" t="s">
        <v>25</v>
      </c>
    </row>
    <row r="223" spans="1:30" ht="17.25" thickBot="1">
      <c r="A223" s="72">
        <v>221</v>
      </c>
      <c r="B223" s="57" t="s">
        <v>1786</v>
      </c>
      <c r="C223" s="58" t="s">
        <v>1832</v>
      </c>
      <c r="D223" s="69" t="s">
        <v>104</v>
      </c>
      <c r="E223" s="58" t="s">
        <v>95</v>
      </c>
      <c r="F223" s="69" t="s">
        <v>4168</v>
      </c>
      <c r="G223" s="69">
        <v>2003</v>
      </c>
      <c r="H223" s="59">
        <v>0</v>
      </c>
      <c r="I223" s="60"/>
      <c r="J223" s="60"/>
      <c r="K223" s="60"/>
      <c r="L223" s="60"/>
      <c r="M223" s="59">
        <v>0</v>
      </c>
      <c r="N223" s="60"/>
      <c r="O223" s="60">
        <v>0</v>
      </c>
      <c r="P223" s="59">
        <v>0</v>
      </c>
      <c r="Q223" s="60"/>
      <c r="R223" s="71">
        <v>1</v>
      </c>
      <c r="S223" s="59"/>
      <c r="T223" s="60"/>
      <c r="U223" s="60"/>
      <c r="V223" s="60"/>
      <c r="W223" s="60"/>
      <c r="X223" s="60"/>
      <c r="Y223" s="59"/>
      <c r="Z223" s="60"/>
      <c r="AA223" s="60"/>
      <c r="AB223" s="60"/>
      <c r="AC223" s="60"/>
      <c r="AD223" s="63" t="s">
        <v>25</v>
      </c>
    </row>
    <row r="224" spans="1:30" ht="17.25" thickBot="1">
      <c r="A224" s="72">
        <v>222</v>
      </c>
      <c r="B224" s="57" t="s">
        <v>198</v>
      </c>
      <c r="C224" s="58" t="s">
        <v>1836</v>
      </c>
      <c r="D224" s="69" t="s">
        <v>1853</v>
      </c>
      <c r="E224" s="58" t="s">
        <v>73</v>
      </c>
      <c r="F224" s="69" t="s">
        <v>3862</v>
      </c>
      <c r="G224" s="69">
        <v>1991</v>
      </c>
      <c r="H224" s="70">
        <v>10</v>
      </c>
      <c r="I224" s="71">
        <v>888</v>
      </c>
      <c r="J224" s="71">
        <v>89</v>
      </c>
      <c r="K224" s="71">
        <v>82.2</v>
      </c>
      <c r="L224" s="71">
        <v>9.9</v>
      </c>
      <c r="M224" s="70">
        <v>10</v>
      </c>
      <c r="N224" s="71">
        <v>89</v>
      </c>
      <c r="O224" s="71">
        <v>8</v>
      </c>
      <c r="P224" s="59">
        <v>0</v>
      </c>
      <c r="Q224" s="60"/>
      <c r="R224" s="60">
        <v>0</v>
      </c>
      <c r="S224" s="70">
        <v>1.6</v>
      </c>
      <c r="T224" s="71">
        <v>21</v>
      </c>
      <c r="U224" s="71">
        <v>13</v>
      </c>
      <c r="V224" s="78">
        <v>8</v>
      </c>
      <c r="W224" s="78">
        <v>0.81</v>
      </c>
      <c r="X224" s="78">
        <v>2.69</v>
      </c>
      <c r="Y224" s="70">
        <v>17.100000000000001</v>
      </c>
      <c r="Z224" s="71">
        <v>13.7</v>
      </c>
      <c r="AA224" s="78">
        <v>3.3</v>
      </c>
      <c r="AB224" s="78">
        <v>0.34</v>
      </c>
      <c r="AC224" s="78">
        <v>0.14000000000000001</v>
      </c>
      <c r="AD224" s="63" t="s">
        <v>25</v>
      </c>
    </row>
    <row r="225" spans="1:30" ht="17.25" thickBot="1">
      <c r="A225" s="72">
        <v>223</v>
      </c>
      <c r="B225" s="57" t="s">
        <v>199</v>
      </c>
      <c r="C225" s="58" t="s">
        <v>1812</v>
      </c>
      <c r="D225" s="69" t="s">
        <v>104</v>
      </c>
      <c r="E225" s="58" t="s">
        <v>85</v>
      </c>
      <c r="F225" s="69" t="s">
        <v>3863</v>
      </c>
      <c r="G225" s="69">
        <v>2000</v>
      </c>
      <c r="H225" s="70">
        <v>11</v>
      </c>
      <c r="I225" s="71">
        <v>989</v>
      </c>
      <c r="J225" s="71">
        <v>90</v>
      </c>
      <c r="K225" s="71">
        <v>91.6</v>
      </c>
      <c r="L225" s="71">
        <v>11</v>
      </c>
      <c r="M225" s="70">
        <v>11</v>
      </c>
      <c r="N225" s="71">
        <v>90</v>
      </c>
      <c r="O225" s="71">
        <v>10</v>
      </c>
      <c r="P225" s="59">
        <v>0</v>
      </c>
      <c r="Q225" s="60"/>
      <c r="R225" s="60">
        <v>0</v>
      </c>
      <c r="S225" s="70">
        <v>1.36</v>
      </c>
      <c r="T225" s="71">
        <v>11</v>
      </c>
      <c r="U225" s="71">
        <v>13</v>
      </c>
      <c r="V225" s="77">
        <v>-2</v>
      </c>
      <c r="W225" s="77">
        <v>-0.18</v>
      </c>
      <c r="X225" s="78">
        <v>1.8</v>
      </c>
      <c r="Y225" s="70">
        <v>13</v>
      </c>
      <c r="Z225" s="71">
        <v>13.7</v>
      </c>
      <c r="AA225" s="77">
        <v>-0.7</v>
      </c>
      <c r="AB225" s="77">
        <v>-0.06</v>
      </c>
      <c r="AC225" s="78">
        <v>1.79</v>
      </c>
      <c r="AD225" s="63" t="s">
        <v>25</v>
      </c>
    </row>
    <row r="226" spans="1:30" ht="17.25" thickBot="1">
      <c r="A226" s="72">
        <v>224</v>
      </c>
      <c r="B226" s="57" t="s">
        <v>200</v>
      </c>
      <c r="C226" s="58" t="s">
        <v>1822</v>
      </c>
      <c r="D226" s="69" t="s">
        <v>103</v>
      </c>
      <c r="E226" s="58" t="s">
        <v>67</v>
      </c>
      <c r="F226" s="69" t="s">
        <v>3560</v>
      </c>
      <c r="G226" s="69">
        <v>1997</v>
      </c>
      <c r="H226" s="70">
        <v>11</v>
      </c>
      <c r="I226" s="71">
        <v>952</v>
      </c>
      <c r="J226" s="71">
        <v>87</v>
      </c>
      <c r="K226" s="71">
        <v>88.1</v>
      </c>
      <c r="L226" s="71">
        <v>10.6</v>
      </c>
      <c r="M226" s="70">
        <v>11</v>
      </c>
      <c r="N226" s="71">
        <v>87</v>
      </c>
      <c r="O226" s="71">
        <v>8</v>
      </c>
      <c r="P226" s="59">
        <v>0</v>
      </c>
      <c r="Q226" s="60"/>
      <c r="R226" s="60">
        <v>0</v>
      </c>
      <c r="S226" s="70">
        <v>1.82</v>
      </c>
      <c r="T226" s="71">
        <v>25</v>
      </c>
      <c r="U226" s="71">
        <v>11</v>
      </c>
      <c r="V226" s="78">
        <v>14</v>
      </c>
      <c r="W226" s="78">
        <v>1.32</v>
      </c>
      <c r="X226" s="78">
        <v>1.32</v>
      </c>
      <c r="Y226" s="70">
        <v>21.5</v>
      </c>
      <c r="Z226" s="71">
        <v>9.6</v>
      </c>
      <c r="AA226" s="78">
        <v>11.9</v>
      </c>
      <c r="AB226" s="78">
        <v>1.1299999999999999</v>
      </c>
      <c r="AC226" s="78">
        <v>2.39</v>
      </c>
      <c r="AD226" s="63" t="s">
        <v>25</v>
      </c>
    </row>
    <row r="227" spans="1:30" ht="17.25" thickBot="1">
      <c r="A227" s="72">
        <v>225</v>
      </c>
      <c r="B227" s="57" t="s">
        <v>2672</v>
      </c>
      <c r="C227" s="58" t="s">
        <v>1814</v>
      </c>
      <c r="D227" s="69" t="s">
        <v>104</v>
      </c>
      <c r="E227" s="58" t="s">
        <v>81</v>
      </c>
      <c r="F227" s="69" t="s">
        <v>3864</v>
      </c>
      <c r="G227" s="69">
        <v>2003</v>
      </c>
      <c r="H227" s="70">
        <v>9</v>
      </c>
      <c r="I227" s="71">
        <v>541</v>
      </c>
      <c r="J227" s="71">
        <v>60</v>
      </c>
      <c r="K227" s="71">
        <v>50.1</v>
      </c>
      <c r="L227" s="71">
        <v>6</v>
      </c>
      <c r="M227" s="70">
        <v>6</v>
      </c>
      <c r="N227" s="71">
        <v>81</v>
      </c>
      <c r="O227" s="71">
        <v>3</v>
      </c>
      <c r="P227" s="70">
        <v>3</v>
      </c>
      <c r="Q227" s="71">
        <v>19</v>
      </c>
      <c r="R227" s="71">
        <v>1</v>
      </c>
      <c r="S227" s="70">
        <v>1.1100000000000001</v>
      </c>
      <c r="T227" s="71">
        <v>10</v>
      </c>
      <c r="U227" s="71">
        <v>6</v>
      </c>
      <c r="V227" s="78">
        <v>4</v>
      </c>
      <c r="W227" s="78">
        <v>0.67</v>
      </c>
      <c r="X227" s="78">
        <v>0.5</v>
      </c>
      <c r="Y227" s="70">
        <v>13.4</v>
      </c>
      <c r="Z227" s="71">
        <v>5</v>
      </c>
      <c r="AA227" s="78">
        <v>8.4</v>
      </c>
      <c r="AB227" s="78">
        <v>1.4</v>
      </c>
      <c r="AC227" s="78">
        <v>1.1000000000000001</v>
      </c>
      <c r="AD227" s="63" t="s">
        <v>25</v>
      </c>
    </row>
    <row r="228" spans="1:30" ht="17.25" thickBot="1">
      <c r="A228" s="72">
        <v>226</v>
      </c>
      <c r="B228" s="57" t="s">
        <v>2673</v>
      </c>
      <c r="C228" s="58" t="s">
        <v>1843</v>
      </c>
      <c r="D228" s="69" t="s">
        <v>104</v>
      </c>
      <c r="E228" s="58" t="s">
        <v>65</v>
      </c>
      <c r="F228" s="69" t="s">
        <v>3865</v>
      </c>
      <c r="G228" s="69">
        <v>2002</v>
      </c>
      <c r="H228" s="70">
        <v>9</v>
      </c>
      <c r="I228" s="71">
        <v>731</v>
      </c>
      <c r="J228" s="71">
        <v>81</v>
      </c>
      <c r="K228" s="71">
        <v>67.7</v>
      </c>
      <c r="L228" s="71">
        <v>8.1</v>
      </c>
      <c r="M228" s="70">
        <v>8</v>
      </c>
      <c r="N228" s="71">
        <v>90</v>
      </c>
      <c r="O228" s="71">
        <v>7</v>
      </c>
      <c r="P228" s="70">
        <v>1</v>
      </c>
      <c r="Q228" s="71">
        <v>12</v>
      </c>
      <c r="R228" s="71">
        <v>3</v>
      </c>
      <c r="S228" s="70">
        <v>2.44</v>
      </c>
      <c r="T228" s="71">
        <v>17</v>
      </c>
      <c r="U228" s="71">
        <v>8</v>
      </c>
      <c r="V228" s="78">
        <v>9</v>
      </c>
      <c r="W228" s="78">
        <v>1.1100000000000001</v>
      </c>
      <c r="X228" s="77">
        <v>-1.73</v>
      </c>
      <c r="Y228" s="70">
        <v>17.7</v>
      </c>
      <c r="Z228" s="71">
        <v>8.1</v>
      </c>
      <c r="AA228" s="78">
        <v>9.6</v>
      </c>
      <c r="AB228" s="78">
        <v>1.18</v>
      </c>
      <c r="AC228" s="78">
        <v>0.2</v>
      </c>
      <c r="AD228" s="63" t="s">
        <v>25</v>
      </c>
    </row>
    <row r="229" spans="1:30" ht="17.25" thickBot="1">
      <c r="A229" s="72">
        <v>227</v>
      </c>
      <c r="B229" s="57" t="s">
        <v>201</v>
      </c>
      <c r="C229" s="58" t="s">
        <v>1816</v>
      </c>
      <c r="D229" s="69" t="s">
        <v>102</v>
      </c>
      <c r="E229" s="58" t="s">
        <v>65</v>
      </c>
      <c r="F229" s="69" t="s">
        <v>3866</v>
      </c>
      <c r="G229" s="69">
        <v>2000</v>
      </c>
      <c r="H229" s="70">
        <v>12</v>
      </c>
      <c r="I229" s="144">
        <v>1023</v>
      </c>
      <c r="J229" s="71">
        <v>85</v>
      </c>
      <c r="K229" s="71">
        <v>94.7</v>
      </c>
      <c r="L229" s="71">
        <v>11.4</v>
      </c>
      <c r="M229" s="70">
        <v>12</v>
      </c>
      <c r="N229" s="71">
        <v>85</v>
      </c>
      <c r="O229" s="71">
        <v>9</v>
      </c>
      <c r="P229" s="59">
        <v>0</v>
      </c>
      <c r="Q229" s="60"/>
      <c r="R229" s="60">
        <v>0</v>
      </c>
      <c r="S229" s="70">
        <v>2.33</v>
      </c>
      <c r="T229" s="71">
        <v>29</v>
      </c>
      <c r="U229" s="71">
        <v>11</v>
      </c>
      <c r="V229" s="78">
        <v>18</v>
      </c>
      <c r="W229" s="78">
        <v>1.58</v>
      </c>
      <c r="X229" s="77">
        <v>-1.57</v>
      </c>
      <c r="Y229" s="70">
        <v>23.2</v>
      </c>
      <c r="Z229" s="71">
        <v>10.4</v>
      </c>
      <c r="AA229" s="78">
        <v>12.8</v>
      </c>
      <c r="AB229" s="78">
        <v>1.1299999999999999</v>
      </c>
      <c r="AC229" s="78">
        <v>0.28999999999999998</v>
      </c>
      <c r="AD229" s="63" t="s">
        <v>25</v>
      </c>
    </row>
    <row r="230" spans="1:30" ht="17.25" thickBot="1">
      <c r="A230" s="72">
        <v>228</v>
      </c>
      <c r="B230" s="57" t="s">
        <v>2674</v>
      </c>
      <c r="C230" s="58" t="s">
        <v>1812</v>
      </c>
      <c r="D230" s="69" t="s">
        <v>102</v>
      </c>
      <c r="E230" s="58" t="s">
        <v>2349</v>
      </c>
      <c r="F230" s="69" t="s">
        <v>3867</v>
      </c>
      <c r="G230" s="69">
        <v>2004</v>
      </c>
      <c r="H230" s="70">
        <v>2</v>
      </c>
      <c r="I230" s="71">
        <v>13</v>
      </c>
      <c r="J230" s="71">
        <v>7</v>
      </c>
      <c r="K230" s="71">
        <v>1.2</v>
      </c>
      <c r="L230" s="71">
        <v>0.1</v>
      </c>
      <c r="M230" s="59">
        <v>0</v>
      </c>
      <c r="N230" s="60"/>
      <c r="O230" s="60">
        <v>0</v>
      </c>
      <c r="P230" s="70">
        <v>2</v>
      </c>
      <c r="Q230" s="71">
        <v>7</v>
      </c>
      <c r="R230" s="60">
        <v>0</v>
      </c>
      <c r="S230" s="59">
        <v>0</v>
      </c>
      <c r="T230" s="60">
        <v>0</v>
      </c>
      <c r="U230" s="71">
        <v>1</v>
      </c>
      <c r="V230" s="77">
        <v>-1</v>
      </c>
      <c r="W230" s="77">
        <v>-6.92</v>
      </c>
      <c r="X230" s="77">
        <v>-5.24</v>
      </c>
      <c r="Y230" s="59">
        <v>0</v>
      </c>
      <c r="Z230" s="71">
        <v>0.1</v>
      </c>
      <c r="AA230" s="77">
        <v>-0.1</v>
      </c>
      <c r="AB230" s="77">
        <v>-0.65</v>
      </c>
      <c r="AC230" s="78">
        <v>0.73</v>
      </c>
      <c r="AD230" s="63" t="s">
        <v>25</v>
      </c>
    </row>
    <row r="231" spans="1:30" ht="17.25" thickBot="1">
      <c r="A231" s="72">
        <v>229</v>
      </c>
      <c r="B231" s="57" t="s">
        <v>3121</v>
      </c>
      <c r="C231" s="58" t="s">
        <v>1812</v>
      </c>
      <c r="D231" s="69" t="s">
        <v>104</v>
      </c>
      <c r="E231" s="58" t="s">
        <v>67</v>
      </c>
      <c r="F231" s="69" t="s">
        <v>3868</v>
      </c>
      <c r="G231" s="69">
        <v>2004</v>
      </c>
      <c r="H231" s="70">
        <v>2</v>
      </c>
      <c r="I231" s="71">
        <v>55</v>
      </c>
      <c r="J231" s="71">
        <v>28</v>
      </c>
      <c r="K231" s="71">
        <v>5.0999999999999996</v>
      </c>
      <c r="L231" s="71">
        <v>0.6</v>
      </c>
      <c r="M231" s="70">
        <v>1</v>
      </c>
      <c r="N231" s="71">
        <v>45</v>
      </c>
      <c r="O231" s="60">
        <v>0</v>
      </c>
      <c r="P231" s="70">
        <v>1</v>
      </c>
      <c r="Q231" s="71">
        <v>10</v>
      </c>
      <c r="R231" s="71">
        <v>7</v>
      </c>
      <c r="S231" s="70">
        <v>1.5</v>
      </c>
      <c r="T231" s="71">
        <v>1</v>
      </c>
      <c r="U231" s="60">
        <v>0</v>
      </c>
      <c r="V231" s="78">
        <v>1</v>
      </c>
      <c r="W231" s="78">
        <v>1.64</v>
      </c>
      <c r="X231" s="78">
        <v>0.49</v>
      </c>
      <c r="Y231" s="70">
        <v>0.7</v>
      </c>
      <c r="Z231" s="71">
        <v>0.5</v>
      </c>
      <c r="AA231" s="78">
        <v>0.2</v>
      </c>
      <c r="AB231" s="78">
        <v>0.31</v>
      </c>
      <c r="AC231" s="77">
        <v>-0.56000000000000005</v>
      </c>
      <c r="AD231" s="63" t="s">
        <v>25</v>
      </c>
    </row>
    <row r="232" spans="1:30" ht="17.25" thickBot="1">
      <c r="A232" s="72">
        <v>230</v>
      </c>
      <c r="B232" s="57" t="s">
        <v>2822</v>
      </c>
      <c r="C232" s="58" t="s">
        <v>1818</v>
      </c>
      <c r="D232" s="69" t="s">
        <v>103</v>
      </c>
      <c r="E232" s="58" t="s">
        <v>2349</v>
      </c>
      <c r="F232" s="69" t="s">
        <v>3869</v>
      </c>
      <c r="G232" s="69">
        <v>1997</v>
      </c>
      <c r="H232" s="70">
        <v>11</v>
      </c>
      <c r="I232" s="71">
        <v>902</v>
      </c>
      <c r="J232" s="71">
        <v>82</v>
      </c>
      <c r="K232" s="71">
        <v>83.5</v>
      </c>
      <c r="L232" s="71">
        <v>10</v>
      </c>
      <c r="M232" s="70">
        <v>11</v>
      </c>
      <c r="N232" s="71">
        <v>82</v>
      </c>
      <c r="O232" s="71">
        <v>4</v>
      </c>
      <c r="P232" s="59">
        <v>0</v>
      </c>
      <c r="Q232" s="60"/>
      <c r="R232" s="60">
        <v>0</v>
      </c>
      <c r="S232" s="70">
        <v>0.45</v>
      </c>
      <c r="T232" s="71">
        <v>8</v>
      </c>
      <c r="U232" s="71">
        <v>21</v>
      </c>
      <c r="V232" s="77">
        <v>-13</v>
      </c>
      <c r="W232" s="77">
        <v>-1.3</v>
      </c>
      <c r="X232" s="78">
        <v>2.75</v>
      </c>
      <c r="Y232" s="70">
        <v>7.4</v>
      </c>
      <c r="Z232" s="71">
        <v>20.100000000000001</v>
      </c>
      <c r="AA232" s="77">
        <v>-12.7</v>
      </c>
      <c r="AB232" s="77">
        <v>-1.27</v>
      </c>
      <c r="AC232" s="78">
        <v>0.66</v>
      </c>
      <c r="AD232" s="63" t="s">
        <v>25</v>
      </c>
    </row>
    <row r="233" spans="1:30" ht="17.25" thickBot="1">
      <c r="A233" s="72">
        <v>231</v>
      </c>
      <c r="B233" s="57" t="s">
        <v>2951</v>
      </c>
      <c r="C233" s="58" t="s">
        <v>1838</v>
      </c>
      <c r="D233" s="69" t="s">
        <v>103</v>
      </c>
      <c r="E233" s="58" t="s">
        <v>75</v>
      </c>
      <c r="F233" s="69" t="s">
        <v>3870</v>
      </c>
      <c r="G233" s="69">
        <v>2005</v>
      </c>
      <c r="H233" s="70">
        <v>1</v>
      </c>
      <c r="I233" s="71">
        <v>75</v>
      </c>
      <c r="J233" s="71">
        <v>75</v>
      </c>
      <c r="K233" s="71">
        <v>6.9</v>
      </c>
      <c r="L233" s="71">
        <v>0.8</v>
      </c>
      <c r="M233" s="59">
        <v>0</v>
      </c>
      <c r="N233" s="60"/>
      <c r="O233" s="60">
        <v>0</v>
      </c>
      <c r="P233" s="70">
        <v>1</v>
      </c>
      <c r="Q233" s="71">
        <v>75</v>
      </c>
      <c r="R233" s="71">
        <v>1</v>
      </c>
      <c r="S233" s="59">
        <v>0</v>
      </c>
      <c r="T233" s="71">
        <v>1</v>
      </c>
      <c r="U233" s="71">
        <v>5</v>
      </c>
      <c r="V233" s="77">
        <v>-4</v>
      </c>
      <c r="W233" s="77">
        <v>-4.8</v>
      </c>
      <c r="X233" s="77">
        <v>-4.26</v>
      </c>
      <c r="Y233" s="70">
        <v>1.4</v>
      </c>
      <c r="Z233" s="71">
        <v>2.2000000000000002</v>
      </c>
      <c r="AA233" s="77">
        <v>-0.8</v>
      </c>
      <c r="AB233" s="77">
        <v>-0.92</v>
      </c>
      <c r="AC233" s="77">
        <v>-0.13</v>
      </c>
      <c r="AD233" s="63" t="s">
        <v>25</v>
      </c>
    </row>
    <row r="234" spans="1:30" ht="17.25" thickBot="1">
      <c r="A234" s="72">
        <v>232</v>
      </c>
      <c r="B234" s="57" t="s">
        <v>3332</v>
      </c>
      <c r="C234" s="58" t="s">
        <v>1812</v>
      </c>
      <c r="D234" s="69" t="s">
        <v>103</v>
      </c>
      <c r="E234" s="58" t="s">
        <v>96</v>
      </c>
      <c r="F234" s="69" t="s">
        <v>3871</v>
      </c>
      <c r="G234" s="69">
        <v>1996</v>
      </c>
      <c r="H234" s="70">
        <v>6</v>
      </c>
      <c r="I234" s="71">
        <v>437</v>
      </c>
      <c r="J234" s="71">
        <v>73</v>
      </c>
      <c r="K234" s="71">
        <v>40.5</v>
      </c>
      <c r="L234" s="71">
        <v>4.9000000000000004</v>
      </c>
      <c r="M234" s="70">
        <v>5</v>
      </c>
      <c r="N234" s="71">
        <v>78</v>
      </c>
      <c r="O234" s="71">
        <v>3</v>
      </c>
      <c r="P234" s="70">
        <v>1</v>
      </c>
      <c r="Q234" s="71">
        <v>45</v>
      </c>
      <c r="R234" s="60">
        <v>0</v>
      </c>
      <c r="S234" s="70">
        <v>1.67</v>
      </c>
      <c r="T234" s="71">
        <v>8</v>
      </c>
      <c r="U234" s="71">
        <v>3</v>
      </c>
      <c r="V234" s="78">
        <v>5</v>
      </c>
      <c r="W234" s="78">
        <v>1.03</v>
      </c>
      <c r="X234" s="78">
        <v>2.15</v>
      </c>
      <c r="Y234" s="70">
        <v>5.9</v>
      </c>
      <c r="Z234" s="71">
        <v>4.4000000000000004</v>
      </c>
      <c r="AA234" s="78">
        <v>1.5</v>
      </c>
      <c r="AB234" s="78">
        <v>0.31</v>
      </c>
      <c r="AC234" s="78">
        <v>0.22</v>
      </c>
      <c r="AD234" s="63" t="s">
        <v>25</v>
      </c>
    </row>
    <row r="235" spans="1:30" ht="17.25" thickBot="1">
      <c r="A235" s="72">
        <v>233</v>
      </c>
      <c r="B235" s="57" t="s">
        <v>202</v>
      </c>
      <c r="C235" s="58" t="s">
        <v>1836</v>
      </c>
      <c r="D235" s="69" t="s">
        <v>103</v>
      </c>
      <c r="E235" s="58" t="s">
        <v>63</v>
      </c>
      <c r="F235" s="69" t="s">
        <v>3557</v>
      </c>
      <c r="G235" s="69">
        <v>1999</v>
      </c>
      <c r="H235" s="70">
        <v>12</v>
      </c>
      <c r="I235" s="71">
        <v>714</v>
      </c>
      <c r="J235" s="71">
        <v>60</v>
      </c>
      <c r="K235" s="71">
        <v>66.099999999999994</v>
      </c>
      <c r="L235" s="71">
        <v>7.9</v>
      </c>
      <c r="M235" s="70">
        <v>8</v>
      </c>
      <c r="N235" s="71">
        <v>79</v>
      </c>
      <c r="O235" s="71">
        <v>4</v>
      </c>
      <c r="P235" s="70">
        <v>4</v>
      </c>
      <c r="Q235" s="71">
        <v>21</v>
      </c>
      <c r="R235" s="60">
        <v>0</v>
      </c>
      <c r="S235" s="70">
        <v>2.25</v>
      </c>
      <c r="T235" s="71">
        <v>17</v>
      </c>
      <c r="U235" s="71">
        <v>6</v>
      </c>
      <c r="V235" s="78">
        <v>11</v>
      </c>
      <c r="W235" s="78">
        <v>1.39</v>
      </c>
      <c r="X235" s="78">
        <v>0.16</v>
      </c>
      <c r="Y235" s="70">
        <v>14.5</v>
      </c>
      <c r="Z235" s="71">
        <v>5.9</v>
      </c>
      <c r="AA235" s="78">
        <v>8.6</v>
      </c>
      <c r="AB235" s="78">
        <v>1.08</v>
      </c>
      <c r="AC235" s="78">
        <v>0.28000000000000003</v>
      </c>
      <c r="AD235" s="63" t="s">
        <v>25</v>
      </c>
    </row>
    <row r="236" spans="1:30" ht="17.25" thickBot="1">
      <c r="A236" s="72">
        <v>234</v>
      </c>
      <c r="B236" s="57" t="s">
        <v>203</v>
      </c>
      <c r="C236" s="58" t="s">
        <v>1818</v>
      </c>
      <c r="D236" s="69" t="s">
        <v>104</v>
      </c>
      <c r="E236" s="58" t="s">
        <v>73</v>
      </c>
      <c r="F236" s="69" t="s">
        <v>3872</v>
      </c>
      <c r="G236" s="69">
        <v>2000</v>
      </c>
      <c r="H236" s="70">
        <v>7</v>
      </c>
      <c r="I236" s="71">
        <v>479</v>
      </c>
      <c r="J236" s="71">
        <v>68</v>
      </c>
      <c r="K236" s="71">
        <v>44.4</v>
      </c>
      <c r="L236" s="71">
        <v>5.3</v>
      </c>
      <c r="M236" s="70">
        <v>5</v>
      </c>
      <c r="N236" s="71">
        <v>90</v>
      </c>
      <c r="O236" s="71">
        <v>5</v>
      </c>
      <c r="P236" s="70">
        <v>2</v>
      </c>
      <c r="Q236" s="71">
        <v>15</v>
      </c>
      <c r="R236" s="71">
        <v>4</v>
      </c>
      <c r="S236" s="70">
        <v>1.71</v>
      </c>
      <c r="T236" s="71">
        <v>13</v>
      </c>
      <c r="U236" s="71">
        <v>5</v>
      </c>
      <c r="V236" s="78">
        <v>8</v>
      </c>
      <c r="W236" s="78">
        <v>1.5</v>
      </c>
      <c r="X236" s="78">
        <v>2.1</v>
      </c>
      <c r="Y236" s="70">
        <v>10.4</v>
      </c>
      <c r="Z236" s="71">
        <v>5.7</v>
      </c>
      <c r="AA236" s="78">
        <v>4.5999999999999996</v>
      </c>
      <c r="AB236" s="78">
        <v>0.87</v>
      </c>
      <c r="AC236" s="78">
        <v>1</v>
      </c>
      <c r="AD236" s="63" t="s">
        <v>25</v>
      </c>
    </row>
    <row r="237" spans="1:30" ht="17.25" thickBot="1">
      <c r="A237" s="72">
        <v>235</v>
      </c>
      <c r="B237" s="57" t="s">
        <v>204</v>
      </c>
      <c r="C237" s="58" t="s">
        <v>1854</v>
      </c>
      <c r="D237" s="69" t="s">
        <v>1819</v>
      </c>
      <c r="E237" s="58" t="s">
        <v>93</v>
      </c>
      <c r="F237" s="69" t="s">
        <v>3873</v>
      </c>
      <c r="G237" s="69">
        <v>1996</v>
      </c>
      <c r="H237" s="70">
        <v>12</v>
      </c>
      <c r="I237" s="71">
        <v>774</v>
      </c>
      <c r="J237" s="71">
        <v>65</v>
      </c>
      <c r="K237" s="71">
        <v>71.7</v>
      </c>
      <c r="L237" s="71">
        <v>8.6</v>
      </c>
      <c r="M237" s="70">
        <v>9</v>
      </c>
      <c r="N237" s="71">
        <v>75</v>
      </c>
      <c r="O237" s="71">
        <v>4</v>
      </c>
      <c r="P237" s="70">
        <v>3</v>
      </c>
      <c r="Q237" s="71">
        <v>32</v>
      </c>
      <c r="R237" s="60">
        <v>0</v>
      </c>
      <c r="S237" s="70">
        <v>1.25</v>
      </c>
      <c r="T237" s="71">
        <v>14</v>
      </c>
      <c r="U237" s="71">
        <v>12</v>
      </c>
      <c r="V237" s="78">
        <v>2</v>
      </c>
      <c r="W237" s="78">
        <v>0.23</v>
      </c>
      <c r="X237" s="78">
        <v>2</v>
      </c>
      <c r="Y237" s="70">
        <v>12.1</v>
      </c>
      <c r="Z237" s="71">
        <v>11.8</v>
      </c>
      <c r="AA237" s="78">
        <v>0.3</v>
      </c>
      <c r="AB237" s="78">
        <v>0.03</v>
      </c>
      <c r="AC237" s="78">
        <v>1.02</v>
      </c>
      <c r="AD237" s="63" t="s">
        <v>25</v>
      </c>
    </row>
    <row r="238" spans="1:30" ht="17.25" thickBot="1">
      <c r="A238" s="72">
        <v>236</v>
      </c>
      <c r="B238" s="57" t="s">
        <v>88</v>
      </c>
      <c r="C238" s="58" t="s">
        <v>1812</v>
      </c>
      <c r="D238" s="69" t="s">
        <v>111</v>
      </c>
      <c r="E238" s="58" t="s">
        <v>69</v>
      </c>
      <c r="F238" s="69" t="s">
        <v>4169</v>
      </c>
      <c r="G238" s="69">
        <v>1997</v>
      </c>
      <c r="H238" s="59">
        <v>0</v>
      </c>
      <c r="I238" s="60"/>
      <c r="J238" s="60"/>
      <c r="K238" s="60"/>
      <c r="L238" s="60"/>
      <c r="M238" s="59">
        <v>0</v>
      </c>
      <c r="N238" s="60"/>
      <c r="O238" s="60">
        <v>0</v>
      </c>
      <c r="P238" s="59">
        <v>0</v>
      </c>
      <c r="Q238" s="60"/>
      <c r="R238" s="71">
        <v>3</v>
      </c>
      <c r="S238" s="59"/>
      <c r="T238" s="60"/>
      <c r="U238" s="60"/>
      <c r="V238" s="60"/>
      <c r="W238" s="60"/>
      <c r="X238" s="60"/>
      <c r="Y238" s="59"/>
      <c r="Z238" s="60"/>
      <c r="AA238" s="60"/>
      <c r="AB238" s="60"/>
      <c r="AC238" s="60"/>
      <c r="AD238" s="63" t="s">
        <v>25</v>
      </c>
    </row>
    <row r="239" spans="1:30" ht="17.25" thickBot="1">
      <c r="A239" s="72">
        <v>237</v>
      </c>
      <c r="B239" s="57" t="s">
        <v>88</v>
      </c>
      <c r="C239" s="58" t="s">
        <v>1812</v>
      </c>
      <c r="D239" s="69" t="s">
        <v>111</v>
      </c>
      <c r="E239" s="58" t="s">
        <v>85</v>
      </c>
      <c r="F239" s="69" t="s">
        <v>4169</v>
      </c>
      <c r="G239" s="69">
        <v>1997</v>
      </c>
      <c r="H239" s="59">
        <v>0</v>
      </c>
      <c r="I239" s="60"/>
      <c r="J239" s="60"/>
      <c r="K239" s="60"/>
      <c r="L239" s="60"/>
      <c r="M239" s="59">
        <v>0</v>
      </c>
      <c r="N239" s="60"/>
      <c r="O239" s="60">
        <v>0</v>
      </c>
      <c r="P239" s="59">
        <v>0</v>
      </c>
      <c r="Q239" s="60"/>
      <c r="R239" s="71">
        <v>3</v>
      </c>
      <c r="S239" s="59"/>
      <c r="T239" s="60"/>
      <c r="U239" s="60"/>
      <c r="V239" s="60"/>
      <c r="W239" s="60"/>
      <c r="X239" s="60"/>
      <c r="Y239" s="59"/>
      <c r="Z239" s="60"/>
      <c r="AA239" s="60"/>
      <c r="AB239" s="60"/>
      <c r="AC239" s="60"/>
      <c r="AD239" s="63" t="s">
        <v>25</v>
      </c>
    </row>
    <row r="240" spans="1:30" ht="17.25" thickBot="1">
      <c r="A240" s="72">
        <v>238</v>
      </c>
      <c r="B240" s="57" t="s">
        <v>205</v>
      </c>
      <c r="C240" s="58" t="s">
        <v>1812</v>
      </c>
      <c r="D240" s="69" t="s">
        <v>104</v>
      </c>
      <c r="E240" s="58" t="s">
        <v>77</v>
      </c>
      <c r="F240" s="69" t="s">
        <v>3762</v>
      </c>
      <c r="G240" s="69">
        <v>1997</v>
      </c>
      <c r="H240" s="70">
        <v>5</v>
      </c>
      <c r="I240" s="71">
        <v>401</v>
      </c>
      <c r="J240" s="71">
        <v>80</v>
      </c>
      <c r="K240" s="71">
        <v>37.1</v>
      </c>
      <c r="L240" s="71">
        <v>4.5</v>
      </c>
      <c r="M240" s="70">
        <v>5</v>
      </c>
      <c r="N240" s="71">
        <v>80</v>
      </c>
      <c r="O240" s="71">
        <v>4</v>
      </c>
      <c r="P240" s="59">
        <v>0</v>
      </c>
      <c r="Q240" s="60"/>
      <c r="R240" s="60">
        <v>0</v>
      </c>
      <c r="S240" s="70">
        <v>1.2</v>
      </c>
      <c r="T240" s="71">
        <v>8</v>
      </c>
      <c r="U240" s="71">
        <v>5</v>
      </c>
      <c r="V240" s="78">
        <v>3</v>
      </c>
      <c r="W240" s="78">
        <v>0.67</v>
      </c>
      <c r="X240" s="78">
        <v>0.81</v>
      </c>
      <c r="Y240" s="70">
        <v>9.8000000000000007</v>
      </c>
      <c r="Z240" s="71">
        <v>5.0999999999999996</v>
      </c>
      <c r="AA240" s="78">
        <v>4.7</v>
      </c>
      <c r="AB240" s="78">
        <v>1.05</v>
      </c>
      <c r="AC240" s="78">
        <v>0.9</v>
      </c>
      <c r="AD240" s="63" t="s">
        <v>25</v>
      </c>
    </row>
    <row r="241" spans="1:30" ht="17.25" thickBot="1">
      <c r="A241" s="72">
        <v>239</v>
      </c>
      <c r="B241" s="57" t="s">
        <v>206</v>
      </c>
      <c r="C241" s="58" t="s">
        <v>1854</v>
      </c>
      <c r="D241" s="69" t="s">
        <v>102</v>
      </c>
      <c r="E241" s="58" t="s">
        <v>71</v>
      </c>
      <c r="F241" s="69" t="s">
        <v>3874</v>
      </c>
      <c r="G241" s="69">
        <v>1992</v>
      </c>
      <c r="H241" s="70">
        <v>12</v>
      </c>
      <c r="I241" s="71">
        <v>976</v>
      </c>
      <c r="J241" s="71">
        <v>81</v>
      </c>
      <c r="K241" s="71">
        <v>90.4</v>
      </c>
      <c r="L241" s="71">
        <v>10.8</v>
      </c>
      <c r="M241" s="70">
        <v>12</v>
      </c>
      <c r="N241" s="71">
        <v>81</v>
      </c>
      <c r="O241" s="71">
        <v>5</v>
      </c>
      <c r="P241" s="59">
        <v>0</v>
      </c>
      <c r="Q241" s="60"/>
      <c r="R241" s="60">
        <v>0</v>
      </c>
      <c r="S241" s="70">
        <v>2.17</v>
      </c>
      <c r="T241" s="71">
        <v>21</v>
      </c>
      <c r="U241" s="71">
        <v>14</v>
      </c>
      <c r="V241" s="78">
        <v>7</v>
      </c>
      <c r="W241" s="78">
        <v>0.65</v>
      </c>
      <c r="X241" s="77">
        <v>-1.0900000000000001</v>
      </c>
      <c r="Y241" s="70">
        <v>17.399999999999999</v>
      </c>
      <c r="Z241" s="71">
        <v>16.399999999999999</v>
      </c>
      <c r="AA241" s="78">
        <v>1</v>
      </c>
      <c r="AB241" s="78">
        <v>0.09</v>
      </c>
      <c r="AC241" s="78">
        <v>0.43</v>
      </c>
      <c r="AD241" s="63" t="s">
        <v>25</v>
      </c>
    </row>
    <row r="242" spans="1:30" ht="17.25" thickBot="1">
      <c r="A242" s="72">
        <v>240</v>
      </c>
      <c r="B242" s="57" t="s">
        <v>207</v>
      </c>
      <c r="C242" s="58" t="s">
        <v>1811</v>
      </c>
      <c r="D242" s="69" t="s">
        <v>104</v>
      </c>
      <c r="E242" s="58" t="s">
        <v>77</v>
      </c>
      <c r="F242" s="69" t="s">
        <v>3875</v>
      </c>
      <c r="G242" s="69">
        <v>2002</v>
      </c>
      <c r="H242" s="70">
        <v>9</v>
      </c>
      <c r="I242" s="71">
        <v>713</v>
      </c>
      <c r="J242" s="71">
        <v>79</v>
      </c>
      <c r="K242" s="71">
        <v>66</v>
      </c>
      <c r="L242" s="71">
        <v>7.9</v>
      </c>
      <c r="M242" s="70">
        <v>9</v>
      </c>
      <c r="N242" s="71">
        <v>79</v>
      </c>
      <c r="O242" s="71">
        <v>2</v>
      </c>
      <c r="P242" s="59">
        <v>0</v>
      </c>
      <c r="Q242" s="60"/>
      <c r="R242" s="60">
        <v>0</v>
      </c>
      <c r="S242" s="70">
        <v>1.1100000000000001</v>
      </c>
      <c r="T242" s="71">
        <v>10</v>
      </c>
      <c r="U242" s="71">
        <v>12</v>
      </c>
      <c r="V242" s="77">
        <v>-2</v>
      </c>
      <c r="W242" s="77">
        <v>-0.25</v>
      </c>
      <c r="X242" s="77">
        <v>-1.23</v>
      </c>
      <c r="Y242" s="70">
        <v>10.3</v>
      </c>
      <c r="Z242" s="71">
        <v>10.3</v>
      </c>
      <c r="AA242" s="78">
        <v>0.1</v>
      </c>
      <c r="AB242" s="78">
        <v>0.01</v>
      </c>
      <c r="AC242" s="77">
        <v>-1.41</v>
      </c>
      <c r="AD242" s="63" t="s">
        <v>25</v>
      </c>
    </row>
    <row r="243" spans="1:30" ht="17.25" thickBot="1">
      <c r="A243" s="72">
        <v>241</v>
      </c>
      <c r="B243" s="57" t="s">
        <v>370</v>
      </c>
      <c r="C243" s="58" t="s">
        <v>1812</v>
      </c>
      <c r="D243" s="69" t="s">
        <v>104</v>
      </c>
      <c r="E243" s="58" t="s">
        <v>95</v>
      </c>
      <c r="F243" s="69" t="s">
        <v>3876</v>
      </c>
      <c r="G243" s="69">
        <v>2002</v>
      </c>
      <c r="H243" s="70">
        <v>1</v>
      </c>
      <c r="I243" s="71">
        <v>16</v>
      </c>
      <c r="J243" s="71">
        <v>16</v>
      </c>
      <c r="K243" s="71">
        <v>1.5</v>
      </c>
      <c r="L243" s="71">
        <v>0.2</v>
      </c>
      <c r="M243" s="59">
        <v>0</v>
      </c>
      <c r="N243" s="60"/>
      <c r="O243" s="60">
        <v>0</v>
      </c>
      <c r="P243" s="70">
        <v>1</v>
      </c>
      <c r="Q243" s="71">
        <v>16</v>
      </c>
      <c r="R243" s="71">
        <v>2</v>
      </c>
      <c r="S243" s="70">
        <v>1</v>
      </c>
      <c r="T243" s="71">
        <v>1</v>
      </c>
      <c r="U243" s="60">
        <v>0</v>
      </c>
      <c r="V243" s="78">
        <v>1</v>
      </c>
      <c r="W243" s="78">
        <v>5.63</v>
      </c>
      <c r="X243" s="78">
        <v>7.06</v>
      </c>
      <c r="Y243" s="70">
        <v>1</v>
      </c>
      <c r="Z243" s="71">
        <v>0.2</v>
      </c>
      <c r="AA243" s="78">
        <v>0.8</v>
      </c>
      <c r="AB243" s="78">
        <v>4.47</v>
      </c>
      <c r="AC243" s="78">
        <v>5.41</v>
      </c>
      <c r="AD243" s="63" t="s">
        <v>25</v>
      </c>
    </row>
    <row r="244" spans="1:30" ht="17.25" thickBot="1">
      <c r="A244" s="72">
        <v>242</v>
      </c>
      <c r="B244" s="57" t="s">
        <v>3333</v>
      </c>
      <c r="C244" s="58" t="s">
        <v>1812</v>
      </c>
      <c r="D244" s="69" t="s">
        <v>103</v>
      </c>
      <c r="E244" s="58" t="s">
        <v>73</v>
      </c>
      <c r="F244" s="69" t="s">
        <v>3877</v>
      </c>
      <c r="G244" s="69">
        <v>2005</v>
      </c>
      <c r="H244" s="70">
        <v>1</v>
      </c>
      <c r="I244" s="71">
        <v>85</v>
      </c>
      <c r="J244" s="71">
        <v>85</v>
      </c>
      <c r="K244" s="71">
        <v>7.9</v>
      </c>
      <c r="L244" s="71">
        <v>0.9</v>
      </c>
      <c r="M244" s="70">
        <v>1</v>
      </c>
      <c r="N244" s="71">
        <v>85</v>
      </c>
      <c r="O244" s="60">
        <v>0</v>
      </c>
      <c r="P244" s="59">
        <v>0</v>
      </c>
      <c r="Q244" s="60"/>
      <c r="R244" s="71">
        <v>4</v>
      </c>
      <c r="S244" s="59">
        <v>0</v>
      </c>
      <c r="T244" s="71">
        <v>1</v>
      </c>
      <c r="U244" s="71">
        <v>5</v>
      </c>
      <c r="V244" s="77">
        <v>-4</v>
      </c>
      <c r="W244" s="77">
        <v>-4.24</v>
      </c>
      <c r="X244" s="77">
        <v>-4.96</v>
      </c>
      <c r="Y244" s="70">
        <v>1.6</v>
      </c>
      <c r="Z244" s="71">
        <v>1.3</v>
      </c>
      <c r="AA244" s="78">
        <v>0.4</v>
      </c>
      <c r="AB244" s="78">
        <v>0.38</v>
      </c>
      <c r="AC244" s="78">
        <v>7.0000000000000007E-2</v>
      </c>
      <c r="AD244" s="63" t="s">
        <v>25</v>
      </c>
    </row>
    <row r="245" spans="1:30" ht="17.25" thickBot="1">
      <c r="A245" s="72">
        <v>243</v>
      </c>
      <c r="B245" s="57" t="s">
        <v>208</v>
      </c>
      <c r="C245" s="58" t="s">
        <v>1832</v>
      </c>
      <c r="D245" s="69" t="s">
        <v>103</v>
      </c>
      <c r="E245" s="58" t="s">
        <v>93</v>
      </c>
      <c r="F245" s="69" t="s">
        <v>3943</v>
      </c>
      <c r="G245" s="69">
        <v>2002</v>
      </c>
      <c r="H245" s="59">
        <v>0</v>
      </c>
      <c r="I245" s="60"/>
      <c r="J245" s="60"/>
      <c r="K245" s="60"/>
      <c r="L245" s="60"/>
      <c r="M245" s="59">
        <v>0</v>
      </c>
      <c r="N245" s="60"/>
      <c r="O245" s="60">
        <v>0</v>
      </c>
      <c r="P245" s="59">
        <v>0</v>
      </c>
      <c r="Q245" s="60"/>
      <c r="R245" s="71">
        <v>5</v>
      </c>
      <c r="S245" s="59"/>
      <c r="T245" s="60"/>
      <c r="U245" s="60"/>
      <c r="V245" s="60"/>
      <c r="W245" s="60"/>
      <c r="X245" s="60"/>
      <c r="Y245" s="59"/>
      <c r="Z245" s="60"/>
      <c r="AA245" s="60"/>
      <c r="AB245" s="60"/>
      <c r="AC245" s="60"/>
      <c r="AD245" s="63" t="s">
        <v>25</v>
      </c>
    </row>
    <row r="246" spans="1:30" ht="17.25" thickBot="1">
      <c r="A246" s="72">
        <v>244</v>
      </c>
      <c r="B246" s="57" t="s">
        <v>3243</v>
      </c>
      <c r="C246" s="58" t="s">
        <v>1812</v>
      </c>
      <c r="D246" s="69" t="s">
        <v>104</v>
      </c>
      <c r="E246" s="58" t="s">
        <v>85</v>
      </c>
      <c r="F246" s="69" t="s">
        <v>4170</v>
      </c>
      <c r="G246" s="69">
        <v>1995</v>
      </c>
      <c r="H246" s="59">
        <v>0</v>
      </c>
      <c r="I246" s="60"/>
      <c r="J246" s="60"/>
      <c r="K246" s="60"/>
      <c r="L246" s="60"/>
      <c r="M246" s="59">
        <v>0</v>
      </c>
      <c r="N246" s="60"/>
      <c r="O246" s="60">
        <v>0</v>
      </c>
      <c r="P246" s="59">
        <v>0</v>
      </c>
      <c r="Q246" s="60"/>
      <c r="R246" s="71">
        <v>8</v>
      </c>
      <c r="S246" s="59"/>
      <c r="T246" s="60"/>
      <c r="U246" s="60"/>
      <c r="V246" s="60"/>
      <c r="W246" s="60"/>
      <c r="X246" s="60"/>
      <c r="Y246" s="59"/>
      <c r="Z246" s="60"/>
      <c r="AA246" s="60"/>
      <c r="AB246" s="60"/>
      <c r="AC246" s="60"/>
      <c r="AD246" s="63" t="s">
        <v>25</v>
      </c>
    </row>
    <row r="247" spans="1:30" ht="17.25" thickBot="1">
      <c r="A247" s="72">
        <v>245</v>
      </c>
      <c r="B247" s="57" t="s">
        <v>2723</v>
      </c>
      <c r="C247" s="58" t="s">
        <v>1809</v>
      </c>
      <c r="D247" s="69" t="s">
        <v>111</v>
      </c>
      <c r="E247" s="58" t="s">
        <v>87</v>
      </c>
      <c r="F247" s="69" t="s">
        <v>4171</v>
      </c>
      <c r="G247" s="69">
        <v>1995</v>
      </c>
      <c r="H247" s="59">
        <v>0</v>
      </c>
      <c r="I247" s="60"/>
      <c r="J247" s="60"/>
      <c r="K247" s="60"/>
      <c r="L247" s="60"/>
      <c r="M247" s="59">
        <v>0</v>
      </c>
      <c r="N247" s="60"/>
      <c r="O247" s="60">
        <v>0</v>
      </c>
      <c r="P247" s="59">
        <v>0</v>
      </c>
      <c r="Q247" s="60"/>
      <c r="R247" s="71">
        <v>4</v>
      </c>
      <c r="S247" s="59"/>
      <c r="T247" s="60"/>
      <c r="U247" s="60"/>
      <c r="V247" s="60"/>
      <c r="W247" s="60"/>
      <c r="X247" s="60"/>
      <c r="Y247" s="59"/>
      <c r="Z247" s="60"/>
      <c r="AA247" s="60"/>
      <c r="AB247" s="60"/>
      <c r="AC247" s="60"/>
      <c r="AD247" s="63" t="s">
        <v>25</v>
      </c>
    </row>
    <row r="248" spans="1:30" ht="17.25" thickBot="1">
      <c r="A248" s="72">
        <v>246</v>
      </c>
      <c r="B248" s="57" t="s">
        <v>3228</v>
      </c>
      <c r="C248" s="58" t="s">
        <v>1812</v>
      </c>
      <c r="D248" s="69" t="s">
        <v>102</v>
      </c>
      <c r="E248" s="58" t="s">
        <v>87</v>
      </c>
      <c r="F248" s="69" t="s">
        <v>3878</v>
      </c>
      <c r="G248" s="69">
        <v>2000</v>
      </c>
      <c r="H248" s="70">
        <v>4</v>
      </c>
      <c r="I248" s="71">
        <v>229</v>
      </c>
      <c r="J248" s="71">
        <v>57</v>
      </c>
      <c r="K248" s="71">
        <v>21.2</v>
      </c>
      <c r="L248" s="71">
        <v>2.5</v>
      </c>
      <c r="M248" s="70">
        <v>3</v>
      </c>
      <c r="N248" s="71">
        <v>65</v>
      </c>
      <c r="O248" s="60">
        <v>0</v>
      </c>
      <c r="P248" s="70">
        <v>1</v>
      </c>
      <c r="Q248" s="71">
        <v>35</v>
      </c>
      <c r="R248" s="60">
        <v>0</v>
      </c>
      <c r="S248" s="70">
        <v>0.75</v>
      </c>
      <c r="T248" s="71">
        <v>1</v>
      </c>
      <c r="U248" s="71">
        <v>2</v>
      </c>
      <c r="V248" s="77">
        <v>-1</v>
      </c>
      <c r="W248" s="77">
        <v>-0.39</v>
      </c>
      <c r="X248" s="77">
        <v>-0.08</v>
      </c>
      <c r="Y248" s="70">
        <v>2.4</v>
      </c>
      <c r="Z248" s="71">
        <v>2.1</v>
      </c>
      <c r="AA248" s="78">
        <v>0.3</v>
      </c>
      <c r="AB248" s="78">
        <v>0.12</v>
      </c>
      <c r="AC248" s="78">
        <v>0.73</v>
      </c>
      <c r="AD248" s="63" t="s">
        <v>25</v>
      </c>
    </row>
    <row r="249" spans="1:30" ht="17.25" thickBot="1">
      <c r="A249" s="72">
        <v>247</v>
      </c>
      <c r="B249" s="57" t="s">
        <v>3100</v>
      </c>
      <c r="C249" s="58" t="s">
        <v>1812</v>
      </c>
      <c r="D249" s="69" t="s">
        <v>103</v>
      </c>
      <c r="E249" s="58" t="s">
        <v>85</v>
      </c>
      <c r="F249" s="69" t="s">
        <v>3879</v>
      </c>
      <c r="G249" s="69">
        <v>1995</v>
      </c>
      <c r="H249" s="70">
        <v>9</v>
      </c>
      <c r="I249" s="71">
        <v>677</v>
      </c>
      <c r="J249" s="71">
        <v>75</v>
      </c>
      <c r="K249" s="71">
        <v>62.7</v>
      </c>
      <c r="L249" s="71">
        <v>7.5</v>
      </c>
      <c r="M249" s="70">
        <v>8</v>
      </c>
      <c r="N249" s="71">
        <v>85</v>
      </c>
      <c r="O249" s="71">
        <v>5</v>
      </c>
      <c r="P249" s="70">
        <v>1</v>
      </c>
      <c r="Q249" s="71">
        <v>1</v>
      </c>
      <c r="R249" s="60">
        <v>0</v>
      </c>
      <c r="S249" s="70">
        <v>1.22</v>
      </c>
      <c r="T249" s="71">
        <v>6</v>
      </c>
      <c r="U249" s="71">
        <v>13</v>
      </c>
      <c r="V249" s="77">
        <v>-7</v>
      </c>
      <c r="W249" s="77">
        <v>-0.93</v>
      </c>
      <c r="X249" s="77">
        <v>-1.6</v>
      </c>
      <c r="Y249" s="70">
        <v>7.4</v>
      </c>
      <c r="Z249" s="71">
        <v>12</v>
      </c>
      <c r="AA249" s="77">
        <v>-4.5</v>
      </c>
      <c r="AB249" s="77">
        <v>-0.6</v>
      </c>
      <c r="AC249" s="77">
        <v>-1.05</v>
      </c>
      <c r="AD249" s="63" t="s">
        <v>25</v>
      </c>
    </row>
    <row r="250" spans="1:30" ht="17.25" thickBot="1">
      <c r="A250" s="72">
        <v>248</v>
      </c>
      <c r="B250" s="57" t="s">
        <v>2837</v>
      </c>
      <c r="C250" s="58" t="s">
        <v>1812</v>
      </c>
      <c r="D250" s="69" t="s">
        <v>104</v>
      </c>
      <c r="E250" s="58" t="s">
        <v>81</v>
      </c>
      <c r="F250" s="69" t="s">
        <v>3543</v>
      </c>
      <c r="G250" s="69">
        <v>2003</v>
      </c>
      <c r="H250" s="59">
        <v>0</v>
      </c>
      <c r="I250" s="60"/>
      <c r="J250" s="60"/>
      <c r="K250" s="60"/>
      <c r="L250" s="60"/>
      <c r="M250" s="59">
        <v>0</v>
      </c>
      <c r="N250" s="60"/>
      <c r="O250" s="60">
        <v>0</v>
      </c>
      <c r="P250" s="59">
        <v>0</v>
      </c>
      <c r="Q250" s="60"/>
      <c r="R250" s="71">
        <v>2</v>
      </c>
      <c r="S250" s="59"/>
      <c r="T250" s="60"/>
      <c r="U250" s="60"/>
      <c r="V250" s="60"/>
      <c r="W250" s="60"/>
      <c r="X250" s="60"/>
      <c r="Y250" s="59"/>
      <c r="Z250" s="60"/>
      <c r="AA250" s="60"/>
      <c r="AB250" s="60"/>
      <c r="AC250" s="60"/>
      <c r="AD250" s="63" t="s">
        <v>25</v>
      </c>
    </row>
    <row r="251" spans="1:30" ht="17.25" thickBot="1">
      <c r="A251" s="72">
        <v>249</v>
      </c>
      <c r="B251" s="57" t="s">
        <v>3281</v>
      </c>
      <c r="C251" s="58" t="s">
        <v>1812</v>
      </c>
      <c r="D251" s="69" t="s">
        <v>104</v>
      </c>
      <c r="E251" s="58" t="s">
        <v>96</v>
      </c>
      <c r="F251" s="69" t="s">
        <v>4172</v>
      </c>
      <c r="G251" s="69">
        <v>2001</v>
      </c>
      <c r="H251" s="59">
        <v>0</v>
      </c>
      <c r="I251" s="60"/>
      <c r="J251" s="60"/>
      <c r="K251" s="60"/>
      <c r="L251" s="60"/>
      <c r="M251" s="59">
        <v>0</v>
      </c>
      <c r="N251" s="60"/>
      <c r="O251" s="60">
        <v>0</v>
      </c>
      <c r="P251" s="59">
        <v>0</v>
      </c>
      <c r="Q251" s="60"/>
      <c r="R251" s="71">
        <v>2</v>
      </c>
      <c r="S251" s="59"/>
      <c r="T251" s="60"/>
      <c r="U251" s="60"/>
      <c r="V251" s="60"/>
      <c r="W251" s="60"/>
      <c r="X251" s="60"/>
      <c r="Y251" s="59"/>
      <c r="Z251" s="60"/>
      <c r="AA251" s="60"/>
      <c r="AB251" s="60"/>
      <c r="AC251" s="60"/>
      <c r="AD251" s="63" t="s">
        <v>25</v>
      </c>
    </row>
    <row r="252" spans="1:30" ht="17.25" thickBot="1">
      <c r="A252" s="72">
        <v>250</v>
      </c>
      <c r="B252" s="57" t="s">
        <v>209</v>
      </c>
      <c r="C252" s="58" t="s">
        <v>1825</v>
      </c>
      <c r="D252" s="69" t="s">
        <v>1853</v>
      </c>
      <c r="E252" s="58" t="s">
        <v>71</v>
      </c>
      <c r="F252" s="69" t="s">
        <v>3536</v>
      </c>
      <c r="G252" s="69">
        <v>1995</v>
      </c>
      <c r="H252" s="70">
        <v>11</v>
      </c>
      <c r="I252" s="71">
        <v>382</v>
      </c>
      <c r="J252" s="71">
        <v>35</v>
      </c>
      <c r="K252" s="71">
        <v>35.4</v>
      </c>
      <c r="L252" s="71">
        <v>4.2</v>
      </c>
      <c r="M252" s="70">
        <v>2</v>
      </c>
      <c r="N252" s="71">
        <v>90</v>
      </c>
      <c r="O252" s="71">
        <v>2</v>
      </c>
      <c r="P252" s="70">
        <v>9</v>
      </c>
      <c r="Q252" s="71">
        <v>22</v>
      </c>
      <c r="R252" s="71">
        <v>1</v>
      </c>
      <c r="S252" s="70">
        <v>2.27</v>
      </c>
      <c r="T252" s="71">
        <v>10</v>
      </c>
      <c r="U252" s="71">
        <v>7</v>
      </c>
      <c r="V252" s="78">
        <v>3</v>
      </c>
      <c r="W252" s="78">
        <v>0.71</v>
      </c>
      <c r="X252" s="77">
        <v>-7.0000000000000007E-2</v>
      </c>
      <c r="Y252" s="70">
        <v>6</v>
      </c>
      <c r="Z252" s="71">
        <v>8.1999999999999993</v>
      </c>
      <c r="AA252" s="77">
        <v>-2.2000000000000002</v>
      </c>
      <c r="AB252" s="77">
        <v>-0.52</v>
      </c>
      <c r="AC252" s="77">
        <v>-0.88</v>
      </c>
      <c r="AD252" s="63" t="s">
        <v>25</v>
      </c>
    </row>
    <row r="253" spans="1:30" ht="17.25" thickBot="1">
      <c r="A253" s="72">
        <v>251</v>
      </c>
      <c r="B253" s="57" t="s">
        <v>3101</v>
      </c>
      <c r="C253" s="58" t="s">
        <v>1825</v>
      </c>
      <c r="D253" s="69" t="s">
        <v>102</v>
      </c>
      <c r="E253" s="58" t="s">
        <v>69</v>
      </c>
      <c r="F253" s="69" t="s">
        <v>3880</v>
      </c>
      <c r="G253" s="69">
        <v>2003</v>
      </c>
      <c r="H253" s="70">
        <v>9</v>
      </c>
      <c r="I253" s="71">
        <v>647</v>
      </c>
      <c r="J253" s="71">
        <v>72</v>
      </c>
      <c r="K253" s="71">
        <v>59.9</v>
      </c>
      <c r="L253" s="71">
        <v>7.2</v>
      </c>
      <c r="M253" s="70">
        <v>8</v>
      </c>
      <c r="N253" s="71">
        <v>78</v>
      </c>
      <c r="O253" s="71">
        <v>3</v>
      </c>
      <c r="P253" s="70">
        <v>1</v>
      </c>
      <c r="Q253" s="71">
        <v>24</v>
      </c>
      <c r="R253" s="60">
        <v>0</v>
      </c>
      <c r="S253" s="70">
        <v>1.67</v>
      </c>
      <c r="T253" s="71">
        <v>5</v>
      </c>
      <c r="U253" s="71">
        <v>9</v>
      </c>
      <c r="V253" s="77">
        <v>-4</v>
      </c>
      <c r="W253" s="77">
        <v>-0.56000000000000005</v>
      </c>
      <c r="X253" s="77">
        <v>-0.76</v>
      </c>
      <c r="Y253" s="70">
        <v>9</v>
      </c>
      <c r="Z253" s="71">
        <v>10.5</v>
      </c>
      <c r="AA253" s="77">
        <v>-1.5</v>
      </c>
      <c r="AB253" s="77">
        <v>-0.21</v>
      </c>
      <c r="AC253" s="77">
        <v>-0.23</v>
      </c>
      <c r="AD253" s="63" t="s">
        <v>25</v>
      </c>
    </row>
    <row r="254" spans="1:30" ht="17.25" thickBot="1">
      <c r="A254" s="72">
        <v>252</v>
      </c>
      <c r="B254" s="57" t="s">
        <v>4173</v>
      </c>
      <c r="C254" s="58" t="s">
        <v>1812</v>
      </c>
      <c r="D254" s="69" t="s">
        <v>103</v>
      </c>
      <c r="E254" s="58" t="s">
        <v>63</v>
      </c>
      <c r="F254" s="69" t="s">
        <v>4174</v>
      </c>
      <c r="G254" s="69">
        <v>2004</v>
      </c>
      <c r="H254" s="59">
        <v>0</v>
      </c>
      <c r="I254" s="60"/>
      <c r="J254" s="60"/>
      <c r="K254" s="60"/>
      <c r="L254" s="60"/>
      <c r="M254" s="59">
        <v>0</v>
      </c>
      <c r="N254" s="60"/>
      <c r="O254" s="60">
        <v>0</v>
      </c>
      <c r="P254" s="59">
        <v>0</v>
      </c>
      <c r="Q254" s="60"/>
      <c r="R254" s="71">
        <v>1</v>
      </c>
      <c r="S254" s="59"/>
      <c r="T254" s="60"/>
      <c r="U254" s="60"/>
      <c r="V254" s="60"/>
      <c r="W254" s="60"/>
      <c r="X254" s="60"/>
      <c r="Y254" s="59"/>
      <c r="Z254" s="60"/>
      <c r="AA254" s="60"/>
      <c r="AB254" s="60"/>
      <c r="AC254" s="60"/>
      <c r="AD254" s="63" t="s">
        <v>25</v>
      </c>
    </row>
    <row r="255" spans="1:30" ht="17.25" thickBot="1">
      <c r="A255" s="72">
        <v>253</v>
      </c>
      <c r="B255" s="57" t="s">
        <v>1971</v>
      </c>
      <c r="C255" s="58" t="s">
        <v>1822</v>
      </c>
      <c r="D255" s="69" t="s">
        <v>104</v>
      </c>
      <c r="E255" s="58" t="s">
        <v>73</v>
      </c>
      <c r="F255" s="69" t="s">
        <v>3548</v>
      </c>
      <c r="G255" s="69">
        <v>1998</v>
      </c>
      <c r="H255" s="70">
        <v>5</v>
      </c>
      <c r="I255" s="71">
        <v>333</v>
      </c>
      <c r="J255" s="71">
        <v>67</v>
      </c>
      <c r="K255" s="71">
        <v>30.8</v>
      </c>
      <c r="L255" s="71">
        <v>3.7</v>
      </c>
      <c r="M255" s="70">
        <v>4</v>
      </c>
      <c r="N255" s="71">
        <v>83</v>
      </c>
      <c r="O255" s="71">
        <v>3</v>
      </c>
      <c r="P255" s="70">
        <v>1</v>
      </c>
      <c r="Q255" s="71">
        <v>1</v>
      </c>
      <c r="R255" s="71">
        <v>7</v>
      </c>
      <c r="S255" s="70">
        <v>0.8</v>
      </c>
      <c r="T255" s="71">
        <v>4</v>
      </c>
      <c r="U255" s="71">
        <v>6</v>
      </c>
      <c r="V255" s="77">
        <v>-2</v>
      </c>
      <c r="W255" s="77">
        <v>-0.54</v>
      </c>
      <c r="X255" s="77">
        <v>-1.26</v>
      </c>
      <c r="Y255" s="70">
        <v>4.7</v>
      </c>
      <c r="Z255" s="71">
        <v>4.5999999999999996</v>
      </c>
      <c r="AA255" s="78">
        <v>0.1</v>
      </c>
      <c r="AB255" s="78">
        <v>0.04</v>
      </c>
      <c r="AC255" s="77">
        <v>-0.4</v>
      </c>
      <c r="AD255" s="63" t="s">
        <v>25</v>
      </c>
    </row>
    <row r="256" spans="1:30" ht="17.25" thickBot="1">
      <c r="A256" s="72">
        <v>254</v>
      </c>
      <c r="B256" s="57" t="s">
        <v>210</v>
      </c>
      <c r="C256" s="58" t="s">
        <v>1812</v>
      </c>
      <c r="D256" s="69" t="s">
        <v>102</v>
      </c>
      <c r="E256" s="58" t="s">
        <v>91</v>
      </c>
      <c r="F256" s="69" t="s">
        <v>3881</v>
      </c>
      <c r="G256" s="69">
        <v>1992</v>
      </c>
      <c r="H256" s="70">
        <v>8</v>
      </c>
      <c r="I256" s="71">
        <v>76</v>
      </c>
      <c r="J256" s="71">
        <v>10</v>
      </c>
      <c r="K256" s="71">
        <v>7</v>
      </c>
      <c r="L256" s="71">
        <v>0.8</v>
      </c>
      <c r="M256" s="59">
        <v>0</v>
      </c>
      <c r="N256" s="60"/>
      <c r="O256" s="60">
        <v>0</v>
      </c>
      <c r="P256" s="70">
        <v>8</v>
      </c>
      <c r="Q256" s="71">
        <v>10</v>
      </c>
      <c r="R256" s="71">
        <v>4</v>
      </c>
      <c r="S256" s="70">
        <v>0.88</v>
      </c>
      <c r="T256" s="71">
        <v>1</v>
      </c>
      <c r="U256" s="71">
        <v>4</v>
      </c>
      <c r="V256" s="77">
        <v>-3</v>
      </c>
      <c r="W256" s="77">
        <v>-3.55</v>
      </c>
      <c r="X256" s="77">
        <v>-3.73</v>
      </c>
      <c r="Y256" s="70">
        <v>1.2</v>
      </c>
      <c r="Z256" s="71">
        <v>2.6</v>
      </c>
      <c r="AA256" s="77">
        <v>-1.3</v>
      </c>
      <c r="AB256" s="77">
        <v>-1.58</v>
      </c>
      <c r="AC256" s="77">
        <v>-1.28</v>
      </c>
      <c r="AD256" s="63" t="s">
        <v>25</v>
      </c>
    </row>
    <row r="257" spans="1:30" ht="17.25" thickBot="1">
      <c r="A257" s="72">
        <v>255</v>
      </c>
      <c r="B257" s="57" t="s">
        <v>3479</v>
      </c>
      <c r="C257" s="58" t="s">
        <v>1812</v>
      </c>
      <c r="D257" s="69" t="s">
        <v>103</v>
      </c>
      <c r="E257" s="58" t="s">
        <v>83</v>
      </c>
      <c r="F257" s="69" t="s">
        <v>4175</v>
      </c>
      <c r="G257" s="69">
        <v>2003</v>
      </c>
      <c r="H257" s="59">
        <v>0</v>
      </c>
      <c r="I257" s="60"/>
      <c r="J257" s="60"/>
      <c r="K257" s="60"/>
      <c r="L257" s="60"/>
      <c r="M257" s="59">
        <v>0</v>
      </c>
      <c r="N257" s="60"/>
      <c r="O257" s="60">
        <v>0</v>
      </c>
      <c r="P257" s="59">
        <v>0</v>
      </c>
      <c r="Q257" s="60"/>
      <c r="R257" s="71">
        <v>1</v>
      </c>
      <c r="S257" s="59"/>
      <c r="T257" s="60"/>
      <c r="U257" s="60"/>
      <c r="V257" s="60"/>
      <c r="W257" s="60"/>
      <c r="X257" s="60"/>
      <c r="Y257" s="59"/>
      <c r="Z257" s="60"/>
      <c r="AA257" s="60"/>
      <c r="AB257" s="60"/>
      <c r="AC257" s="60"/>
      <c r="AD257" s="63" t="s">
        <v>25</v>
      </c>
    </row>
    <row r="258" spans="1:30" ht="17.25" thickBot="1">
      <c r="A258" s="72">
        <v>256</v>
      </c>
      <c r="B258" s="57" t="s">
        <v>211</v>
      </c>
      <c r="C258" s="58" t="s">
        <v>1829</v>
      </c>
      <c r="D258" s="69" t="s">
        <v>102</v>
      </c>
      <c r="E258" s="58" t="s">
        <v>67</v>
      </c>
      <c r="F258" s="69" t="s">
        <v>3882</v>
      </c>
      <c r="G258" s="69">
        <v>1999</v>
      </c>
      <c r="H258" s="70">
        <v>8</v>
      </c>
      <c r="I258" s="71">
        <v>492</v>
      </c>
      <c r="J258" s="71">
        <v>62</v>
      </c>
      <c r="K258" s="71">
        <v>45.6</v>
      </c>
      <c r="L258" s="71">
        <v>5.5</v>
      </c>
      <c r="M258" s="70">
        <v>6</v>
      </c>
      <c r="N258" s="71">
        <v>75</v>
      </c>
      <c r="O258" s="60">
        <v>0</v>
      </c>
      <c r="P258" s="70">
        <v>2</v>
      </c>
      <c r="Q258" s="71">
        <v>21</v>
      </c>
      <c r="R258" s="71">
        <v>1</v>
      </c>
      <c r="S258" s="70">
        <v>1.63</v>
      </c>
      <c r="T258" s="71">
        <v>10</v>
      </c>
      <c r="U258" s="71">
        <v>6</v>
      </c>
      <c r="V258" s="78">
        <v>4</v>
      </c>
      <c r="W258" s="78">
        <v>0.73</v>
      </c>
      <c r="X258" s="77">
        <v>-0.8</v>
      </c>
      <c r="Y258" s="70">
        <v>10.7</v>
      </c>
      <c r="Z258" s="71">
        <v>6.5</v>
      </c>
      <c r="AA258" s="78">
        <v>4.2</v>
      </c>
      <c r="AB258" s="78">
        <v>0.78</v>
      </c>
      <c r="AC258" s="77">
        <v>-0.13</v>
      </c>
      <c r="AD258" s="63" t="s">
        <v>25</v>
      </c>
    </row>
    <row r="259" spans="1:30" ht="17.25" thickBot="1">
      <c r="A259" s="72">
        <v>257</v>
      </c>
      <c r="B259" s="57" t="s">
        <v>212</v>
      </c>
      <c r="C259" s="58" t="s">
        <v>1827</v>
      </c>
      <c r="D259" s="69" t="s">
        <v>103</v>
      </c>
      <c r="E259" s="58" t="s">
        <v>96</v>
      </c>
      <c r="F259" s="69" t="s">
        <v>3883</v>
      </c>
      <c r="G259" s="69">
        <v>1996</v>
      </c>
      <c r="H259" s="70">
        <v>2</v>
      </c>
      <c r="I259" s="71">
        <v>140</v>
      </c>
      <c r="J259" s="71">
        <v>70</v>
      </c>
      <c r="K259" s="71">
        <v>13</v>
      </c>
      <c r="L259" s="71">
        <v>1.6</v>
      </c>
      <c r="M259" s="70">
        <v>2</v>
      </c>
      <c r="N259" s="71">
        <v>70</v>
      </c>
      <c r="O259" s="71">
        <v>1</v>
      </c>
      <c r="P259" s="59">
        <v>0</v>
      </c>
      <c r="Q259" s="60"/>
      <c r="R259" s="60">
        <v>0</v>
      </c>
      <c r="S259" s="59">
        <v>0</v>
      </c>
      <c r="T259" s="60">
        <v>0</v>
      </c>
      <c r="U259" s="71">
        <v>3</v>
      </c>
      <c r="V259" s="77">
        <v>-3</v>
      </c>
      <c r="W259" s="77">
        <v>-1.93</v>
      </c>
      <c r="X259" s="77">
        <v>-1.93</v>
      </c>
      <c r="Y259" s="70">
        <v>2.9</v>
      </c>
      <c r="Z259" s="71">
        <v>3.3</v>
      </c>
      <c r="AA259" s="77">
        <v>-0.3</v>
      </c>
      <c r="AB259" s="77">
        <v>-0.21</v>
      </c>
      <c r="AC259" s="77">
        <v>-0.44</v>
      </c>
      <c r="AD259" s="63" t="s">
        <v>25</v>
      </c>
    </row>
    <row r="260" spans="1:30" ht="17.25" thickBot="1">
      <c r="A260" s="72">
        <v>258</v>
      </c>
      <c r="B260" s="57" t="s">
        <v>212</v>
      </c>
      <c r="C260" s="58" t="s">
        <v>1827</v>
      </c>
      <c r="D260" s="69" t="s">
        <v>1810</v>
      </c>
      <c r="E260" s="58" t="s">
        <v>75</v>
      </c>
      <c r="F260" s="69" t="s">
        <v>3883</v>
      </c>
      <c r="G260" s="69">
        <v>1996</v>
      </c>
      <c r="H260" s="70">
        <v>8</v>
      </c>
      <c r="I260" s="71">
        <v>463</v>
      </c>
      <c r="J260" s="71">
        <v>58</v>
      </c>
      <c r="K260" s="71">
        <v>42.9</v>
      </c>
      <c r="L260" s="71">
        <v>5.0999999999999996</v>
      </c>
      <c r="M260" s="70">
        <v>4</v>
      </c>
      <c r="N260" s="71">
        <v>84</v>
      </c>
      <c r="O260" s="60">
        <v>0</v>
      </c>
      <c r="P260" s="70">
        <v>4</v>
      </c>
      <c r="Q260" s="71">
        <v>32</v>
      </c>
      <c r="R260" s="60">
        <v>0</v>
      </c>
      <c r="S260" s="70">
        <v>1</v>
      </c>
      <c r="T260" s="71">
        <v>5</v>
      </c>
      <c r="U260" s="71">
        <v>6</v>
      </c>
      <c r="V260" s="77">
        <v>-1</v>
      </c>
      <c r="W260" s="77">
        <v>-0.19</v>
      </c>
      <c r="X260" s="78">
        <v>1.1200000000000001</v>
      </c>
      <c r="Y260" s="70">
        <v>6.7</v>
      </c>
      <c r="Z260" s="71">
        <v>6</v>
      </c>
      <c r="AA260" s="78">
        <v>0.7</v>
      </c>
      <c r="AB260" s="78">
        <v>0.14000000000000001</v>
      </c>
      <c r="AC260" s="78">
        <v>1.65</v>
      </c>
      <c r="AD260" s="63" t="s">
        <v>25</v>
      </c>
    </row>
    <row r="261" spans="1:30" ht="17.25" thickBot="1">
      <c r="A261" s="72">
        <v>259</v>
      </c>
      <c r="B261" s="57" t="s">
        <v>2675</v>
      </c>
      <c r="C261" s="58" t="s">
        <v>1851</v>
      </c>
      <c r="D261" s="69" t="s">
        <v>102</v>
      </c>
      <c r="E261" s="58" t="s">
        <v>81</v>
      </c>
      <c r="F261" s="69" t="s">
        <v>3884</v>
      </c>
      <c r="G261" s="69">
        <v>2001</v>
      </c>
      <c r="H261" s="70">
        <v>11</v>
      </c>
      <c r="I261" s="71">
        <v>848</v>
      </c>
      <c r="J261" s="71">
        <v>77</v>
      </c>
      <c r="K261" s="71">
        <v>78.5</v>
      </c>
      <c r="L261" s="71">
        <v>9.4</v>
      </c>
      <c r="M261" s="70">
        <v>9</v>
      </c>
      <c r="N261" s="71">
        <v>86</v>
      </c>
      <c r="O261" s="71">
        <v>6</v>
      </c>
      <c r="P261" s="70">
        <v>2</v>
      </c>
      <c r="Q261" s="71">
        <v>35</v>
      </c>
      <c r="R261" s="60">
        <v>0</v>
      </c>
      <c r="S261" s="70">
        <v>1.18</v>
      </c>
      <c r="T261" s="71">
        <v>16</v>
      </c>
      <c r="U261" s="71">
        <v>14</v>
      </c>
      <c r="V261" s="78">
        <v>2</v>
      </c>
      <c r="W261" s="78">
        <v>0.21</v>
      </c>
      <c r="X261" s="77">
        <v>-0.95</v>
      </c>
      <c r="Y261" s="70">
        <v>21.5</v>
      </c>
      <c r="Z261" s="71">
        <v>12.1</v>
      </c>
      <c r="AA261" s="78">
        <v>9.3000000000000007</v>
      </c>
      <c r="AB261" s="78">
        <v>0.99</v>
      </c>
      <c r="AC261" s="78">
        <v>0.64</v>
      </c>
      <c r="AD261" s="63" t="s">
        <v>25</v>
      </c>
    </row>
    <row r="262" spans="1:30" ht="17.25" thickBot="1">
      <c r="A262" s="72">
        <v>260</v>
      </c>
      <c r="B262" s="57" t="s">
        <v>371</v>
      </c>
      <c r="C262" s="58" t="s">
        <v>1871</v>
      </c>
      <c r="D262" s="69" t="s">
        <v>111</v>
      </c>
      <c r="E262" s="58" t="s">
        <v>63</v>
      </c>
      <c r="F262" s="69" t="s">
        <v>4176</v>
      </c>
      <c r="G262" s="69">
        <v>2002</v>
      </c>
      <c r="H262" s="59">
        <v>0</v>
      </c>
      <c r="I262" s="60"/>
      <c r="J262" s="60"/>
      <c r="K262" s="60"/>
      <c r="L262" s="60"/>
      <c r="M262" s="59">
        <v>0</v>
      </c>
      <c r="N262" s="60"/>
      <c r="O262" s="60">
        <v>0</v>
      </c>
      <c r="P262" s="59">
        <v>0</v>
      </c>
      <c r="Q262" s="60"/>
      <c r="R262" s="71">
        <v>3</v>
      </c>
      <c r="S262" s="59"/>
      <c r="T262" s="60"/>
      <c r="U262" s="60"/>
      <c r="V262" s="60"/>
      <c r="W262" s="60"/>
      <c r="X262" s="60"/>
      <c r="Y262" s="59"/>
      <c r="Z262" s="60"/>
      <c r="AA262" s="60"/>
      <c r="AB262" s="60"/>
      <c r="AC262" s="60"/>
      <c r="AD262" s="63" t="s">
        <v>25</v>
      </c>
    </row>
    <row r="263" spans="1:30" ht="17.25" thickBot="1">
      <c r="A263" s="72">
        <v>261</v>
      </c>
      <c r="B263" s="57" t="s">
        <v>213</v>
      </c>
      <c r="C263" s="58" t="s">
        <v>1812</v>
      </c>
      <c r="D263" s="69" t="s">
        <v>104</v>
      </c>
      <c r="E263" s="58" t="s">
        <v>81</v>
      </c>
      <c r="F263" s="69" t="s">
        <v>3885</v>
      </c>
      <c r="G263" s="69">
        <v>1999</v>
      </c>
      <c r="H263" s="70">
        <v>5</v>
      </c>
      <c r="I263" s="71">
        <v>245</v>
      </c>
      <c r="J263" s="71">
        <v>49</v>
      </c>
      <c r="K263" s="71">
        <v>22.7</v>
      </c>
      <c r="L263" s="71">
        <v>2.7</v>
      </c>
      <c r="M263" s="70">
        <v>3</v>
      </c>
      <c r="N263" s="71">
        <v>71</v>
      </c>
      <c r="O263" s="60">
        <v>0</v>
      </c>
      <c r="P263" s="70">
        <v>2</v>
      </c>
      <c r="Q263" s="71">
        <v>16</v>
      </c>
      <c r="R263" s="60">
        <v>0</v>
      </c>
      <c r="S263" s="70">
        <v>1.2</v>
      </c>
      <c r="T263" s="71">
        <v>5</v>
      </c>
      <c r="U263" s="71">
        <v>7</v>
      </c>
      <c r="V263" s="77">
        <v>-2</v>
      </c>
      <c r="W263" s="77">
        <v>-0.73</v>
      </c>
      <c r="X263" s="77">
        <v>-1.49</v>
      </c>
      <c r="Y263" s="70">
        <v>6</v>
      </c>
      <c r="Z263" s="71">
        <v>6.2</v>
      </c>
      <c r="AA263" s="77">
        <v>-0.2</v>
      </c>
      <c r="AB263" s="77">
        <v>-0.06</v>
      </c>
      <c r="AC263" s="77">
        <v>-1.18</v>
      </c>
      <c r="AD263" s="63" t="s">
        <v>25</v>
      </c>
    </row>
    <row r="264" spans="1:30" ht="17.25" thickBot="1">
      <c r="A264" s="72">
        <v>262</v>
      </c>
      <c r="B264" s="57" t="s">
        <v>214</v>
      </c>
      <c r="C264" s="58" t="s">
        <v>1836</v>
      </c>
      <c r="D264" s="69" t="s">
        <v>1853</v>
      </c>
      <c r="E264" s="58" t="s">
        <v>77</v>
      </c>
      <c r="F264" s="69" t="s">
        <v>3886</v>
      </c>
      <c r="G264" s="69">
        <v>1998</v>
      </c>
      <c r="H264" s="70">
        <v>12</v>
      </c>
      <c r="I264" s="71">
        <v>927</v>
      </c>
      <c r="J264" s="71">
        <v>77</v>
      </c>
      <c r="K264" s="71">
        <v>85.8</v>
      </c>
      <c r="L264" s="71">
        <v>10.3</v>
      </c>
      <c r="M264" s="70">
        <v>12</v>
      </c>
      <c r="N264" s="71">
        <v>77</v>
      </c>
      <c r="O264" s="71">
        <v>4</v>
      </c>
      <c r="P264" s="59">
        <v>0</v>
      </c>
      <c r="Q264" s="60"/>
      <c r="R264" s="60">
        <v>0</v>
      </c>
      <c r="S264" s="70">
        <v>1.33</v>
      </c>
      <c r="T264" s="71">
        <v>17</v>
      </c>
      <c r="U264" s="71">
        <v>10</v>
      </c>
      <c r="V264" s="78">
        <v>7</v>
      </c>
      <c r="W264" s="78">
        <v>0.68</v>
      </c>
      <c r="X264" s="78">
        <v>3.62</v>
      </c>
      <c r="Y264" s="70">
        <v>16.7</v>
      </c>
      <c r="Z264" s="71">
        <v>12.1</v>
      </c>
      <c r="AA264" s="78">
        <v>4.5999999999999996</v>
      </c>
      <c r="AB264" s="78">
        <v>0.45</v>
      </c>
      <c r="AC264" s="77">
        <v>-0.27</v>
      </c>
      <c r="AD264" s="63" t="s">
        <v>25</v>
      </c>
    </row>
    <row r="265" spans="1:30" ht="17.25" thickBot="1">
      <c r="A265" s="72">
        <v>263</v>
      </c>
      <c r="B265" s="57" t="s">
        <v>215</v>
      </c>
      <c r="C265" s="58" t="s">
        <v>1825</v>
      </c>
      <c r="D265" s="69" t="s">
        <v>103</v>
      </c>
      <c r="E265" s="58" t="s">
        <v>77</v>
      </c>
      <c r="F265" s="69" t="s">
        <v>3794</v>
      </c>
      <c r="G265" s="69">
        <v>1996</v>
      </c>
      <c r="H265" s="70">
        <v>12</v>
      </c>
      <c r="I265" s="71">
        <v>905</v>
      </c>
      <c r="J265" s="71">
        <v>75</v>
      </c>
      <c r="K265" s="71">
        <v>83.8</v>
      </c>
      <c r="L265" s="71">
        <v>10.1</v>
      </c>
      <c r="M265" s="70">
        <v>12</v>
      </c>
      <c r="N265" s="71">
        <v>75</v>
      </c>
      <c r="O265" s="71">
        <v>3</v>
      </c>
      <c r="P265" s="59">
        <v>0</v>
      </c>
      <c r="Q265" s="60"/>
      <c r="R265" s="60">
        <v>0</v>
      </c>
      <c r="S265" s="70">
        <v>1.33</v>
      </c>
      <c r="T265" s="71">
        <v>16</v>
      </c>
      <c r="U265" s="71">
        <v>13</v>
      </c>
      <c r="V265" s="78">
        <v>3</v>
      </c>
      <c r="W265" s="78">
        <v>0.3</v>
      </c>
      <c r="X265" s="78">
        <v>0.81</v>
      </c>
      <c r="Y265" s="70">
        <v>16.8</v>
      </c>
      <c r="Z265" s="71">
        <v>13.5</v>
      </c>
      <c r="AA265" s="78">
        <v>3.2</v>
      </c>
      <c r="AB265" s="78">
        <v>0.32</v>
      </c>
      <c r="AC265" s="77">
        <v>-1.01</v>
      </c>
      <c r="AD265" s="63" t="s">
        <v>25</v>
      </c>
    </row>
    <row r="266" spans="1:30" ht="17.25" thickBot="1">
      <c r="A266" s="72">
        <v>264</v>
      </c>
      <c r="B266" s="57" t="s">
        <v>2937</v>
      </c>
      <c r="C266" s="58" t="s">
        <v>1822</v>
      </c>
      <c r="D266" s="69" t="s">
        <v>102</v>
      </c>
      <c r="E266" s="58" t="s">
        <v>63</v>
      </c>
      <c r="F266" s="69" t="s">
        <v>3887</v>
      </c>
      <c r="G266" s="69">
        <v>1997</v>
      </c>
      <c r="H266" s="70">
        <v>7</v>
      </c>
      <c r="I266" s="71">
        <v>364</v>
      </c>
      <c r="J266" s="71">
        <v>52</v>
      </c>
      <c r="K266" s="71">
        <v>33.700000000000003</v>
      </c>
      <c r="L266" s="71">
        <v>4</v>
      </c>
      <c r="M266" s="70">
        <v>4</v>
      </c>
      <c r="N266" s="71">
        <v>81</v>
      </c>
      <c r="O266" s="71">
        <v>2</v>
      </c>
      <c r="P266" s="70">
        <v>3</v>
      </c>
      <c r="Q266" s="71">
        <v>14</v>
      </c>
      <c r="R266" s="60">
        <v>0</v>
      </c>
      <c r="S266" s="70">
        <v>2.14</v>
      </c>
      <c r="T266" s="71">
        <v>10</v>
      </c>
      <c r="U266" s="71">
        <v>4</v>
      </c>
      <c r="V266" s="78">
        <v>6</v>
      </c>
      <c r="W266" s="78">
        <v>1.48</v>
      </c>
      <c r="X266" s="78">
        <v>0.23</v>
      </c>
      <c r="Y266" s="70">
        <v>8.4</v>
      </c>
      <c r="Z266" s="71">
        <v>4</v>
      </c>
      <c r="AA266" s="78">
        <v>4.3</v>
      </c>
      <c r="AB266" s="78">
        <v>1.06</v>
      </c>
      <c r="AC266" s="78">
        <v>0.12</v>
      </c>
      <c r="AD266" s="63" t="s">
        <v>25</v>
      </c>
    </row>
    <row r="267" spans="1:30" ht="17.25" thickBot="1">
      <c r="A267" s="72">
        <v>265</v>
      </c>
      <c r="B267" s="57" t="s">
        <v>216</v>
      </c>
      <c r="C267" s="58" t="s">
        <v>1855</v>
      </c>
      <c r="D267" s="69" t="s">
        <v>102</v>
      </c>
      <c r="E267" s="58" t="s">
        <v>75</v>
      </c>
      <c r="F267" s="69" t="s">
        <v>3888</v>
      </c>
      <c r="G267" s="69">
        <v>1991</v>
      </c>
      <c r="H267" s="70">
        <v>11</v>
      </c>
      <c r="I267" s="71">
        <v>680</v>
      </c>
      <c r="J267" s="71">
        <v>62</v>
      </c>
      <c r="K267" s="71">
        <v>63</v>
      </c>
      <c r="L267" s="71">
        <v>7.6</v>
      </c>
      <c r="M267" s="70">
        <v>9</v>
      </c>
      <c r="N267" s="71">
        <v>70</v>
      </c>
      <c r="O267" s="71">
        <v>1</v>
      </c>
      <c r="P267" s="70">
        <v>2</v>
      </c>
      <c r="Q267" s="71">
        <v>24</v>
      </c>
      <c r="R267" s="71">
        <v>1</v>
      </c>
      <c r="S267" s="70">
        <v>0.82</v>
      </c>
      <c r="T267" s="71">
        <v>4</v>
      </c>
      <c r="U267" s="71">
        <v>16</v>
      </c>
      <c r="V267" s="77">
        <v>-12</v>
      </c>
      <c r="W267" s="77">
        <v>-1.59</v>
      </c>
      <c r="X267" s="77">
        <v>-2.04</v>
      </c>
      <c r="Y267" s="70">
        <v>5.4</v>
      </c>
      <c r="Z267" s="71">
        <v>15.2</v>
      </c>
      <c r="AA267" s="77">
        <v>-9.8000000000000007</v>
      </c>
      <c r="AB267" s="77">
        <v>-1.3</v>
      </c>
      <c r="AC267" s="77">
        <v>-1.34</v>
      </c>
      <c r="AD267" s="63" t="s">
        <v>25</v>
      </c>
    </row>
    <row r="268" spans="1:30" ht="17.25" thickBot="1">
      <c r="A268" s="72">
        <v>266</v>
      </c>
      <c r="B268" s="57" t="s">
        <v>3386</v>
      </c>
      <c r="C268" s="58" t="s">
        <v>1854</v>
      </c>
      <c r="D268" s="69" t="s">
        <v>104</v>
      </c>
      <c r="E268" s="58" t="s">
        <v>77</v>
      </c>
      <c r="F268" s="69" t="s">
        <v>4177</v>
      </c>
      <c r="G268" s="69">
        <v>2004</v>
      </c>
      <c r="H268" s="59">
        <v>0</v>
      </c>
      <c r="I268" s="60"/>
      <c r="J268" s="60"/>
      <c r="K268" s="60"/>
      <c r="L268" s="60"/>
      <c r="M268" s="59">
        <v>0</v>
      </c>
      <c r="N268" s="60"/>
      <c r="O268" s="60">
        <v>0</v>
      </c>
      <c r="P268" s="59">
        <v>0</v>
      </c>
      <c r="Q268" s="60"/>
      <c r="R268" s="71">
        <v>2</v>
      </c>
      <c r="S268" s="59"/>
      <c r="T268" s="60"/>
      <c r="U268" s="60"/>
      <c r="V268" s="60"/>
      <c r="W268" s="60"/>
      <c r="X268" s="60"/>
      <c r="Y268" s="59"/>
      <c r="Z268" s="60"/>
      <c r="AA268" s="60"/>
      <c r="AB268" s="60"/>
      <c r="AC268" s="60"/>
      <c r="AD268" s="63" t="s">
        <v>25</v>
      </c>
    </row>
    <row r="269" spans="1:30" ht="17.25" thickBot="1">
      <c r="A269" s="72">
        <v>267</v>
      </c>
      <c r="B269" s="57" t="s">
        <v>1949</v>
      </c>
      <c r="C269" s="58" t="s">
        <v>1822</v>
      </c>
      <c r="D269" s="69" t="s">
        <v>1810</v>
      </c>
      <c r="E269" s="58" t="s">
        <v>73</v>
      </c>
      <c r="F269" s="69" t="s">
        <v>3889</v>
      </c>
      <c r="G269" s="69">
        <v>2001</v>
      </c>
      <c r="H269" s="70">
        <v>12</v>
      </c>
      <c r="I269" s="71">
        <v>584</v>
      </c>
      <c r="J269" s="71">
        <v>49</v>
      </c>
      <c r="K269" s="71">
        <v>54.1</v>
      </c>
      <c r="L269" s="71">
        <v>6.5</v>
      </c>
      <c r="M269" s="70">
        <v>4</v>
      </c>
      <c r="N269" s="71">
        <v>79</v>
      </c>
      <c r="O269" s="60">
        <v>0</v>
      </c>
      <c r="P269" s="70">
        <v>8</v>
      </c>
      <c r="Q269" s="71">
        <v>34</v>
      </c>
      <c r="R269" s="60">
        <v>0</v>
      </c>
      <c r="S269" s="70">
        <v>1.58</v>
      </c>
      <c r="T269" s="71">
        <v>13</v>
      </c>
      <c r="U269" s="71">
        <v>12</v>
      </c>
      <c r="V269" s="78">
        <v>1</v>
      </c>
      <c r="W269" s="78">
        <v>0.15</v>
      </c>
      <c r="X269" s="77">
        <v>-0.39</v>
      </c>
      <c r="Y269" s="70">
        <v>11</v>
      </c>
      <c r="Z269" s="71">
        <v>9.1</v>
      </c>
      <c r="AA269" s="78">
        <v>2</v>
      </c>
      <c r="AB269" s="78">
        <v>0.3</v>
      </c>
      <c r="AC269" s="77">
        <v>-0.02</v>
      </c>
      <c r="AD269" s="63" t="s">
        <v>25</v>
      </c>
    </row>
    <row r="270" spans="1:30" ht="17.25" thickBot="1">
      <c r="A270" s="72">
        <v>268</v>
      </c>
      <c r="B270" s="57" t="s">
        <v>217</v>
      </c>
      <c r="C270" s="58" t="s">
        <v>1822</v>
      </c>
      <c r="D270" s="69" t="s">
        <v>1810</v>
      </c>
      <c r="E270" s="58" t="s">
        <v>67</v>
      </c>
      <c r="F270" s="69" t="s">
        <v>3890</v>
      </c>
      <c r="G270" s="69">
        <v>1996</v>
      </c>
      <c r="H270" s="70">
        <v>9</v>
      </c>
      <c r="I270" s="71">
        <v>637</v>
      </c>
      <c r="J270" s="71">
        <v>71</v>
      </c>
      <c r="K270" s="71">
        <v>59</v>
      </c>
      <c r="L270" s="71">
        <v>7.1</v>
      </c>
      <c r="M270" s="70">
        <v>8</v>
      </c>
      <c r="N270" s="71">
        <v>79</v>
      </c>
      <c r="O270" s="71">
        <v>4</v>
      </c>
      <c r="P270" s="70">
        <v>1</v>
      </c>
      <c r="Q270" s="71">
        <v>4</v>
      </c>
      <c r="R270" s="60">
        <v>0</v>
      </c>
      <c r="S270" s="70">
        <v>1.44</v>
      </c>
      <c r="T270" s="71">
        <v>13</v>
      </c>
      <c r="U270" s="71">
        <v>8</v>
      </c>
      <c r="V270" s="78">
        <v>5</v>
      </c>
      <c r="W270" s="78">
        <v>0.71</v>
      </c>
      <c r="X270" s="77">
        <v>-1.1200000000000001</v>
      </c>
      <c r="Y270" s="70">
        <v>11.8</v>
      </c>
      <c r="Z270" s="71">
        <v>8.6</v>
      </c>
      <c r="AA270" s="78">
        <v>3.2</v>
      </c>
      <c r="AB270" s="78">
        <v>0.45</v>
      </c>
      <c r="AC270" s="77">
        <v>-0.96</v>
      </c>
      <c r="AD270" s="63" t="s">
        <v>25</v>
      </c>
    </row>
    <row r="271" spans="1:30" ht="17.25" thickBot="1">
      <c r="A271" s="72">
        <v>269</v>
      </c>
      <c r="B271" s="57" t="s">
        <v>2676</v>
      </c>
      <c r="C271" s="58" t="s">
        <v>1812</v>
      </c>
      <c r="D271" s="69" t="s">
        <v>1833</v>
      </c>
      <c r="E271" s="58" t="s">
        <v>2641</v>
      </c>
      <c r="F271" s="69" t="s">
        <v>3891</v>
      </c>
      <c r="G271" s="69">
        <v>2000</v>
      </c>
      <c r="H271" s="70">
        <v>6</v>
      </c>
      <c r="I271" s="71">
        <v>286</v>
      </c>
      <c r="J271" s="71">
        <v>48</v>
      </c>
      <c r="K271" s="71">
        <v>26.5</v>
      </c>
      <c r="L271" s="71">
        <v>3.2</v>
      </c>
      <c r="M271" s="70">
        <v>3</v>
      </c>
      <c r="N271" s="71">
        <v>83</v>
      </c>
      <c r="O271" s="71">
        <v>2</v>
      </c>
      <c r="P271" s="70">
        <v>3</v>
      </c>
      <c r="Q271" s="71">
        <v>12</v>
      </c>
      <c r="R271" s="71">
        <v>6</v>
      </c>
      <c r="S271" s="70">
        <v>0.17</v>
      </c>
      <c r="T271" s="71">
        <v>2</v>
      </c>
      <c r="U271" s="71">
        <v>8</v>
      </c>
      <c r="V271" s="77">
        <v>-6</v>
      </c>
      <c r="W271" s="77">
        <v>-1.89</v>
      </c>
      <c r="X271" s="77">
        <v>-1.21</v>
      </c>
      <c r="Y271" s="70">
        <v>3.8</v>
      </c>
      <c r="Z271" s="71">
        <v>7.4</v>
      </c>
      <c r="AA271" s="77">
        <v>-3.6</v>
      </c>
      <c r="AB271" s="77">
        <v>-1.1499999999999999</v>
      </c>
      <c r="AC271" s="77">
        <v>-0.22</v>
      </c>
      <c r="AD271" s="63" t="s">
        <v>25</v>
      </c>
    </row>
    <row r="272" spans="1:30" ht="17.25" thickBot="1">
      <c r="A272" s="72">
        <v>270</v>
      </c>
      <c r="B272" s="57" t="s">
        <v>218</v>
      </c>
      <c r="C272" s="58" t="s">
        <v>1812</v>
      </c>
      <c r="D272" s="69" t="s">
        <v>104</v>
      </c>
      <c r="E272" s="58" t="s">
        <v>91</v>
      </c>
      <c r="F272" s="69" t="s">
        <v>3570</v>
      </c>
      <c r="G272" s="69">
        <v>2000</v>
      </c>
      <c r="H272" s="59">
        <v>0</v>
      </c>
      <c r="I272" s="60"/>
      <c r="J272" s="60"/>
      <c r="K272" s="60"/>
      <c r="L272" s="60"/>
      <c r="M272" s="59">
        <v>0</v>
      </c>
      <c r="N272" s="60"/>
      <c r="O272" s="60">
        <v>0</v>
      </c>
      <c r="P272" s="59">
        <v>0</v>
      </c>
      <c r="Q272" s="60"/>
      <c r="R272" s="71">
        <v>4</v>
      </c>
      <c r="S272" s="59"/>
      <c r="T272" s="60"/>
      <c r="U272" s="60"/>
      <c r="V272" s="60"/>
      <c r="W272" s="60"/>
      <c r="X272" s="60"/>
      <c r="Y272" s="59"/>
      <c r="Z272" s="60"/>
      <c r="AA272" s="60"/>
      <c r="AB272" s="60"/>
      <c r="AC272" s="60"/>
      <c r="AD272" s="63" t="s">
        <v>25</v>
      </c>
    </row>
    <row r="273" spans="1:30" ht="17.25" thickBot="1">
      <c r="A273" s="72">
        <v>271</v>
      </c>
      <c r="B273" s="57" t="s">
        <v>219</v>
      </c>
      <c r="C273" s="58" t="s">
        <v>1838</v>
      </c>
      <c r="D273" s="69" t="s">
        <v>102</v>
      </c>
      <c r="E273" s="58" t="s">
        <v>71</v>
      </c>
      <c r="F273" s="69" t="s">
        <v>3892</v>
      </c>
      <c r="G273" s="69">
        <v>2001</v>
      </c>
      <c r="H273" s="70">
        <v>6</v>
      </c>
      <c r="I273" s="71">
        <v>217</v>
      </c>
      <c r="J273" s="71">
        <v>36</v>
      </c>
      <c r="K273" s="71">
        <v>20.100000000000001</v>
      </c>
      <c r="L273" s="71">
        <v>2.4</v>
      </c>
      <c r="M273" s="70">
        <v>3</v>
      </c>
      <c r="N273" s="71">
        <v>56</v>
      </c>
      <c r="O273" s="60">
        <v>0</v>
      </c>
      <c r="P273" s="70">
        <v>3</v>
      </c>
      <c r="Q273" s="71">
        <v>16</v>
      </c>
      <c r="R273" s="60">
        <v>0</v>
      </c>
      <c r="S273" s="70">
        <v>1.67</v>
      </c>
      <c r="T273" s="71">
        <v>7</v>
      </c>
      <c r="U273" s="71">
        <v>3</v>
      </c>
      <c r="V273" s="78">
        <v>4</v>
      </c>
      <c r="W273" s="78">
        <v>1.66</v>
      </c>
      <c r="X273" s="78">
        <v>1.1399999999999999</v>
      </c>
      <c r="Y273" s="70">
        <v>3.4</v>
      </c>
      <c r="Z273" s="71">
        <v>4</v>
      </c>
      <c r="AA273" s="77">
        <v>-0.7</v>
      </c>
      <c r="AB273" s="77">
        <v>-0.28000000000000003</v>
      </c>
      <c r="AC273" s="77">
        <v>-0.41</v>
      </c>
      <c r="AD273" s="63" t="s">
        <v>25</v>
      </c>
    </row>
    <row r="274" spans="1:30" ht="17.25" thickBot="1">
      <c r="A274" s="72">
        <v>272</v>
      </c>
      <c r="B274" s="57" t="s">
        <v>219</v>
      </c>
      <c r="C274" s="58" t="s">
        <v>1838</v>
      </c>
      <c r="D274" s="69" t="s">
        <v>1819</v>
      </c>
      <c r="E274" s="58" t="s">
        <v>87</v>
      </c>
      <c r="F274" s="69" t="s">
        <v>3892</v>
      </c>
      <c r="G274" s="69">
        <v>2001</v>
      </c>
      <c r="H274" s="70">
        <v>3</v>
      </c>
      <c r="I274" s="71">
        <v>237</v>
      </c>
      <c r="J274" s="71">
        <v>79</v>
      </c>
      <c r="K274" s="71">
        <v>21.9</v>
      </c>
      <c r="L274" s="71">
        <v>2.6</v>
      </c>
      <c r="M274" s="70">
        <v>3</v>
      </c>
      <c r="N274" s="71">
        <v>79</v>
      </c>
      <c r="O274" s="60">
        <v>0</v>
      </c>
      <c r="P274" s="59">
        <v>0</v>
      </c>
      <c r="Q274" s="60"/>
      <c r="R274" s="60">
        <v>0</v>
      </c>
      <c r="S274" s="70">
        <v>1</v>
      </c>
      <c r="T274" s="71">
        <v>4</v>
      </c>
      <c r="U274" s="71">
        <v>5</v>
      </c>
      <c r="V274" s="77">
        <v>-1</v>
      </c>
      <c r="W274" s="77">
        <v>-0.38</v>
      </c>
      <c r="X274" s="77">
        <v>-0.06</v>
      </c>
      <c r="Y274" s="70">
        <v>2.9</v>
      </c>
      <c r="Z274" s="71">
        <v>2.8</v>
      </c>
      <c r="AA274" s="78">
        <v>0.1</v>
      </c>
      <c r="AB274" s="78">
        <v>0.03</v>
      </c>
      <c r="AC274" s="78">
        <v>0.62</v>
      </c>
      <c r="AD274" s="63" t="s">
        <v>25</v>
      </c>
    </row>
    <row r="275" spans="1:30" ht="17.25" thickBot="1">
      <c r="A275" s="72">
        <v>273</v>
      </c>
      <c r="B275" s="57" t="s">
        <v>2952</v>
      </c>
      <c r="C275" s="58" t="s">
        <v>1812</v>
      </c>
      <c r="D275" s="69" t="s">
        <v>104</v>
      </c>
      <c r="E275" s="58" t="s">
        <v>2641</v>
      </c>
      <c r="F275" s="69" t="s">
        <v>4178</v>
      </c>
      <c r="G275" s="69">
        <v>2006</v>
      </c>
      <c r="H275" s="59">
        <v>0</v>
      </c>
      <c r="I275" s="60"/>
      <c r="J275" s="60"/>
      <c r="K275" s="60"/>
      <c r="L275" s="60"/>
      <c r="M275" s="59">
        <v>0</v>
      </c>
      <c r="N275" s="60"/>
      <c r="O275" s="60">
        <v>0</v>
      </c>
      <c r="P275" s="59">
        <v>0</v>
      </c>
      <c r="Q275" s="60"/>
      <c r="R275" s="71">
        <v>6</v>
      </c>
      <c r="S275" s="59"/>
      <c r="T275" s="60"/>
      <c r="U275" s="60"/>
      <c r="V275" s="60"/>
      <c r="W275" s="60"/>
      <c r="X275" s="60"/>
      <c r="Y275" s="59"/>
      <c r="Z275" s="60"/>
      <c r="AA275" s="60"/>
      <c r="AB275" s="60"/>
      <c r="AC275" s="60"/>
      <c r="AD275" s="63" t="s">
        <v>25</v>
      </c>
    </row>
    <row r="276" spans="1:30" ht="17.25" thickBot="1">
      <c r="A276" s="72">
        <v>274</v>
      </c>
      <c r="B276" s="57" t="s">
        <v>372</v>
      </c>
      <c r="C276" s="58" t="s">
        <v>1812</v>
      </c>
      <c r="D276" s="69" t="s">
        <v>111</v>
      </c>
      <c r="E276" s="58" t="s">
        <v>85</v>
      </c>
      <c r="F276" s="69" t="s">
        <v>3893</v>
      </c>
      <c r="G276" s="69">
        <v>1993</v>
      </c>
      <c r="H276" s="70">
        <v>12</v>
      </c>
      <c r="I276" s="144">
        <v>1080</v>
      </c>
      <c r="J276" s="71">
        <v>90</v>
      </c>
      <c r="K276" s="71">
        <v>100</v>
      </c>
      <c r="L276" s="71">
        <v>12</v>
      </c>
      <c r="M276" s="70">
        <v>12</v>
      </c>
      <c r="N276" s="71">
        <v>90</v>
      </c>
      <c r="O276" s="71">
        <v>12</v>
      </c>
      <c r="P276" s="59">
        <v>0</v>
      </c>
      <c r="Q276" s="60"/>
      <c r="R276" s="60">
        <v>0</v>
      </c>
      <c r="S276" s="70">
        <v>1.25</v>
      </c>
      <c r="T276" s="71">
        <v>12</v>
      </c>
      <c r="U276" s="71">
        <v>16</v>
      </c>
      <c r="V276" s="77">
        <v>-4</v>
      </c>
      <c r="W276" s="77">
        <v>-0.33</v>
      </c>
      <c r="X276" s="60"/>
      <c r="Y276" s="70">
        <v>14.2</v>
      </c>
      <c r="Z276" s="71">
        <v>16.7</v>
      </c>
      <c r="AA276" s="77">
        <v>-2.6</v>
      </c>
      <c r="AB276" s="77">
        <v>-0.21</v>
      </c>
      <c r="AC276" s="60"/>
      <c r="AD276" s="63" t="s">
        <v>25</v>
      </c>
    </row>
    <row r="277" spans="1:30" ht="17.25" thickBot="1">
      <c r="A277" s="72">
        <v>275</v>
      </c>
      <c r="B277" s="57" t="s">
        <v>220</v>
      </c>
      <c r="C277" s="58" t="s">
        <v>1812</v>
      </c>
      <c r="D277" s="69" t="s">
        <v>103</v>
      </c>
      <c r="E277" s="58" t="s">
        <v>79</v>
      </c>
      <c r="F277" s="69" t="s">
        <v>3894</v>
      </c>
      <c r="G277" s="69">
        <v>2001</v>
      </c>
      <c r="H277" s="70">
        <v>5</v>
      </c>
      <c r="I277" s="71">
        <v>280</v>
      </c>
      <c r="J277" s="71">
        <v>56</v>
      </c>
      <c r="K277" s="71">
        <v>25.9</v>
      </c>
      <c r="L277" s="71">
        <v>3.1</v>
      </c>
      <c r="M277" s="70">
        <v>4</v>
      </c>
      <c r="N277" s="71">
        <v>64</v>
      </c>
      <c r="O277" s="71">
        <v>1</v>
      </c>
      <c r="P277" s="70">
        <v>1</v>
      </c>
      <c r="Q277" s="71">
        <v>25</v>
      </c>
      <c r="R277" s="60">
        <v>0</v>
      </c>
      <c r="S277" s="70">
        <v>2</v>
      </c>
      <c r="T277" s="71">
        <v>8</v>
      </c>
      <c r="U277" s="71">
        <v>2</v>
      </c>
      <c r="V277" s="78">
        <v>6</v>
      </c>
      <c r="W277" s="78">
        <v>1.93</v>
      </c>
      <c r="X277" s="78">
        <v>0.69</v>
      </c>
      <c r="Y277" s="70">
        <v>7.5</v>
      </c>
      <c r="Z277" s="71">
        <v>2.5</v>
      </c>
      <c r="AA277" s="78">
        <v>5</v>
      </c>
      <c r="AB277" s="78">
        <v>1.6</v>
      </c>
      <c r="AC277" s="78">
        <v>0.81</v>
      </c>
      <c r="AD277" s="63" t="s">
        <v>25</v>
      </c>
    </row>
    <row r="278" spans="1:30" ht="17.25" thickBot="1">
      <c r="A278" s="72">
        <v>276</v>
      </c>
      <c r="B278" s="57" t="s">
        <v>221</v>
      </c>
      <c r="C278" s="58" t="s">
        <v>1852</v>
      </c>
      <c r="D278" s="69" t="s">
        <v>103</v>
      </c>
      <c r="E278" s="58" t="s">
        <v>63</v>
      </c>
      <c r="F278" s="69" t="s">
        <v>3895</v>
      </c>
      <c r="G278" s="69">
        <v>1991</v>
      </c>
      <c r="H278" s="70">
        <v>9</v>
      </c>
      <c r="I278" s="71">
        <v>384</v>
      </c>
      <c r="J278" s="71">
        <v>43</v>
      </c>
      <c r="K278" s="71">
        <v>35.6</v>
      </c>
      <c r="L278" s="71">
        <v>4.3</v>
      </c>
      <c r="M278" s="70">
        <v>4</v>
      </c>
      <c r="N278" s="71">
        <v>77</v>
      </c>
      <c r="O278" s="71">
        <v>1</v>
      </c>
      <c r="P278" s="70">
        <v>5</v>
      </c>
      <c r="Q278" s="71">
        <v>15</v>
      </c>
      <c r="R278" s="71">
        <v>3</v>
      </c>
      <c r="S278" s="70">
        <v>2</v>
      </c>
      <c r="T278" s="71">
        <v>6</v>
      </c>
      <c r="U278" s="71">
        <v>6</v>
      </c>
      <c r="V278" s="60">
        <v>0</v>
      </c>
      <c r="W278" s="60">
        <v>0</v>
      </c>
      <c r="X278" s="77">
        <v>-2.0699999999999998</v>
      </c>
      <c r="Y278" s="70">
        <v>6.3</v>
      </c>
      <c r="Z278" s="71">
        <v>4.4000000000000004</v>
      </c>
      <c r="AA278" s="78">
        <v>1.9</v>
      </c>
      <c r="AB278" s="78">
        <v>0.45</v>
      </c>
      <c r="AC278" s="77">
        <v>-0.83</v>
      </c>
      <c r="AD278" s="63" t="s">
        <v>25</v>
      </c>
    </row>
    <row r="279" spans="1:30" ht="17.25" thickBot="1">
      <c r="A279" s="72">
        <v>277</v>
      </c>
      <c r="B279" s="57" t="s">
        <v>222</v>
      </c>
      <c r="C279" s="58" t="s">
        <v>1841</v>
      </c>
      <c r="D279" s="69" t="s">
        <v>1819</v>
      </c>
      <c r="E279" s="58" t="s">
        <v>79</v>
      </c>
      <c r="F279" s="69" t="s">
        <v>3896</v>
      </c>
      <c r="G279" s="69">
        <v>1996</v>
      </c>
      <c r="H279" s="70">
        <v>11</v>
      </c>
      <c r="I279" s="71">
        <v>581</v>
      </c>
      <c r="J279" s="71">
        <v>53</v>
      </c>
      <c r="K279" s="71">
        <v>53.8</v>
      </c>
      <c r="L279" s="71">
        <v>6.5</v>
      </c>
      <c r="M279" s="70">
        <v>7</v>
      </c>
      <c r="N279" s="71">
        <v>70</v>
      </c>
      <c r="O279" s="71">
        <v>1</v>
      </c>
      <c r="P279" s="70">
        <v>4</v>
      </c>
      <c r="Q279" s="71">
        <v>23</v>
      </c>
      <c r="R279" s="60">
        <v>0</v>
      </c>
      <c r="S279" s="70">
        <v>2.36</v>
      </c>
      <c r="T279" s="71">
        <v>15</v>
      </c>
      <c r="U279" s="71">
        <v>3</v>
      </c>
      <c r="V279" s="78">
        <v>12</v>
      </c>
      <c r="W279" s="78">
        <v>1.86</v>
      </c>
      <c r="X279" s="78">
        <v>0.96</v>
      </c>
      <c r="Y279" s="70">
        <v>14.3</v>
      </c>
      <c r="Z279" s="71">
        <v>5.3</v>
      </c>
      <c r="AA279" s="78">
        <v>8.9</v>
      </c>
      <c r="AB279" s="78">
        <v>1.38</v>
      </c>
      <c r="AC279" s="78">
        <v>0.82</v>
      </c>
      <c r="AD279" s="63" t="s">
        <v>25</v>
      </c>
    </row>
    <row r="280" spans="1:30" ht="17.25" thickBot="1">
      <c r="A280" s="72">
        <v>278</v>
      </c>
      <c r="B280" s="57" t="s">
        <v>2677</v>
      </c>
      <c r="C280" s="58" t="s">
        <v>1825</v>
      </c>
      <c r="D280" s="69" t="s">
        <v>104</v>
      </c>
      <c r="E280" s="58" t="s">
        <v>2641</v>
      </c>
      <c r="F280" s="69" t="s">
        <v>3897</v>
      </c>
      <c r="G280" s="69">
        <v>1997</v>
      </c>
      <c r="H280" s="70">
        <v>6</v>
      </c>
      <c r="I280" s="71">
        <v>372</v>
      </c>
      <c r="J280" s="71">
        <v>62</v>
      </c>
      <c r="K280" s="71">
        <v>34.4</v>
      </c>
      <c r="L280" s="71">
        <v>4.0999999999999996</v>
      </c>
      <c r="M280" s="70">
        <v>4</v>
      </c>
      <c r="N280" s="71">
        <v>78</v>
      </c>
      <c r="O280" s="71">
        <v>2</v>
      </c>
      <c r="P280" s="70">
        <v>2</v>
      </c>
      <c r="Q280" s="71">
        <v>30</v>
      </c>
      <c r="R280" s="71">
        <v>2</v>
      </c>
      <c r="S280" s="70">
        <v>0.5</v>
      </c>
      <c r="T280" s="71">
        <v>1</v>
      </c>
      <c r="U280" s="71">
        <v>6</v>
      </c>
      <c r="V280" s="77">
        <v>-5</v>
      </c>
      <c r="W280" s="77">
        <v>-1.21</v>
      </c>
      <c r="X280" s="77">
        <v>-0.32</v>
      </c>
      <c r="Y280" s="70">
        <v>3.4</v>
      </c>
      <c r="Z280" s="71">
        <v>6.9</v>
      </c>
      <c r="AA280" s="77">
        <v>-3.5</v>
      </c>
      <c r="AB280" s="77">
        <v>-0.85</v>
      </c>
      <c r="AC280" s="78">
        <v>0.2</v>
      </c>
      <c r="AD280" s="63" t="s">
        <v>25</v>
      </c>
    </row>
    <row r="281" spans="1:30" ht="17.25" thickBot="1">
      <c r="A281" s="72">
        <v>279</v>
      </c>
      <c r="B281" s="57" t="s">
        <v>1780</v>
      </c>
      <c r="C281" s="58" t="s">
        <v>1830</v>
      </c>
      <c r="D281" s="69" t="s">
        <v>103</v>
      </c>
      <c r="E281" s="58" t="s">
        <v>95</v>
      </c>
      <c r="F281" s="69" t="s">
        <v>3898</v>
      </c>
      <c r="G281" s="69">
        <v>2000</v>
      </c>
      <c r="H281" s="70">
        <v>3</v>
      </c>
      <c r="I281" s="71">
        <v>47</v>
      </c>
      <c r="J281" s="71">
        <v>16</v>
      </c>
      <c r="K281" s="71">
        <v>4.4000000000000004</v>
      </c>
      <c r="L281" s="71">
        <v>0.5</v>
      </c>
      <c r="M281" s="59">
        <v>0</v>
      </c>
      <c r="N281" s="60"/>
      <c r="O281" s="60">
        <v>0</v>
      </c>
      <c r="P281" s="70">
        <v>3</v>
      </c>
      <c r="Q281" s="71">
        <v>16</v>
      </c>
      <c r="R281" s="71">
        <v>6</v>
      </c>
      <c r="S281" s="59">
        <v>0</v>
      </c>
      <c r="T281" s="60">
        <v>0</v>
      </c>
      <c r="U281" s="71">
        <v>1</v>
      </c>
      <c r="V281" s="77">
        <v>-1</v>
      </c>
      <c r="W281" s="77">
        <v>-1.91</v>
      </c>
      <c r="X281" s="77">
        <v>-0.61</v>
      </c>
      <c r="Y281" s="70">
        <v>1.3</v>
      </c>
      <c r="Z281" s="71">
        <v>0.8</v>
      </c>
      <c r="AA281" s="78">
        <v>0.5</v>
      </c>
      <c r="AB281" s="78">
        <v>0.93</v>
      </c>
      <c r="AC281" s="78">
        <v>1.88</v>
      </c>
      <c r="AD281" s="63" t="s">
        <v>25</v>
      </c>
    </row>
    <row r="282" spans="1:30" ht="17.25" thickBot="1">
      <c r="A282" s="72">
        <v>280</v>
      </c>
      <c r="B282" s="57" t="s">
        <v>223</v>
      </c>
      <c r="C282" s="58" t="s">
        <v>1825</v>
      </c>
      <c r="D282" s="69" t="s">
        <v>104</v>
      </c>
      <c r="E282" s="58" t="s">
        <v>77</v>
      </c>
      <c r="F282" s="69" t="s">
        <v>3899</v>
      </c>
      <c r="G282" s="69">
        <v>1990</v>
      </c>
      <c r="H282" s="70">
        <v>1</v>
      </c>
      <c r="I282" s="71">
        <v>7</v>
      </c>
      <c r="J282" s="71">
        <v>7</v>
      </c>
      <c r="K282" s="71">
        <v>0.6</v>
      </c>
      <c r="L282" s="71">
        <v>0.1</v>
      </c>
      <c r="M282" s="59">
        <v>0</v>
      </c>
      <c r="N282" s="60"/>
      <c r="O282" s="60">
        <v>0</v>
      </c>
      <c r="P282" s="70">
        <v>1</v>
      </c>
      <c r="Q282" s="71">
        <v>7</v>
      </c>
      <c r="R282" s="71">
        <v>10</v>
      </c>
      <c r="S282" s="70">
        <v>1</v>
      </c>
      <c r="T282" s="60">
        <v>0</v>
      </c>
      <c r="U282" s="60">
        <v>0</v>
      </c>
      <c r="V282" s="60">
        <v>0</v>
      </c>
      <c r="W282" s="60">
        <v>0</v>
      </c>
      <c r="X282" s="77">
        <v>-0.17</v>
      </c>
      <c r="Y282" s="70">
        <v>0.4</v>
      </c>
      <c r="Z282" s="71">
        <v>0.1</v>
      </c>
      <c r="AA282" s="78">
        <v>0.3</v>
      </c>
      <c r="AB282" s="78">
        <v>3.61</v>
      </c>
      <c r="AC282" s="78">
        <v>3.14</v>
      </c>
      <c r="AD282" s="63" t="s">
        <v>25</v>
      </c>
    </row>
    <row r="283" spans="1:30" ht="17.25" thickBot="1">
      <c r="A283" s="72">
        <v>281</v>
      </c>
      <c r="B283" s="57" t="s">
        <v>2678</v>
      </c>
      <c r="C283" s="58" t="s">
        <v>1863</v>
      </c>
      <c r="D283" s="69" t="s">
        <v>1833</v>
      </c>
      <c r="E283" s="58" t="s">
        <v>2641</v>
      </c>
      <c r="F283" s="69" t="s">
        <v>3900</v>
      </c>
      <c r="G283" s="69">
        <v>2001</v>
      </c>
      <c r="H283" s="70">
        <v>11</v>
      </c>
      <c r="I283" s="71">
        <v>778</v>
      </c>
      <c r="J283" s="71">
        <v>71</v>
      </c>
      <c r="K283" s="71">
        <v>72</v>
      </c>
      <c r="L283" s="71">
        <v>8.6</v>
      </c>
      <c r="M283" s="70">
        <v>9</v>
      </c>
      <c r="N283" s="71">
        <v>80</v>
      </c>
      <c r="O283" s="71">
        <v>4</v>
      </c>
      <c r="P283" s="70">
        <v>2</v>
      </c>
      <c r="Q283" s="71">
        <v>28</v>
      </c>
      <c r="R283" s="71">
        <v>1</v>
      </c>
      <c r="S283" s="70">
        <v>0.55000000000000004</v>
      </c>
      <c r="T283" s="71">
        <v>8</v>
      </c>
      <c r="U283" s="71">
        <v>14</v>
      </c>
      <c r="V283" s="77">
        <v>-6</v>
      </c>
      <c r="W283" s="77">
        <v>-0.69</v>
      </c>
      <c r="X283" s="78">
        <v>1.0900000000000001</v>
      </c>
      <c r="Y283" s="70">
        <v>8.1999999999999993</v>
      </c>
      <c r="Z283" s="71">
        <v>16.2</v>
      </c>
      <c r="AA283" s="77">
        <v>-8</v>
      </c>
      <c r="AB283" s="77">
        <v>-0.93</v>
      </c>
      <c r="AC283" s="78">
        <v>0.2</v>
      </c>
      <c r="AD283" s="63" t="s">
        <v>25</v>
      </c>
    </row>
    <row r="284" spans="1:30" ht="17.25" thickBot="1">
      <c r="A284" s="72">
        <v>282</v>
      </c>
      <c r="B284" s="57" t="s">
        <v>224</v>
      </c>
      <c r="C284" s="58" t="s">
        <v>1856</v>
      </c>
      <c r="D284" s="69" t="s">
        <v>102</v>
      </c>
      <c r="E284" s="58" t="s">
        <v>93</v>
      </c>
      <c r="F284" s="69" t="s">
        <v>3901</v>
      </c>
      <c r="G284" s="69">
        <v>1997</v>
      </c>
      <c r="H284" s="70">
        <v>8</v>
      </c>
      <c r="I284" s="71">
        <v>135</v>
      </c>
      <c r="J284" s="71">
        <v>17</v>
      </c>
      <c r="K284" s="71">
        <v>12.5</v>
      </c>
      <c r="L284" s="71">
        <v>1.5</v>
      </c>
      <c r="M284" s="70">
        <v>1</v>
      </c>
      <c r="N284" s="71">
        <v>60</v>
      </c>
      <c r="O284" s="60">
        <v>0</v>
      </c>
      <c r="P284" s="70">
        <v>7</v>
      </c>
      <c r="Q284" s="71">
        <v>11</v>
      </c>
      <c r="R284" s="71">
        <v>4</v>
      </c>
      <c r="S284" s="70">
        <v>1.38</v>
      </c>
      <c r="T284" s="71">
        <v>5</v>
      </c>
      <c r="U284" s="71">
        <v>1</v>
      </c>
      <c r="V284" s="78">
        <v>4</v>
      </c>
      <c r="W284" s="78">
        <v>2.67</v>
      </c>
      <c r="X284" s="78">
        <v>3.43</v>
      </c>
      <c r="Y284" s="70">
        <v>4.5</v>
      </c>
      <c r="Z284" s="71">
        <v>1.6</v>
      </c>
      <c r="AA284" s="78">
        <v>2.9</v>
      </c>
      <c r="AB284" s="78">
        <v>1.95</v>
      </c>
      <c r="AC284" s="78">
        <v>2.52</v>
      </c>
      <c r="AD284" s="63" t="s">
        <v>25</v>
      </c>
    </row>
    <row r="285" spans="1:30" ht="17.25" thickBot="1">
      <c r="A285" s="72">
        <v>283</v>
      </c>
      <c r="B285" s="57" t="s">
        <v>225</v>
      </c>
      <c r="C285" s="58" t="s">
        <v>1814</v>
      </c>
      <c r="D285" s="69" t="s">
        <v>103</v>
      </c>
      <c r="E285" s="58" t="s">
        <v>83</v>
      </c>
      <c r="F285" s="69" t="s">
        <v>3902</v>
      </c>
      <c r="G285" s="69">
        <v>1999</v>
      </c>
      <c r="H285" s="70">
        <v>12</v>
      </c>
      <c r="I285" s="144">
        <v>1011</v>
      </c>
      <c r="J285" s="71">
        <v>84</v>
      </c>
      <c r="K285" s="71">
        <v>93.6</v>
      </c>
      <c r="L285" s="71">
        <v>11.2</v>
      </c>
      <c r="M285" s="70">
        <v>12</v>
      </c>
      <c r="N285" s="71">
        <v>84</v>
      </c>
      <c r="O285" s="71">
        <v>6</v>
      </c>
      <c r="P285" s="59">
        <v>0</v>
      </c>
      <c r="Q285" s="60"/>
      <c r="R285" s="60">
        <v>0</v>
      </c>
      <c r="S285" s="70">
        <v>2.08</v>
      </c>
      <c r="T285" s="71">
        <v>25</v>
      </c>
      <c r="U285" s="71">
        <v>16</v>
      </c>
      <c r="V285" s="78">
        <v>9</v>
      </c>
      <c r="W285" s="78">
        <v>0.8</v>
      </c>
      <c r="X285" s="77">
        <v>-3.11</v>
      </c>
      <c r="Y285" s="70">
        <v>20</v>
      </c>
      <c r="Z285" s="71">
        <v>14.3</v>
      </c>
      <c r="AA285" s="78">
        <v>5.7</v>
      </c>
      <c r="AB285" s="78">
        <v>0.51</v>
      </c>
      <c r="AC285" s="77">
        <v>-2.02</v>
      </c>
      <c r="AD285" s="63" t="s">
        <v>25</v>
      </c>
    </row>
    <row r="286" spans="1:30" ht="17.25" thickBot="1">
      <c r="A286" s="72">
        <v>284</v>
      </c>
      <c r="B286" s="57" t="s">
        <v>2679</v>
      </c>
      <c r="C286" s="58" t="s">
        <v>1844</v>
      </c>
      <c r="D286" s="69" t="s">
        <v>111</v>
      </c>
      <c r="E286" s="58" t="s">
        <v>2641</v>
      </c>
      <c r="F286" s="69" t="s">
        <v>3903</v>
      </c>
      <c r="G286" s="69">
        <v>1992</v>
      </c>
      <c r="H286" s="70">
        <v>12</v>
      </c>
      <c r="I286" s="144">
        <v>1080</v>
      </c>
      <c r="J286" s="71">
        <v>90</v>
      </c>
      <c r="K286" s="71">
        <v>100</v>
      </c>
      <c r="L286" s="71">
        <v>12</v>
      </c>
      <c r="M286" s="70">
        <v>12</v>
      </c>
      <c r="N286" s="71">
        <v>90</v>
      </c>
      <c r="O286" s="71">
        <v>12</v>
      </c>
      <c r="P286" s="59">
        <v>0</v>
      </c>
      <c r="Q286" s="60"/>
      <c r="R286" s="60">
        <v>0</v>
      </c>
      <c r="S286" s="70">
        <v>0.5</v>
      </c>
      <c r="T286" s="71">
        <v>10</v>
      </c>
      <c r="U286" s="71">
        <v>22</v>
      </c>
      <c r="V286" s="77">
        <v>-12</v>
      </c>
      <c r="W286" s="77">
        <v>-1</v>
      </c>
      <c r="X286" s="60"/>
      <c r="Y286" s="70">
        <v>12.9</v>
      </c>
      <c r="Z286" s="71">
        <v>24.7</v>
      </c>
      <c r="AA286" s="77">
        <v>-11.8</v>
      </c>
      <c r="AB286" s="77">
        <v>-0.98</v>
      </c>
      <c r="AC286" s="60"/>
      <c r="AD286" s="63" t="s">
        <v>25</v>
      </c>
    </row>
    <row r="287" spans="1:30" ht="17.25" thickBot="1">
      <c r="A287" s="72">
        <v>285</v>
      </c>
      <c r="B287" s="57" t="s">
        <v>226</v>
      </c>
      <c r="C287" s="58" t="s">
        <v>1812</v>
      </c>
      <c r="D287" s="69" t="s">
        <v>104</v>
      </c>
      <c r="E287" s="58" t="s">
        <v>96</v>
      </c>
      <c r="F287" s="69" t="s">
        <v>3904</v>
      </c>
      <c r="G287" s="69">
        <v>1993</v>
      </c>
      <c r="H287" s="70">
        <v>4</v>
      </c>
      <c r="I287" s="71">
        <v>226</v>
      </c>
      <c r="J287" s="71">
        <v>57</v>
      </c>
      <c r="K287" s="71">
        <v>20.9</v>
      </c>
      <c r="L287" s="71">
        <v>2.5</v>
      </c>
      <c r="M287" s="70">
        <v>2</v>
      </c>
      <c r="N287" s="71">
        <v>90</v>
      </c>
      <c r="O287" s="71">
        <v>2</v>
      </c>
      <c r="P287" s="70">
        <v>2</v>
      </c>
      <c r="Q287" s="71">
        <v>23</v>
      </c>
      <c r="R287" s="71">
        <v>6</v>
      </c>
      <c r="S287" s="59">
        <v>0</v>
      </c>
      <c r="T287" s="60">
        <v>0</v>
      </c>
      <c r="U287" s="71">
        <v>7</v>
      </c>
      <c r="V287" s="77">
        <v>-7</v>
      </c>
      <c r="W287" s="77">
        <v>-2.79</v>
      </c>
      <c r="X287" s="77">
        <v>-3.21</v>
      </c>
      <c r="Y287" s="70">
        <v>3.4</v>
      </c>
      <c r="Z287" s="71">
        <v>6.3</v>
      </c>
      <c r="AA287" s="77">
        <v>-2.9</v>
      </c>
      <c r="AB287" s="77">
        <v>-1.17</v>
      </c>
      <c r="AC287" s="77">
        <v>-1.71</v>
      </c>
      <c r="AD287" s="63" t="s">
        <v>25</v>
      </c>
    </row>
    <row r="288" spans="1:30" ht="17.25" thickBot="1">
      <c r="A288" s="72">
        <v>286</v>
      </c>
      <c r="B288" s="57" t="s">
        <v>227</v>
      </c>
      <c r="C288" s="58" t="s">
        <v>1836</v>
      </c>
      <c r="D288" s="69" t="s">
        <v>1833</v>
      </c>
      <c r="E288" s="58" t="s">
        <v>91</v>
      </c>
      <c r="F288" s="69" t="s">
        <v>3905</v>
      </c>
      <c r="G288" s="69">
        <v>1996</v>
      </c>
      <c r="H288" s="70">
        <v>3</v>
      </c>
      <c r="I288" s="71">
        <v>21</v>
      </c>
      <c r="J288" s="71">
        <v>7</v>
      </c>
      <c r="K288" s="71">
        <v>1.9</v>
      </c>
      <c r="L288" s="71">
        <v>0.2</v>
      </c>
      <c r="M288" s="59">
        <v>0</v>
      </c>
      <c r="N288" s="60"/>
      <c r="O288" s="60">
        <v>0</v>
      </c>
      <c r="P288" s="70">
        <v>3</v>
      </c>
      <c r="Q288" s="71">
        <v>7</v>
      </c>
      <c r="R288" s="71">
        <v>8</v>
      </c>
      <c r="S288" s="70">
        <v>1.33</v>
      </c>
      <c r="T288" s="60">
        <v>0</v>
      </c>
      <c r="U288" s="71">
        <v>1</v>
      </c>
      <c r="V288" s="77">
        <v>-1</v>
      </c>
      <c r="W288" s="77">
        <v>-4.29</v>
      </c>
      <c r="X288" s="77">
        <v>-4.29</v>
      </c>
      <c r="Y288" s="70">
        <v>0.5</v>
      </c>
      <c r="Z288" s="71">
        <v>0.5</v>
      </c>
      <c r="AA288" s="78">
        <v>0.1</v>
      </c>
      <c r="AB288" s="78">
        <v>0.39</v>
      </c>
      <c r="AC288" s="78">
        <v>0.79</v>
      </c>
      <c r="AD288" s="63" t="s">
        <v>25</v>
      </c>
    </row>
    <row r="289" spans="1:30" ht="17.25" thickBot="1">
      <c r="A289" s="72">
        <v>287</v>
      </c>
      <c r="B289" s="57" t="s">
        <v>373</v>
      </c>
      <c r="C289" s="58" t="s">
        <v>1832</v>
      </c>
      <c r="D289" s="69" t="s">
        <v>111</v>
      </c>
      <c r="E289" s="58" t="s">
        <v>79</v>
      </c>
      <c r="F289" s="69" t="s">
        <v>4179</v>
      </c>
      <c r="G289" s="69">
        <v>1998</v>
      </c>
      <c r="H289" s="59">
        <v>0</v>
      </c>
      <c r="I289" s="60"/>
      <c r="J289" s="60"/>
      <c r="K289" s="60"/>
      <c r="L289" s="60"/>
      <c r="M289" s="59">
        <v>0</v>
      </c>
      <c r="N289" s="60"/>
      <c r="O289" s="60">
        <v>0</v>
      </c>
      <c r="P289" s="59">
        <v>0</v>
      </c>
      <c r="Q289" s="60"/>
      <c r="R289" s="71">
        <v>11</v>
      </c>
      <c r="S289" s="59"/>
      <c r="T289" s="60"/>
      <c r="U289" s="60"/>
      <c r="V289" s="60"/>
      <c r="W289" s="60"/>
      <c r="X289" s="60"/>
      <c r="Y289" s="59"/>
      <c r="Z289" s="60"/>
      <c r="AA289" s="60"/>
      <c r="AB289" s="60"/>
      <c r="AC289" s="60"/>
      <c r="AD289" s="63" t="s">
        <v>25</v>
      </c>
    </row>
    <row r="290" spans="1:30" ht="17.25" thickBot="1">
      <c r="A290" s="72">
        <v>288</v>
      </c>
      <c r="B290" s="57" t="s">
        <v>2823</v>
      </c>
      <c r="C290" s="58" t="s">
        <v>1812</v>
      </c>
      <c r="D290" s="69" t="s">
        <v>104</v>
      </c>
      <c r="E290" s="58" t="s">
        <v>95</v>
      </c>
      <c r="F290" s="69" t="s">
        <v>3538</v>
      </c>
      <c r="G290" s="69">
        <v>1998</v>
      </c>
      <c r="H290" s="70">
        <v>8</v>
      </c>
      <c r="I290" s="71">
        <v>637</v>
      </c>
      <c r="J290" s="71">
        <v>80</v>
      </c>
      <c r="K290" s="71">
        <v>59</v>
      </c>
      <c r="L290" s="71">
        <v>7.1</v>
      </c>
      <c r="M290" s="70">
        <v>7</v>
      </c>
      <c r="N290" s="71">
        <v>89</v>
      </c>
      <c r="O290" s="71">
        <v>6</v>
      </c>
      <c r="P290" s="70">
        <v>1</v>
      </c>
      <c r="Q290" s="71">
        <v>15</v>
      </c>
      <c r="R290" s="60">
        <v>0</v>
      </c>
      <c r="S290" s="70">
        <v>0.88</v>
      </c>
      <c r="T290" s="71">
        <v>7</v>
      </c>
      <c r="U290" s="71">
        <v>14</v>
      </c>
      <c r="V290" s="77">
        <v>-7</v>
      </c>
      <c r="W290" s="77">
        <v>-0.99</v>
      </c>
      <c r="X290" s="78">
        <v>0.84</v>
      </c>
      <c r="Y290" s="70">
        <v>8.3000000000000007</v>
      </c>
      <c r="Z290" s="71">
        <v>11.3</v>
      </c>
      <c r="AA290" s="77">
        <v>-3</v>
      </c>
      <c r="AB290" s="77">
        <v>-0.43</v>
      </c>
      <c r="AC290" s="78">
        <v>1.06</v>
      </c>
      <c r="AD290" s="63" t="s">
        <v>25</v>
      </c>
    </row>
    <row r="291" spans="1:30" ht="17.25" thickBot="1">
      <c r="A291" s="72">
        <v>289</v>
      </c>
      <c r="B291" s="57" t="s">
        <v>2724</v>
      </c>
      <c r="C291" s="58" t="s">
        <v>1812</v>
      </c>
      <c r="D291" s="69" t="s">
        <v>103</v>
      </c>
      <c r="E291" s="58" t="s">
        <v>83</v>
      </c>
      <c r="F291" s="80"/>
      <c r="G291" s="80"/>
      <c r="H291" s="59">
        <v>0</v>
      </c>
      <c r="I291" s="60"/>
      <c r="J291" s="60"/>
      <c r="K291" s="60"/>
      <c r="L291" s="60"/>
      <c r="M291" s="59">
        <v>0</v>
      </c>
      <c r="N291" s="60"/>
      <c r="O291" s="60">
        <v>0</v>
      </c>
      <c r="P291" s="59">
        <v>0</v>
      </c>
      <c r="Q291" s="60"/>
      <c r="R291" s="71">
        <v>4</v>
      </c>
      <c r="S291" s="59"/>
      <c r="T291" s="60"/>
      <c r="U291" s="60"/>
      <c r="V291" s="60"/>
      <c r="W291" s="60"/>
      <c r="X291" s="60"/>
      <c r="Y291" s="59"/>
      <c r="Z291" s="60"/>
      <c r="AA291" s="60"/>
      <c r="AB291" s="60"/>
      <c r="AC291" s="60"/>
      <c r="AD291" s="63" t="s">
        <v>25</v>
      </c>
    </row>
    <row r="292" spans="1:30" ht="17.25" thickBot="1">
      <c r="A292" s="72">
        <v>290</v>
      </c>
      <c r="B292" s="57" t="s">
        <v>2680</v>
      </c>
      <c r="C292" s="58" t="s">
        <v>1870</v>
      </c>
      <c r="D292" s="69" t="s">
        <v>104</v>
      </c>
      <c r="E292" s="58" t="s">
        <v>95</v>
      </c>
      <c r="F292" s="69" t="s">
        <v>3906</v>
      </c>
      <c r="G292" s="69">
        <v>2003</v>
      </c>
      <c r="H292" s="70">
        <v>11</v>
      </c>
      <c r="I292" s="71">
        <v>854</v>
      </c>
      <c r="J292" s="71">
        <v>78</v>
      </c>
      <c r="K292" s="71">
        <v>79.099999999999994</v>
      </c>
      <c r="L292" s="71">
        <v>9.5</v>
      </c>
      <c r="M292" s="70">
        <v>10</v>
      </c>
      <c r="N292" s="71">
        <v>85</v>
      </c>
      <c r="O292" s="71">
        <v>6</v>
      </c>
      <c r="P292" s="70">
        <v>1</v>
      </c>
      <c r="Q292" s="71">
        <v>9</v>
      </c>
      <c r="R292" s="71">
        <v>1</v>
      </c>
      <c r="S292" s="70">
        <v>0.55000000000000004</v>
      </c>
      <c r="T292" s="71">
        <v>7</v>
      </c>
      <c r="U292" s="71">
        <v>24</v>
      </c>
      <c r="V292" s="77">
        <v>-17</v>
      </c>
      <c r="W292" s="77">
        <v>-1.79</v>
      </c>
      <c r="X292" s="77">
        <v>-2.19</v>
      </c>
      <c r="Y292" s="70">
        <v>9.1</v>
      </c>
      <c r="Z292" s="71">
        <v>21.1</v>
      </c>
      <c r="AA292" s="77">
        <v>-11.9</v>
      </c>
      <c r="AB292" s="77">
        <v>-1.26</v>
      </c>
      <c r="AC292" s="77">
        <v>-1.88</v>
      </c>
      <c r="AD292" s="63" t="s">
        <v>25</v>
      </c>
    </row>
    <row r="293" spans="1:30" ht="17.25" thickBot="1">
      <c r="A293" s="72">
        <v>291</v>
      </c>
      <c r="B293" s="57" t="s">
        <v>2725</v>
      </c>
      <c r="C293" s="58" t="s">
        <v>1832</v>
      </c>
      <c r="D293" s="69" t="s">
        <v>103</v>
      </c>
      <c r="E293" s="58" t="s">
        <v>95</v>
      </c>
      <c r="F293" s="69" t="s">
        <v>4180</v>
      </c>
      <c r="G293" s="69">
        <v>2000</v>
      </c>
      <c r="H293" s="59">
        <v>0</v>
      </c>
      <c r="I293" s="60"/>
      <c r="J293" s="60"/>
      <c r="K293" s="60"/>
      <c r="L293" s="60"/>
      <c r="M293" s="59">
        <v>0</v>
      </c>
      <c r="N293" s="60"/>
      <c r="O293" s="60">
        <v>0</v>
      </c>
      <c r="P293" s="59">
        <v>0</v>
      </c>
      <c r="Q293" s="60"/>
      <c r="R293" s="71">
        <v>3</v>
      </c>
      <c r="S293" s="59"/>
      <c r="T293" s="60"/>
      <c r="U293" s="60"/>
      <c r="V293" s="60"/>
      <c r="W293" s="60"/>
      <c r="X293" s="60"/>
      <c r="Y293" s="59"/>
      <c r="Z293" s="60"/>
      <c r="AA293" s="60"/>
      <c r="AB293" s="60"/>
      <c r="AC293" s="60"/>
      <c r="AD293" s="63" t="s">
        <v>25</v>
      </c>
    </row>
    <row r="294" spans="1:30" ht="17.25" thickBot="1">
      <c r="A294" s="72">
        <v>292</v>
      </c>
      <c r="B294" s="57" t="s">
        <v>228</v>
      </c>
      <c r="C294" s="58" t="s">
        <v>1812</v>
      </c>
      <c r="D294" s="69" t="s">
        <v>104</v>
      </c>
      <c r="E294" s="58" t="s">
        <v>93</v>
      </c>
      <c r="F294" s="69" t="s">
        <v>3857</v>
      </c>
      <c r="G294" s="69">
        <v>1997</v>
      </c>
      <c r="H294" s="70">
        <v>12</v>
      </c>
      <c r="I294" s="144">
        <v>1080</v>
      </c>
      <c r="J294" s="71">
        <v>90</v>
      </c>
      <c r="K294" s="71">
        <v>100</v>
      </c>
      <c r="L294" s="71">
        <v>12</v>
      </c>
      <c r="M294" s="70">
        <v>12</v>
      </c>
      <c r="N294" s="71">
        <v>90</v>
      </c>
      <c r="O294" s="71">
        <v>12</v>
      </c>
      <c r="P294" s="59">
        <v>0</v>
      </c>
      <c r="Q294" s="60"/>
      <c r="R294" s="60">
        <v>0</v>
      </c>
      <c r="S294" s="70">
        <v>1.25</v>
      </c>
      <c r="T294" s="71">
        <v>16</v>
      </c>
      <c r="U294" s="71">
        <v>20</v>
      </c>
      <c r="V294" s="77">
        <v>-4</v>
      </c>
      <c r="W294" s="77">
        <v>-0.33</v>
      </c>
      <c r="X294" s="60"/>
      <c r="Y294" s="70">
        <v>16.399999999999999</v>
      </c>
      <c r="Z294" s="71">
        <v>19.5</v>
      </c>
      <c r="AA294" s="77">
        <v>-3.1</v>
      </c>
      <c r="AB294" s="77">
        <v>-0.26</v>
      </c>
      <c r="AC294" s="60"/>
      <c r="AD294" s="63" t="s">
        <v>25</v>
      </c>
    </row>
    <row r="295" spans="1:30" ht="17.25" thickBot="1">
      <c r="A295" s="72">
        <v>293</v>
      </c>
      <c r="B295" s="57" t="s">
        <v>1787</v>
      </c>
      <c r="C295" s="58" t="s">
        <v>1834</v>
      </c>
      <c r="D295" s="69" t="s">
        <v>104</v>
      </c>
      <c r="E295" s="58" t="s">
        <v>63</v>
      </c>
      <c r="F295" s="69" t="s">
        <v>3907</v>
      </c>
      <c r="G295" s="69">
        <v>2000</v>
      </c>
      <c r="H295" s="70">
        <v>4</v>
      </c>
      <c r="I295" s="71">
        <v>184</v>
      </c>
      <c r="J295" s="71">
        <v>46</v>
      </c>
      <c r="K295" s="71">
        <v>17</v>
      </c>
      <c r="L295" s="71">
        <v>2</v>
      </c>
      <c r="M295" s="70">
        <v>2</v>
      </c>
      <c r="N295" s="71">
        <v>90</v>
      </c>
      <c r="O295" s="71">
        <v>2</v>
      </c>
      <c r="P295" s="70">
        <v>2</v>
      </c>
      <c r="Q295" s="71">
        <v>2</v>
      </c>
      <c r="R295" s="71">
        <v>8</v>
      </c>
      <c r="S295" s="70">
        <v>2.5</v>
      </c>
      <c r="T295" s="71">
        <v>7</v>
      </c>
      <c r="U295" s="71">
        <v>2</v>
      </c>
      <c r="V295" s="78">
        <v>5</v>
      </c>
      <c r="W295" s="78">
        <v>2.4500000000000002</v>
      </c>
      <c r="X295" s="78">
        <v>1.34</v>
      </c>
      <c r="Y295" s="70">
        <v>5.9</v>
      </c>
      <c r="Z295" s="71">
        <v>0.9</v>
      </c>
      <c r="AA295" s="78">
        <v>5</v>
      </c>
      <c r="AB295" s="78">
        <v>2.46</v>
      </c>
      <c r="AC295" s="78">
        <v>1.78</v>
      </c>
      <c r="AD295" s="63" t="s">
        <v>25</v>
      </c>
    </row>
    <row r="296" spans="1:30" ht="17.25" thickBot="1">
      <c r="A296" s="72">
        <v>294</v>
      </c>
      <c r="B296" s="57" t="s">
        <v>2681</v>
      </c>
      <c r="C296" s="58" t="s">
        <v>1818</v>
      </c>
      <c r="D296" s="69" t="s">
        <v>1819</v>
      </c>
      <c r="E296" s="58" t="s">
        <v>95</v>
      </c>
      <c r="F296" s="69" t="s">
        <v>3908</v>
      </c>
      <c r="G296" s="69">
        <v>1999</v>
      </c>
      <c r="H296" s="70">
        <v>9</v>
      </c>
      <c r="I296" s="71">
        <v>410</v>
      </c>
      <c r="J296" s="71">
        <v>46</v>
      </c>
      <c r="K296" s="71">
        <v>38</v>
      </c>
      <c r="L296" s="71">
        <v>4.5999999999999996</v>
      </c>
      <c r="M296" s="70">
        <v>5</v>
      </c>
      <c r="N296" s="71">
        <v>63</v>
      </c>
      <c r="O296" s="60">
        <v>0</v>
      </c>
      <c r="P296" s="70">
        <v>4</v>
      </c>
      <c r="Q296" s="71">
        <v>23</v>
      </c>
      <c r="R296" s="71">
        <v>3</v>
      </c>
      <c r="S296" s="70">
        <v>0.67</v>
      </c>
      <c r="T296" s="71">
        <v>4</v>
      </c>
      <c r="U296" s="71">
        <v>8</v>
      </c>
      <c r="V296" s="77">
        <v>-4</v>
      </c>
      <c r="W296" s="77">
        <v>-0.88</v>
      </c>
      <c r="X296" s="78">
        <v>0.73</v>
      </c>
      <c r="Y296" s="70">
        <v>5.9</v>
      </c>
      <c r="Z296" s="71">
        <v>9</v>
      </c>
      <c r="AA296" s="77">
        <v>-3</v>
      </c>
      <c r="AB296" s="77">
        <v>-0.67</v>
      </c>
      <c r="AC296" s="78">
        <v>0.32</v>
      </c>
      <c r="AD296" s="63" t="s">
        <v>25</v>
      </c>
    </row>
    <row r="297" spans="1:30" ht="17.25" thickBot="1">
      <c r="A297" s="72">
        <v>295</v>
      </c>
      <c r="B297" s="57" t="s">
        <v>2682</v>
      </c>
      <c r="C297" s="58" t="s">
        <v>1852</v>
      </c>
      <c r="D297" s="69" t="s">
        <v>1819</v>
      </c>
      <c r="E297" s="58" t="s">
        <v>2348</v>
      </c>
      <c r="F297" s="69" t="s">
        <v>3909</v>
      </c>
      <c r="G297" s="69">
        <v>2004</v>
      </c>
      <c r="H297" s="70">
        <v>12</v>
      </c>
      <c r="I297" s="71">
        <v>783</v>
      </c>
      <c r="J297" s="71">
        <v>65</v>
      </c>
      <c r="K297" s="71">
        <v>72.5</v>
      </c>
      <c r="L297" s="71">
        <v>8.6999999999999993</v>
      </c>
      <c r="M297" s="70">
        <v>10</v>
      </c>
      <c r="N297" s="71">
        <v>71</v>
      </c>
      <c r="O297" s="60">
        <v>0</v>
      </c>
      <c r="P297" s="70">
        <v>2</v>
      </c>
      <c r="Q297" s="71">
        <v>38</v>
      </c>
      <c r="R297" s="60">
        <v>0</v>
      </c>
      <c r="S297" s="70">
        <v>0.33</v>
      </c>
      <c r="T297" s="71">
        <v>6</v>
      </c>
      <c r="U297" s="71">
        <v>23</v>
      </c>
      <c r="V297" s="77">
        <v>-17</v>
      </c>
      <c r="W297" s="77">
        <v>-1.95</v>
      </c>
      <c r="X297" s="77">
        <v>-0.74</v>
      </c>
      <c r="Y297" s="70">
        <v>6.1</v>
      </c>
      <c r="Z297" s="71">
        <v>14.4</v>
      </c>
      <c r="AA297" s="77">
        <v>-8.3000000000000007</v>
      </c>
      <c r="AB297" s="77">
        <v>-0.95</v>
      </c>
      <c r="AC297" s="78">
        <v>0.2</v>
      </c>
      <c r="AD297" s="63" t="s">
        <v>25</v>
      </c>
    </row>
    <row r="298" spans="1:30" ht="17.25" thickBot="1">
      <c r="A298" s="72">
        <v>296</v>
      </c>
      <c r="B298" s="57" t="s">
        <v>229</v>
      </c>
      <c r="C298" s="58" t="s">
        <v>1814</v>
      </c>
      <c r="D298" s="69" t="s">
        <v>104</v>
      </c>
      <c r="E298" s="58" t="s">
        <v>79</v>
      </c>
      <c r="F298" s="69" t="s">
        <v>3910</v>
      </c>
      <c r="G298" s="69">
        <v>1999</v>
      </c>
      <c r="H298" s="70">
        <v>8</v>
      </c>
      <c r="I298" s="71">
        <v>469</v>
      </c>
      <c r="J298" s="71">
        <v>59</v>
      </c>
      <c r="K298" s="71">
        <v>43.4</v>
      </c>
      <c r="L298" s="71">
        <v>5.2</v>
      </c>
      <c r="M298" s="70">
        <v>5</v>
      </c>
      <c r="N298" s="71">
        <v>85</v>
      </c>
      <c r="O298" s="71">
        <v>4</v>
      </c>
      <c r="P298" s="70">
        <v>3</v>
      </c>
      <c r="Q298" s="71">
        <v>15</v>
      </c>
      <c r="R298" s="71">
        <v>1</v>
      </c>
      <c r="S298" s="70">
        <v>1.88</v>
      </c>
      <c r="T298" s="71">
        <v>10</v>
      </c>
      <c r="U298" s="71">
        <v>5</v>
      </c>
      <c r="V298" s="78">
        <v>5</v>
      </c>
      <c r="W298" s="78">
        <v>0.96</v>
      </c>
      <c r="X298" s="77">
        <v>-0.81</v>
      </c>
      <c r="Y298" s="70">
        <v>11.7</v>
      </c>
      <c r="Z298" s="71">
        <v>6</v>
      </c>
      <c r="AA298" s="78">
        <v>5.7</v>
      </c>
      <c r="AB298" s="78">
        <v>1.1000000000000001</v>
      </c>
      <c r="AC298" s="78">
        <v>0.18</v>
      </c>
      <c r="AD298" s="63" t="s">
        <v>25</v>
      </c>
    </row>
    <row r="299" spans="1:30" ht="17.25" thickBot="1">
      <c r="A299" s="72">
        <v>297</v>
      </c>
      <c r="B299" s="57" t="s">
        <v>230</v>
      </c>
      <c r="C299" s="58" t="s">
        <v>1812</v>
      </c>
      <c r="D299" s="69" t="s">
        <v>104</v>
      </c>
      <c r="E299" s="58" t="s">
        <v>83</v>
      </c>
      <c r="F299" s="69" t="s">
        <v>3911</v>
      </c>
      <c r="G299" s="69">
        <v>1997</v>
      </c>
      <c r="H299" s="70">
        <v>12</v>
      </c>
      <c r="I299" s="144">
        <v>1080</v>
      </c>
      <c r="J299" s="71">
        <v>90</v>
      </c>
      <c r="K299" s="71">
        <v>100</v>
      </c>
      <c r="L299" s="71">
        <v>12</v>
      </c>
      <c r="M299" s="70">
        <v>12</v>
      </c>
      <c r="N299" s="71">
        <v>90</v>
      </c>
      <c r="O299" s="71">
        <v>12</v>
      </c>
      <c r="P299" s="59">
        <v>0</v>
      </c>
      <c r="Q299" s="60"/>
      <c r="R299" s="60">
        <v>0</v>
      </c>
      <c r="S299" s="70">
        <v>2.08</v>
      </c>
      <c r="T299" s="71">
        <v>29</v>
      </c>
      <c r="U299" s="71">
        <v>17</v>
      </c>
      <c r="V299" s="78">
        <v>12</v>
      </c>
      <c r="W299" s="78">
        <v>1</v>
      </c>
      <c r="X299" s="60"/>
      <c r="Y299" s="70">
        <v>23.5</v>
      </c>
      <c r="Z299" s="71">
        <v>15.9</v>
      </c>
      <c r="AA299" s="78">
        <v>7.7</v>
      </c>
      <c r="AB299" s="78">
        <v>0.64</v>
      </c>
      <c r="AC299" s="60"/>
      <c r="AD299" s="63" t="s">
        <v>25</v>
      </c>
    </row>
    <row r="300" spans="1:30" ht="17.25" thickBot="1">
      <c r="A300" s="72">
        <v>298</v>
      </c>
      <c r="B300" s="57" t="s">
        <v>231</v>
      </c>
      <c r="C300" s="58" t="s">
        <v>1851</v>
      </c>
      <c r="D300" s="69" t="s">
        <v>103</v>
      </c>
      <c r="E300" s="58" t="s">
        <v>87</v>
      </c>
      <c r="F300" s="69" t="s">
        <v>3912</v>
      </c>
      <c r="G300" s="69">
        <v>1989</v>
      </c>
      <c r="H300" s="70">
        <v>7</v>
      </c>
      <c r="I300" s="71">
        <v>76</v>
      </c>
      <c r="J300" s="71">
        <v>11</v>
      </c>
      <c r="K300" s="71">
        <v>7</v>
      </c>
      <c r="L300" s="71">
        <v>0.8</v>
      </c>
      <c r="M300" s="59">
        <v>0</v>
      </c>
      <c r="N300" s="60"/>
      <c r="O300" s="60">
        <v>0</v>
      </c>
      <c r="P300" s="70">
        <v>7</v>
      </c>
      <c r="Q300" s="71">
        <v>11</v>
      </c>
      <c r="R300" s="71">
        <v>5</v>
      </c>
      <c r="S300" s="70">
        <v>1.29</v>
      </c>
      <c r="T300" s="60">
        <v>0</v>
      </c>
      <c r="U300" s="71">
        <v>3</v>
      </c>
      <c r="V300" s="77">
        <v>-3</v>
      </c>
      <c r="W300" s="77">
        <v>-3.55</v>
      </c>
      <c r="X300" s="77">
        <v>-3.46</v>
      </c>
      <c r="Y300" s="70">
        <v>0.7</v>
      </c>
      <c r="Z300" s="71">
        <v>3.6</v>
      </c>
      <c r="AA300" s="77">
        <v>-2.9</v>
      </c>
      <c r="AB300" s="77">
        <v>-3.42</v>
      </c>
      <c r="AC300" s="77">
        <v>-3.2</v>
      </c>
      <c r="AD300" s="63" t="s">
        <v>25</v>
      </c>
    </row>
    <row r="301" spans="1:30" ht="17.25" thickBot="1">
      <c r="A301" s="72">
        <v>299</v>
      </c>
      <c r="B301" s="57" t="s">
        <v>232</v>
      </c>
      <c r="C301" s="58" t="s">
        <v>1843</v>
      </c>
      <c r="D301" s="69" t="s">
        <v>103</v>
      </c>
      <c r="E301" s="58" t="s">
        <v>65</v>
      </c>
      <c r="F301" s="69" t="s">
        <v>3913</v>
      </c>
      <c r="G301" s="69">
        <v>1994</v>
      </c>
      <c r="H301" s="70">
        <v>9</v>
      </c>
      <c r="I301" s="71">
        <v>563</v>
      </c>
      <c r="J301" s="71">
        <v>63</v>
      </c>
      <c r="K301" s="71">
        <v>52.1</v>
      </c>
      <c r="L301" s="71">
        <v>6.3</v>
      </c>
      <c r="M301" s="70">
        <v>6</v>
      </c>
      <c r="N301" s="71">
        <v>80</v>
      </c>
      <c r="O301" s="71">
        <v>2</v>
      </c>
      <c r="P301" s="70">
        <v>3</v>
      </c>
      <c r="Q301" s="71">
        <v>28</v>
      </c>
      <c r="R301" s="71">
        <v>1</v>
      </c>
      <c r="S301" s="70">
        <v>2.11</v>
      </c>
      <c r="T301" s="71">
        <v>16</v>
      </c>
      <c r="U301" s="71">
        <v>5</v>
      </c>
      <c r="V301" s="78">
        <v>11</v>
      </c>
      <c r="W301" s="78">
        <v>1.76</v>
      </c>
      <c r="X301" s="78">
        <v>0.19</v>
      </c>
      <c r="Y301" s="70">
        <v>10.7</v>
      </c>
      <c r="Z301" s="71">
        <v>4.3</v>
      </c>
      <c r="AA301" s="78">
        <v>6.4</v>
      </c>
      <c r="AB301" s="78">
        <v>1.02</v>
      </c>
      <c r="AC301" s="77">
        <v>-0.18</v>
      </c>
      <c r="AD301" s="63" t="s">
        <v>25</v>
      </c>
    </row>
    <row r="302" spans="1:30" ht="17.25" thickBot="1">
      <c r="A302" s="72">
        <v>300</v>
      </c>
      <c r="B302" s="57" t="s">
        <v>3480</v>
      </c>
      <c r="C302" s="58" t="s">
        <v>1829</v>
      </c>
      <c r="D302" s="69" t="s">
        <v>104</v>
      </c>
      <c r="E302" s="58" t="s">
        <v>67</v>
      </c>
      <c r="F302" s="69" t="s">
        <v>3914</v>
      </c>
      <c r="G302" s="69">
        <v>1994</v>
      </c>
      <c r="H302" s="70">
        <v>1</v>
      </c>
      <c r="I302" s="71">
        <v>1</v>
      </c>
      <c r="J302" s="71">
        <v>1</v>
      </c>
      <c r="K302" s="71">
        <v>0.1</v>
      </c>
      <c r="L302" s="60">
        <v>0</v>
      </c>
      <c r="M302" s="59">
        <v>0</v>
      </c>
      <c r="N302" s="60"/>
      <c r="O302" s="60">
        <v>0</v>
      </c>
      <c r="P302" s="70">
        <v>1</v>
      </c>
      <c r="Q302" s="71">
        <v>1</v>
      </c>
      <c r="R302" s="71">
        <v>2</v>
      </c>
      <c r="S302" s="59">
        <v>0</v>
      </c>
      <c r="T302" s="60">
        <v>0</v>
      </c>
      <c r="U302" s="60">
        <v>0</v>
      </c>
      <c r="V302" s="60">
        <v>0</v>
      </c>
      <c r="W302" s="60">
        <v>0</v>
      </c>
      <c r="X302" s="77">
        <v>-1.17</v>
      </c>
      <c r="Y302" s="59">
        <v>0</v>
      </c>
      <c r="Z302" s="71">
        <v>0.2</v>
      </c>
      <c r="AA302" s="77">
        <v>-0.2</v>
      </c>
      <c r="AB302" s="77">
        <v>-16.54</v>
      </c>
      <c r="AC302" s="77">
        <v>-17.41</v>
      </c>
      <c r="AD302" s="63" t="s">
        <v>25</v>
      </c>
    </row>
    <row r="303" spans="1:30" ht="17.25" thickBot="1">
      <c r="A303" s="72">
        <v>301</v>
      </c>
      <c r="B303" s="57" t="s">
        <v>2953</v>
      </c>
      <c r="C303" s="58" t="s">
        <v>1818</v>
      </c>
      <c r="D303" s="69" t="s">
        <v>111</v>
      </c>
      <c r="E303" s="58" t="s">
        <v>2641</v>
      </c>
      <c r="F303" s="69" t="s">
        <v>3580</v>
      </c>
      <c r="G303" s="69">
        <v>1988</v>
      </c>
      <c r="H303" s="59">
        <v>0</v>
      </c>
      <c r="I303" s="60"/>
      <c r="J303" s="60"/>
      <c r="K303" s="60"/>
      <c r="L303" s="60"/>
      <c r="M303" s="59">
        <v>0</v>
      </c>
      <c r="N303" s="60"/>
      <c r="O303" s="60">
        <v>0</v>
      </c>
      <c r="P303" s="59">
        <v>0</v>
      </c>
      <c r="Q303" s="60"/>
      <c r="R303" s="71">
        <v>11</v>
      </c>
      <c r="S303" s="59"/>
      <c r="T303" s="60"/>
      <c r="U303" s="60"/>
      <c r="V303" s="60"/>
      <c r="W303" s="60"/>
      <c r="X303" s="60"/>
      <c r="Y303" s="59"/>
      <c r="Z303" s="60"/>
      <c r="AA303" s="60"/>
      <c r="AB303" s="60"/>
      <c r="AC303" s="60"/>
      <c r="AD303" s="63" t="s">
        <v>25</v>
      </c>
    </row>
    <row r="304" spans="1:30" ht="17.25" thickBot="1">
      <c r="A304" s="72">
        <v>302</v>
      </c>
      <c r="B304" s="57" t="s">
        <v>233</v>
      </c>
      <c r="C304" s="58" t="s">
        <v>1829</v>
      </c>
      <c r="D304" s="69" t="s">
        <v>102</v>
      </c>
      <c r="E304" s="58" t="s">
        <v>71</v>
      </c>
      <c r="F304" s="69" t="s">
        <v>3915</v>
      </c>
      <c r="G304" s="69">
        <v>2000</v>
      </c>
      <c r="H304" s="70">
        <v>12</v>
      </c>
      <c r="I304" s="144">
        <v>1040</v>
      </c>
      <c r="J304" s="71">
        <v>87</v>
      </c>
      <c r="K304" s="71">
        <v>96.3</v>
      </c>
      <c r="L304" s="71">
        <v>11.6</v>
      </c>
      <c r="M304" s="70">
        <v>12</v>
      </c>
      <c r="N304" s="71">
        <v>87</v>
      </c>
      <c r="O304" s="71">
        <v>7</v>
      </c>
      <c r="P304" s="59">
        <v>0</v>
      </c>
      <c r="Q304" s="60"/>
      <c r="R304" s="60">
        <v>0</v>
      </c>
      <c r="S304" s="70">
        <v>2.17</v>
      </c>
      <c r="T304" s="71">
        <v>24</v>
      </c>
      <c r="U304" s="71">
        <v>10</v>
      </c>
      <c r="V304" s="78">
        <v>14</v>
      </c>
      <c r="W304" s="78">
        <v>1.21</v>
      </c>
      <c r="X304" s="78">
        <v>12.46</v>
      </c>
      <c r="Y304" s="70">
        <v>18.3</v>
      </c>
      <c r="Z304" s="71">
        <v>15.6</v>
      </c>
      <c r="AA304" s="78">
        <v>2.8</v>
      </c>
      <c r="AB304" s="78">
        <v>0.24</v>
      </c>
      <c r="AC304" s="78">
        <v>5.1100000000000003</v>
      </c>
      <c r="AD304" s="63" t="s">
        <v>25</v>
      </c>
    </row>
    <row r="305" spans="1:30" ht="17.25" thickBot="1">
      <c r="A305" s="72">
        <v>303</v>
      </c>
      <c r="B305" s="57" t="s">
        <v>2824</v>
      </c>
      <c r="C305" s="58" t="s">
        <v>1812</v>
      </c>
      <c r="D305" s="69" t="s">
        <v>1810</v>
      </c>
      <c r="E305" s="58" t="s">
        <v>73</v>
      </c>
      <c r="F305" s="69" t="s">
        <v>3916</v>
      </c>
      <c r="G305" s="69">
        <v>1988</v>
      </c>
      <c r="H305" s="70">
        <v>7</v>
      </c>
      <c r="I305" s="71">
        <v>261</v>
      </c>
      <c r="J305" s="71">
        <v>37</v>
      </c>
      <c r="K305" s="71">
        <v>24.2</v>
      </c>
      <c r="L305" s="71">
        <v>2.9</v>
      </c>
      <c r="M305" s="70">
        <v>4</v>
      </c>
      <c r="N305" s="71">
        <v>53</v>
      </c>
      <c r="O305" s="60">
        <v>0</v>
      </c>
      <c r="P305" s="70">
        <v>3</v>
      </c>
      <c r="Q305" s="71">
        <v>17</v>
      </c>
      <c r="R305" s="71">
        <v>3</v>
      </c>
      <c r="S305" s="70">
        <v>1.71</v>
      </c>
      <c r="T305" s="71">
        <v>5</v>
      </c>
      <c r="U305" s="71">
        <v>3</v>
      </c>
      <c r="V305" s="78">
        <v>2</v>
      </c>
      <c r="W305" s="78">
        <v>0.69</v>
      </c>
      <c r="X305" s="78">
        <v>0.47</v>
      </c>
      <c r="Y305" s="70">
        <v>3.6</v>
      </c>
      <c r="Z305" s="71">
        <v>3.8</v>
      </c>
      <c r="AA305" s="77">
        <v>-0.2</v>
      </c>
      <c r="AB305" s="77">
        <v>-0.05</v>
      </c>
      <c r="AC305" s="77">
        <v>-0.48</v>
      </c>
      <c r="AD305" s="63" t="s">
        <v>25</v>
      </c>
    </row>
    <row r="306" spans="1:30" ht="17.25" thickBot="1">
      <c r="A306" s="72">
        <v>304</v>
      </c>
      <c r="B306" s="57" t="s">
        <v>3102</v>
      </c>
      <c r="C306" s="58" t="s">
        <v>1824</v>
      </c>
      <c r="D306" s="69" t="s">
        <v>1847</v>
      </c>
      <c r="E306" s="58" t="s">
        <v>73</v>
      </c>
      <c r="F306" s="69" t="s">
        <v>3917</v>
      </c>
      <c r="G306" s="69">
        <v>2000</v>
      </c>
      <c r="H306" s="70">
        <v>4</v>
      </c>
      <c r="I306" s="71">
        <v>139</v>
      </c>
      <c r="J306" s="71">
        <v>35</v>
      </c>
      <c r="K306" s="71">
        <v>12.9</v>
      </c>
      <c r="L306" s="71">
        <v>1.5</v>
      </c>
      <c r="M306" s="70">
        <v>1</v>
      </c>
      <c r="N306" s="71">
        <v>76</v>
      </c>
      <c r="O306" s="60">
        <v>0</v>
      </c>
      <c r="P306" s="70">
        <v>3</v>
      </c>
      <c r="Q306" s="71">
        <v>21</v>
      </c>
      <c r="R306" s="60">
        <v>0</v>
      </c>
      <c r="S306" s="70">
        <v>2.25</v>
      </c>
      <c r="T306" s="71">
        <v>4</v>
      </c>
      <c r="U306" s="71">
        <v>5</v>
      </c>
      <c r="V306" s="77">
        <v>-1</v>
      </c>
      <c r="W306" s="77">
        <v>-0.65</v>
      </c>
      <c r="X306" s="77">
        <v>-1.1299999999999999</v>
      </c>
      <c r="Y306" s="70">
        <v>2.1</v>
      </c>
      <c r="Z306" s="71">
        <v>1.9</v>
      </c>
      <c r="AA306" s="78">
        <v>0.1</v>
      </c>
      <c r="AB306" s="78">
        <v>0.08</v>
      </c>
      <c r="AC306" s="77">
        <v>-0.27</v>
      </c>
      <c r="AD306" s="63" t="s">
        <v>25</v>
      </c>
    </row>
    <row r="307" spans="1:30" ht="17.25" thickBot="1">
      <c r="A307" s="72">
        <v>305</v>
      </c>
      <c r="B307" s="57" t="s">
        <v>234</v>
      </c>
      <c r="C307" s="58" t="s">
        <v>1820</v>
      </c>
      <c r="D307" s="69" t="s">
        <v>104</v>
      </c>
      <c r="E307" s="58" t="s">
        <v>65</v>
      </c>
      <c r="F307" s="69" t="s">
        <v>3918</v>
      </c>
      <c r="G307" s="69">
        <v>1994</v>
      </c>
      <c r="H307" s="70">
        <v>1</v>
      </c>
      <c r="I307" s="71">
        <v>12</v>
      </c>
      <c r="J307" s="71">
        <v>12</v>
      </c>
      <c r="K307" s="71">
        <v>1.1000000000000001</v>
      </c>
      <c r="L307" s="71">
        <v>0.1</v>
      </c>
      <c r="M307" s="59">
        <v>0</v>
      </c>
      <c r="N307" s="60"/>
      <c r="O307" s="60">
        <v>0</v>
      </c>
      <c r="P307" s="70">
        <v>1</v>
      </c>
      <c r="Q307" s="71">
        <v>12</v>
      </c>
      <c r="R307" s="60">
        <v>0</v>
      </c>
      <c r="S307" s="70">
        <v>3</v>
      </c>
      <c r="T307" s="60">
        <v>0</v>
      </c>
      <c r="U307" s="60">
        <v>0</v>
      </c>
      <c r="V307" s="60">
        <v>0</v>
      </c>
      <c r="W307" s="60">
        <v>0</v>
      </c>
      <c r="X307" s="77">
        <v>-1.69</v>
      </c>
      <c r="Y307" s="70">
        <v>0.1</v>
      </c>
      <c r="Z307" s="71">
        <v>0.1</v>
      </c>
      <c r="AA307" s="78">
        <v>0.1</v>
      </c>
      <c r="AB307" s="78">
        <v>0.56999999999999995</v>
      </c>
      <c r="AC307" s="77">
        <v>-0.55000000000000004</v>
      </c>
      <c r="AD307" s="63" t="s">
        <v>25</v>
      </c>
    </row>
    <row r="308" spans="1:30" ht="17.25" thickBot="1">
      <c r="A308" s="72">
        <v>306</v>
      </c>
      <c r="B308" s="57" t="s">
        <v>2683</v>
      </c>
      <c r="C308" s="58" t="s">
        <v>1815</v>
      </c>
      <c r="D308" s="69" t="s">
        <v>104</v>
      </c>
      <c r="E308" s="58" t="s">
        <v>2349</v>
      </c>
      <c r="F308" s="69" t="s">
        <v>3919</v>
      </c>
      <c r="G308" s="69">
        <v>2001</v>
      </c>
      <c r="H308" s="70">
        <v>5</v>
      </c>
      <c r="I308" s="71">
        <v>222</v>
      </c>
      <c r="J308" s="71">
        <v>44</v>
      </c>
      <c r="K308" s="71">
        <v>20.6</v>
      </c>
      <c r="L308" s="71">
        <v>2.5</v>
      </c>
      <c r="M308" s="70">
        <v>1</v>
      </c>
      <c r="N308" s="71">
        <v>67</v>
      </c>
      <c r="O308" s="60">
        <v>0</v>
      </c>
      <c r="P308" s="70">
        <v>4</v>
      </c>
      <c r="Q308" s="71">
        <v>39</v>
      </c>
      <c r="R308" s="71">
        <v>6</v>
      </c>
      <c r="S308" s="70">
        <v>0.2</v>
      </c>
      <c r="T308" s="71">
        <v>5</v>
      </c>
      <c r="U308" s="71">
        <v>7</v>
      </c>
      <c r="V308" s="77">
        <v>-2</v>
      </c>
      <c r="W308" s="77">
        <v>-0.81</v>
      </c>
      <c r="X308" s="78">
        <v>1.18</v>
      </c>
      <c r="Y308" s="70">
        <v>2</v>
      </c>
      <c r="Z308" s="71">
        <v>7</v>
      </c>
      <c r="AA308" s="77">
        <v>-4.9000000000000004</v>
      </c>
      <c r="AB308" s="77">
        <v>-2</v>
      </c>
      <c r="AC308" s="77">
        <v>-0.79</v>
      </c>
      <c r="AD308" s="63" t="s">
        <v>25</v>
      </c>
    </row>
    <row r="309" spans="1:30" ht="17.25" thickBot="1">
      <c r="A309" s="72">
        <v>307</v>
      </c>
      <c r="B309" s="57" t="s">
        <v>235</v>
      </c>
      <c r="C309" s="58" t="s">
        <v>1812</v>
      </c>
      <c r="D309" s="69" t="s">
        <v>104</v>
      </c>
      <c r="E309" s="58" t="s">
        <v>67</v>
      </c>
      <c r="F309" s="69" t="s">
        <v>3920</v>
      </c>
      <c r="G309" s="69">
        <v>1993</v>
      </c>
      <c r="H309" s="70">
        <v>7</v>
      </c>
      <c r="I309" s="71">
        <v>557</v>
      </c>
      <c r="J309" s="71">
        <v>80</v>
      </c>
      <c r="K309" s="71">
        <v>51.6</v>
      </c>
      <c r="L309" s="71">
        <v>6.2</v>
      </c>
      <c r="M309" s="70">
        <v>6</v>
      </c>
      <c r="N309" s="71">
        <v>90</v>
      </c>
      <c r="O309" s="71">
        <v>6</v>
      </c>
      <c r="P309" s="70">
        <v>1</v>
      </c>
      <c r="Q309" s="71">
        <v>17</v>
      </c>
      <c r="R309" s="71">
        <v>5</v>
      </c>
      <c r="S309" s="70">
        <v>1.57</v>
      </c>
      <c r="T309" s="71">
        <v>12</v>
      </c>
      <c r="U309" s="71">
        <v>6</v>
      </c>
      <c r="V309" s="78">
        <v>6</v>
      </c>
      <c r="W309" s="78">
        <v>0.97</v>
      </c>
      <c r="X309" s="77">
        <v>-0.41</v>
      </c>
      <c r="Y309" s="70">
        <v>11.7</v>
      </c>
      <c r="Z309" s="71">
        <v>7</v>
      </c>
      <c r="AA309" s="78">
        <v>4.8</v>
      </c>
      <c r="AB309" s="78">
        <v>0.77</v>
      </c>
      <c r="AC309" s="77">
        <v>-0.16</v>
      </c>
      <c r="AD309" s="63" t="s">
        <v>25</v>
      </c>
    </row>
    <row r="310" spans="1:30" ht="17.25" thickBot="1">
      <c r="A310" s="72">
        <v>308</v>
      </c>
      <c r="B310" s="57" t="s">
        <v>236</v>
      </c>
      <c r="C310" s="58" t="s">
        <v>1828</v>
      </c>
      <c r="D310" s="69" t="s">
        <v>103</v>
      </c>
      <c r="E310" s="58" t="s">
        <v>93</v>
      </c>
      <c r="F310" s="69" t="s">
        <v>3921</v>
      </c>
      <c r="G310" s="69">
        <v>1993</v>
      </c>
      <c r="H310" s="70">
        <v>11</v>
      </c>
      <c r="I310" s="71">
        <v>971</v>
      </c>
      <c r="J310" s="71">
        <v>88</v>
      </c>
      <c r="K310" s="71">
        <v>89.9</v>
      </c>
      <c r="L310" s="71">
        <v>10.8</v>
      </c>
      <c r="M310" s="70">
        <v>11</v>
      </c>
      <c r="N310" s="71">
        <v>88</v>
      </c>
      <c r="O310" s="71">
        <v>8</v>
      </c>
      <c r="P310" s="59">
        <v>0</v>
      </c>
      <c r="Q310" s="60"/>
      <c r="R310" s="60">
        <v>0</v>
      </c>
      <c r="S310" s="70">
        <v>1.0900000000000001</v>
      </c>
      <c r="T310" s="71">
        <v>14</v>
      </c>
      <c r="U310" s="71">
        <v>17</v>
      </c>
      <c r="V310" s="77">
        <v>-3</v>
      </c>
      <c r="W310" s="77">
        <v>-0.28000000000000003</v>
      </c>
      <c r="X310" s="78">
        <v>0.55000000000000004</v>
      </c>
      <c r="Y310" s="70">
        <v>13.8</v>
      </c>
      <c r="Z310" s="71">
        <v>17.5</v>
      </c>
      <c r="AA310" s="77">
        <v>-3.8</v>
      </c>
      <c r="AB310" s="77">
        <v>-0.35</v>
      </c>
      <c r="AC310" s="77">
        <v>-0.89</v>
      </c>
      <c r="AD310" s="63" t="s">
        <v>25</v>
      </c>
    </row>
    <row r="311" spans="1:30" ht="17.25" thickBot="1">
      <c r="A311" s="72">
        <v>309</v>
      </c>
      <c r="B311" s="57" t="s">
        <v>3122</v>
      </c>
      <c r="C311" s="58" t="s">
        <v>1814</v>
      </c>
      <c r="D311" s="69" t="s">
        <v>104</v>
      </c>
      <c r="E311" s="58" t="s">
        <v>83</v>
      </c>
      <c r="F311" s="69" t="s">
        <v>4181</v>
      </c>
      <c r="G311" s="69">
        <v>1995</v>
      </c>
      <c r="H311" s="59">
        <v>0</v>
      </c>
      <c r="I311" s="60"/>
      <c r="J311" s="60"/>
      <c r="K311" s="60"/>
      <c r="L311" s="60"/>
      <c r="M311" s="59">
        <v>0</v>
      </c>
      <c r="N311" s="60"/>
      <c r="O311" s="60">
        <v>0</v>
      </c>
      <c r="P311" s="59">
        <v>0</v>
      </c>
      <c r="Q311" s="60"/>
      <c r="R311" s="71">
        <v>9</v>
      </c>
      <c r="S311" s="59"/>
      <c r="T311" s="60"/>
      <c r="U311" s="60"/>
      <c r="V311" s="60"/>
      <c r="W311" s="60"/>
      <c r="X311" s="60"/>
      <c r="Y311" s="59"/>
      <c r="Z311" s="60"/>
      <c r="AA311" s="60"/>
      <c r="AB311" s="60"/>
      <c r="AC311" s="60"/>
      <c r="AD311" s="63" t="s">
        <v>25</v>
      </c>
    </row>
    <row r="312" spans="1:30" ht="17.25" thickBot="1">
      <c r="A312" s="72">
        <v>310</v>
      </c>
      <c r="B312" s="57" t="s">
        <v>76</v>
      </c>
      <c r="C312" s="58" t="s">
        <v>1836</v>
      </c>
      <c r="D312" s="69" t="s">
        <v>111</v>
      </c>
      <c r="E312" s="58" t="s">
        <v>75</v>
      </c>
      <c r="F312" s="69" t="s">
        <v>3922</v>
      </c>
      <c r="G312" s="69">
        <v>1992</v>
      </c>
      <c r="H312" s="70">
        <v>12</v>
      </c>
      <c r="I312" s="144">
        <v>1080</v>
      </c>
      <c r="J312" s="71">
        <v>90</v>
      </c>
      <c r="K312" s="71">
        <v>100</v>
      </c>
      <c r="L312" s="71">
        <v>12</v>
      </c>
      <c r="M312" s="70">
        <v>12</v>
      </c>
      <c r="N312" s="71">
        <v>90</v>
      </c>
      <c r="O312" s="71">
        <v>12</v>
      </c>
      <c r="P312" s="59">
        <v>0</v>
      </c>
      <c r="Q312" s="60"/>
      <c r="R312" s="60">
        <v>0</v>
      </c>
      <c r="S312" s="70">
        <v>1</v>
      </c>
      <c r="T312" s="71">
        <v>10</v>
      </c>
      <c r="U312" s="71">
        <v>20</v>
      </c>
      <c r="V312" s="77">
        <v>-10</v>
      </c>
      <c r="W312" s="77">
        <v>-0.83</v>
      </c>
      <c r="X312" s="60"/>
      <c r="Y312" s="70">
        <v>12.4</v>
      </c>
      <c r="Z312" s="71">
        <v>22</v>
      </c>
      <c r="AA312" s="77">
        <v>-9.6</v>
      </c>
      <c r="AB312" s="77">
        <v>-0.8</v>
      </c>
      <c r="AC312" s="60"/>
      <c r="AD312" s="63" t="s">
        <v>25</v>
      </c>
    </row>
    <row r="313" spans="1:30" ht="17.25" thickBot="1">
      <c r="A313" s="72">
        <v>311</v>
      </c>
      <c r="B313" s="57" t="s">
        <v>237</v>
      </c>
      <c r="C313" s="58" t="s">
        <v>1846</v>
      </c>
      <c r="D313" s="69" t="s">
        <v>103</v>
      </c>
      <c r="E313" s="58" t="s">
        <v>85</v>
      </c>
      <c r="F313" s="69" t="s">
        <v>3923</v>
      </c>
      <c r="G313" s="69">
        <v>1994</v>
      </c>
      <c r="H313" s="70">
        <v>8</v>
      </c>
      <c r="I313" s="71">
        <v>704</v>
      </c>
      <c r="J313" s="71">
        <v>88</v>
      </c>
      <c r="K313" s="71">
        <v>65.2</v>
      </c>
      <c r="L313" s="71">
        <v>7.8</v>
      </c>
      <c r="M313" s="70">
        <v>8</v>
      </c>
      <c r="N313" s="71">
        <v>88</v>
      </c>
      <c r="O313" s="71">
        <v>6</v>
      </c>
      <c r="P313" s="59">
        <v>0</v>
      </c>
      <c r="Q313" s="60"/>
      <c r="R313" s="60">
        <v>0</v>
      </c>
      <c r="S313" s="70">
        <v>1.25</v>
      </c>
      <c r="T313" s="71">
        <v>9</v>
      </c>
      <c r="U313" s="71">
        <v>13</v>
      </c>
      <c r="V313" s="77">
        <v>-4</v>
      </c>
      <c r="W313" s="77">
        <v>-0.51</v>
      </c>
      <c r="X313" s="77">
        <v>-0.51</v>
      </c>
      <c r="Y313" s="70">
        <v>10.6</v>
      </c>
      <c r="Z313" s="71">
        <v>10.6</v>
      </c>
      <c r="AA313" s="60">
        <v>0</v>
      </c>
      <c r="AB313" s="60">
        <v>0</v>
      </c>
      <c r="AC313" s="78">
        <v>0.63</v>
      </c>
      <c r="AD313" s="63" t="s">
        <v>25</v>
      </c>
    </row>
    <row r="314" spans="1:30" ht="17.25" thickBot="1">
      <c r="A314" s="72">
        <v>312</v>
      </c>
      <c r="B314" s="57" t="s">
        <v>238</v>
      </c>
      <c r="C314" s="58" t="s">
        <v>1812</v>
      </c>
      <c r="D314" s="69" t="s">
        <v>1833</v>
      </c>
      <c r="E314" s="58" t="s">
        <v>65</v>
      </c>
      <c r="F314" s="69" t="s">
        <v>3924</v>
      </c>
      <c r="G314" s="69">
        <v>2004</v>
      </c>
      <c r="H314" s="70">
        <v>5</v>
      </c>
      <c r="I314" s="71">
        <v>167</v>
      </c>
      <c r="J314" s="71">
        <v>33</v>
      </c>
      <c r="K314" s="71">
        <v>15.5</v>
      </c>
      <c r="L314" s="71">
        <v>1.9</v>
      </c>
      <c r="M314" s="70">
        <v>2</v>
      </c>
      <c r="N314" s="71">
        <v>73</v>
      </c>
      <c r="O314" s="60">
        <v>0</v>
      </c>
      <c r="P314" s="70">
        <v>3</v>
      </c>
      <c r="Q314" s="71">
        <v>7</v>
      </c>
      <c r="R314" s="71">
        <v>7</v>
      </c>
      <c r="S314" s="70">
        <v>2.4</v>
      </c>
      <c r="T314" s="71">
        <v>6</v>
      </c>
      <c r="U314" s="71">
        <v>1</v>
      </c>
      <c r="V314" s="78">
        <v>5</v>
      </c>
      <c r="W314" s="78">
        <v>2.69</v>
      </c>
      <c r="X314" s="78">
        <v>1.22</v>
      </c>
      <c r="Y314" s="70">
        <v>3.3</v>
      </c>
      <c r="Z314" s="71">
        <v>1</v>
      </c>
      <c r="AA314" s="78">
        <v>2.2000000000000002</v>
      </c>
      <c r="AB314" s="78">
        <v>1.2</v>
      </c>
      <c r="AC314" s="78">
        <v>0.1</v>
      </c>
      <c r="AD314" s="63" t="s">
        <v>25</v>
      </c>
    </row>
    <row r="315" spans="1:30" ht="17.25" thickBot="1">
      <c r="A315" s="72">
        <v>313</v>
      </c>
      <c r="B315" s="57" t="s">
        <v>239</v>
      </c>
      <c r="C315" s="58" t="s">
        <v>1812</v>
      </c>
      <c r="D315" s="69" t="s">
        <v>102</v>
      </c>
      <c r="E315" s="58" t="s">
        <v>77</v>
      </c>
      <c r="F315" s="69" t="s">
        <v>3925</v>
      </c>
      <c r="G315" s="69">
        <v>2001</v>
      </c>
      <c r="H315" s="70">
        <v>6</v>
      </c>
      <c r="I315" s="71">
        <v>222</v>
      </c>
      <c r="J315" s="71">
        <v>37</v>
      </c>
      <c r="K315" s="71">
        <v>20.6</v>
      </c>
      <c r="L315" s="71">
        <v>2.5</v>
      </c>
      <c r="M315" s="70">
        <v>2</v>
      </c>
      <c r="N315" s="71">
        <v>81</v>
      </c>
      <c r="O315" s="60">
        <v>0</v>
      </c>
      <c r="P315" s="70">
        <v>4</v>
      </c>
      <c r="Q315" s="71">
        <v>15</v>
      </c>
      <c r="R315" s="71">
        <v>1</v>
      </c>
      <c r="S315" s="70">
        <v>1</v>
      </c>
      <c r="T315" s="71">
        <v>4</v>
      </c>
      <c r="U315" s="71">
        <v>5</v>
      </c>
      <c r="V315" s="77">
        <v>-1</v>
      </c>
      <c r="W315" s="77">
        <v>-0.41</v>
      </c>
      <c r="X315" s="77">
        <v>-0.72</v>
      </c>
      <c r="Y315" s="70">
        <v>5.7</v>
      </c>
      <c r="Z315" s="71">
        <v>3.3</v>
      </c>
      <c r="AA315" s="78">
        <v>2.4</v>
      </c>
      <c r="AB315" s="78">
        <v>0.98</v>
      </c>
      <c r="AC315" s="78">
        <v>0.62</v>
      </c>
      <c r="AD315" s="63" t="s">
        <v>25</v>
      </c>
    </row>
    <row r="316" spans="1:30" ht="17.25" thickBot="1">
      <c r="A316" s="72">
        <v>314</v>
      </c>
      <c r="B316" s="57" t="s">
        <v>240</v>
      </c>
      <c r="C316" s="58" t="s">
        <v>1829</v>
      </c>
      <c r="D316" s="69" t="s">
        <v>104</v>
      </c>
      <c r="E316" s="58" t="s">
        <v>69</v>
      </c>
      <c r="F316" s="69" t="s">
        <v>3926</v>
      </c>
      <c r="G316" s="69">
        <v>1994</v>
      </c>
      <c r="H316" s="70">
        <v>10</v>
      </c>
      <c r="I316" s="71">
        <v>762</v>
      </c>
      <c r="J316" s="71">
        <v>76</v>
      </c>
      <c r="K316" s="71">
        <v>70.599999999999994</v>
      </c>
      <c r="L316" s="71">
        <v>8.5</v>
      </c>
      <c r="M316" s="70">
        <v>8</v>
      </c>
      <c r="N316" s="71">
        <v>84</v>
      </c>
      <c r="O316" s="71">
        <v>4</v>
      </c>
      <c r="P316" s="70">
        <v>2</v>
      </c>
      <c r="Q316" s="71">
        <v>45</v>
      </c>
      <c r="R316" s="71">
        <v>1</v>
      </c>
      <c r="S316" s="70">
        <v>1.8</v>
      </c>
      <c r="T316" s="71">
        <v>9</v>
      </c>
      <c r="U316" s="71">
        <v>9</v>
      </c>
      <c r="V316" s="60">
        <v>0</v>
      </c>
      <c r="W316" s="60">
        <v>0</v>
      </c>
      <c r="X316" s="78">
        <v>0.85</v>
      </c>
      <c r="Y316" s="70">
        <v>11.8</v>
      </c>
      <c r="Z316" s="71">
        <v>12.6</v>
      </c>
      <c r="AA316" s="77">
        <v>-0.8</v>
      </c>
      <c r="AB316" s="77">
        <v>-0.09</v>
      </c>
      <c r="AC316" s="78">
        <v>0.06</v>
      </c>
      <c r="AD316" s="63" t="s">
        <v>25</v>
      </c>
    </row>
    <row r="317" spans="1:30" ht="17.25" thickBot="1">
      <c r="A317" s="72">
        <v>315</v>
      </c>
      <c r="B317" s="57" t="s">
        <v>1858</v>
      </c>
      <c r="C317" s="58" t="s">
        <v>1812</v>
      </c>
      <c r="D317" s="69" t="s">
        <v>104</v>
      </c>
      <c r="E317" s="58" t="s">
        <v>67</v>
      </c>
      <c r="F317" s="69" t="s">
        <v>3927</v>
      </c>
      <c r="G317" s="69">
        <v>2002</v>
      </c>
      <c r="H317" s="70">
        <v>6</v>
      </c>
      <c r="I317" s="71">
        <v>139</v>
      </c>
      <c r="J317" s="71">
        <v>23</v>
      </c>
      <c r="K317" s="71">
        <v>12.9</v>
      </c>
      <c r="L317" s="71">
        <v>1.5</v>
      </c>
      <c r="M317" s="59">
        <v>0</v>
      </c>
      <c r="N317" s="60"/>
      <c r="O317" s="60">
        <v>0</v>
      </c>
      <c r="P317" s="70">
        <v>6</v>
      </c>
      <c r="Q317" s="71">
        <v>23</v>
      </c>
      <c r="R317" s="71">
        <v>6</v>
      </c>
      <c r="S317" s="70">
        <v>2</v>
      </c>
      <c r="T317" s="71">
        <v>3</v>
      </c>
      <c r="U317" s="71">
        <v>2</v>
      </c>
      <c r="V317" s="78">
        <v>1</v>
      </c>
      <c r="W317" s="78">
        <v>0.65</v>
      </c>
      <c r="X317" s="77">
        <v>-0.6</v>
      </c>
      <c r="Y317" s="70">
        <v>2.6</v>
      </c>
      <c r="Z317" s="71">
        <v>3.4</v>
      </c>
      <c r="AA317" s="77">
        <v>-0.8</v>
      </c>
      <c r="AB317" s="77">
        <v>-0.54</v>
      </c>
      <c r="AC317" s="77">
        <v>-1.59</v>
      </c>
      <c r="AD317" s="63" t="s">
        <v>25</v>
      </c>
    </row>
    <row r="318" spans="1:30" ht="17.25" thickBot="1">
      <c r="A318" s="72">
        <v>316</v>
      </c>
      <c r="B318" s="57" t="s">
        <v>2726</v>
      </c>
      <c r="C318" s="58" t="s">
        <v>1821</v>
      </c>
      <c r="D318" s="69" t="s">
        <v>103</v>
      </c>
      <c r="E318" s="58" t="s">
        <v>71</v>
      </c>
      <c r="F318" s="69" t="s">
        <v>3928</v>
      </c>
      <c r="G318" s="69">
        <v>1996</v>
      </c>
      <c r="H318" s="70">
        <v>3</v>
      </c>
      <c r="I318" s="71">
        <v>41</v>
      </c>
      <c r="J318" s="71">
        <v>14</v>
      </c>
      <c r="K318" s="71">
        <v>3.8</v>
      </c>
      <c r="L318" s="71">
        <v>0.5</v>
      </c>
      <c r="M318" s="59">
        <v>0</v>
      </c>
      <c r="N318" s="60"/>
      <c r="O318" s="60">
        <v>0</v>
      </c>
      <c r="P318" s="70">
        <v>3</v>
      </c>
      <c r="Q318" s="71">
        <v>14</v>
      </c>
      <c r="R318" s="71">
        <v>5</v>
      </c>
      <c r="S318" s="70">
        <v>2</v>
      </c>
      <c r="T318" s="60">
        <v>0</v>
      </c>
      <c r="U318" s="71">
        <v>2</v>
      </c>
      <c r="V318" s="77">
        <v>-2</v>
      </c>
      <c r="W318" s="77">
        <v>-4.3899999999999997</v>
      </c>
      <c r="X318" s="77">
        <v>-5.34</v>
      </c>
      <c r="Y318" s="70">
        <v>0.5</v>
      </c>
      <c r="Z318" s="71">
        <v>2</v>
      </c>
      <c r="AA318" s="77">
        <v>-1.6</v>
      </c>
      <c r="AB318" s="77">
        <v>-3.42</v>
      </c>
      <c r="AC318" s="77">
        <v>-3.6</v>
      </c>
      <c r="AD318" s="63" t="s">
        <v>25</v>
      </c>
    </row>
    <row r="319" spans="1:30" ht="17.25" thickBot="1">
      <c r="A319" s="72">
        <v>317</v>
      </c>
      <c r="B319" s="57" t="s">
        <v>2684</v>
      </c>
      <c r="C319" s="58" t="s">
        <v>1838</v>
      </c>
      <c r="D319" s="69" t="s">
        <v>104</v>
      </c>
      <c r="E319" s="58" t="s">
        <v>2641</v>
      </c>
      <c r="F319" s="69" t="s">
        <v>3929</v>
      </c>
      <c r="G319" s="69">
        <v>1994</v>
      </c>
      <c r="H319" s="70">
        <v>11</v>
      </c>
      <c r="I319" s="71">
        <v>945</v>
      </c>
      <c r="J319" s="71">
        <v>86</v>
      </c>
      <c r="K319" s="71">
        <v>87.5</v>
      </c>
      <c r="L319" s="71">
        <v>10.5</v>
      </c>
      <c r="M319" s="70">
        <v>11</v>
      </c>
      <c r="N319" s="71">
        <v>86</v>
      </c>
      <c r="O319" s="71">
        <v>9</v>
      </c>
      <c r="P319" s="59">
        <v>0</v>
      </c>
      <c r="Q319" s="60"/>
      <c r="R319" s="60">
        <v>0</v>
      </c>
      <c r="S319" s="70">
        <v>0.55000000000000004</v>
      </c>
      <c r="T319" s="71">
        <v>9</v>
      </c>
      <c r="U319" s="71">
        <v>20</v>
      </c>
      <c r="V319" s="77">
        <v>-11</v>
      </c>
      <c r="W319" s="77">
        <v>-1.05</v>
      </c>
      <c r="X319" s="77">
        <v>-0.38</v>
      </c>
      <c r="Y319" s="70">
        <v>11.5</v>
      </c>
      <c r="Z319" s="71">
        <v>23.1</v>
      </c>
      <c r="AA319" s="77">
        <v>-11.6</v>
      </c>
      <c r="AB319" s="77">
        <v>-1.1000000000000001</v>
      </c>
      <c r="AC319" s="77">
        <v>-0.97</v>
      </c>
      <c r="AD319" s="63" t="s">
        <v>25</v>
      </c>
    </row>
    <row r="320" spans="1:30" ht="17.25" thickBot="1">
      <c r="A320" s="72">
        <v>318</v>
      </c>
      <c r="B320" s="57" t="s">
        <v>2954</v>
      </c>
      <c r="C320" s="58" t="s">
        <v>1832</v>
      </c>
      <c r="D320" s="69" t="s">
        <v>111</v>
      </c>
      <c r="E320" s="58" t="s">
        <v>96</v>
      </c>
      <c r="F320" s="69" t="s">
        <v>4182</v>
      </c>
      <c r="G320" s="69">
        <v>1983</v>
      </c>
      <c r="H320" s="59">
        <v>0</v>
      </c>
      <c r="I320" s="60"/>
      <c r="J320" s="60"/>
      <c r="K320" s="60"/>
      <c r="L320" s="60"/>
      <c r="M320" s="59">
        <v>0</v>
      </c>
      <c r="N320" s="60"/>
      <c r="O320" s="60">
        <v>0</v>
      </c>
      <c r="P320" s="59">
        <v>0</v>
      </c>
      <c r="Q320" s="60"/>
      <c r="R320" s="71">
        <v>4</v>
      </c>
      <c r="S320" s="59"/>
      <c r="T320" s="60"/>
      <c r="U320" s="60"/>
      <c r="V320" s="60"/>
      <c r="W320" s="60"/>
      <c r="X320" s="60"/>
      <c r="Y320" s="59"/>
      <c r="Z320" s="60"/>
      <c r="AA320" s="60"/>
      <c r="AB320" s="60"/>
      <c r="AC320" s="60"/>
      <c r="AD320" s="63" t="s">
        <v>25</v>
      </c>
    </row>
    <row r="321" spans="1:30" ht="17.25" thickBot="1">
      <c r="A321" s="72">
        <v>319</v>
      </c>
      <c r="B321" s="57" t="s">
        <v>241</v>
      </c>
      <c r="C321" s="58" t="s">
        <v>1812</v>
      </c>
      <c r="D321" s="69" t="s">
        <v>103</v>
      </c>
      <c r="E321" s="58" t="s">
        <v>67</v>
      </c>
      <c r="F321" s="69" t="s">
        <v>3930</v>
      </c>
      <c r="G321" s="69">
        <v>1997</v>
      </c>
      <c r="H321" s="70">
        <v>12</v>
      </c>
      <c r="I321" s="71">
        <v>812</v>
      </c>
      <c r="J321" s="71">
        <v>68</v>
      </c>
      <c r="K321" s="71">
        <v>75.2</v>
      </c>
      <c r="L321" s="71">
        <v>9</v>
      </c>
      <c r="M321" s="70">
        <v>8</v>
      </c>
      <c r="N321" s="71">
        <v>90</v>
      </c>
      <c r="O321" s="71">
        <v>8</v>
      </c>
      <c r="P321" s="70">
        <v>4</v>
      </c>
      <c r="Q321" s="71">
        <v>23</v>
      </c>
      <c r="R321" s="60">
        <v>0</v>
      </c>
      <c r="S321" s="70">
        <v>1.67</v>
      </c>
      <c r="T321" s="71">
        <v>22</v>
      </c>
      <c r="U321" s="71">
        <v>10</v>
      </c>
      <c r="V321" s="78">
        <v>12</v>
      </c>
      <c r="W321" s="78">
        <v>1.33</v>
      </c>
      <c r="X321" s="78">
        <v>0.66</v>
      </c>
      <c r="Y321" s="70">
        <v>18.5</v>
      </c>
      <c r="Z321" s="71">
        <v>9.6999999999999993</v>
      </c>
      <c r="AA321" s="78">
        <v>8.6999999999999993</v>
      </c>
      <c r="AB321" s="78">
        <v>0.97</v>
      </c>
      <c r="AC321" s="78">
        <v>0.5</v>
      </c>
      <c r="AD321" s="63" t="s">
        <v>25</v>
      </c>
    </row>
    <row r="322" spans="1:30" ht="17.25" thickBot="1">
      <c r="A322" s="72">
        <v>320</v>
      </c>
      <c r="B322" s="57" t="s">
        <v>2685</v>
      </c>
      <c r="C322" s="58" t="s">
        <v>1812</v>
      </c>
      <c r="D322" s="69" t="s">
        <v>1853</v>
      </c>
      <c r="E322" s="58" t="s">
        <v>2349</v>
      </c>
      <c r="F322" s="69" t="s">
        <v>3931</v>
      </c>
      <c r="G322" s="69">
        <v>1997</v>
      </c>
      <c r="H322" s="70">
        <v>2</v>
      </c>
      <c r="I322" s="71">
        <v>124</v>
      </c>
      <c r="J322" s="71">
        <v>62</v>
      </c>
      <c r="K322" s="71">
        <v>11.5</v>
      </c>
      <c r="L322" s="71">
        <v>1.4</v>
      </c>
      <c r="M322" s="70">
        <v>2</v>
      </c>
      <c r="N322" s="71">
        <v>62</v>
      </c>
      <c r="O322" s="60">
        <v>0</v>
      </c>
      <c r="P322" s="59">
        <v>0</v>
      </c>
      <c r="Q322" s="60"/>
      <c r="R322" s="71">
        <v>1</v>
      </c>
      <c r="S322" s="59">
        <v>0</v>
      </c>
      <c r="T322" s="60">
        <v>0</v>
      </c>
      <c r="U322" s="71">
        <v>2</v>
      </c>
      <c r="V322" s="77">
        <v>-2</v>
      </c>
      <c r="W322" s="77">
        <v>-1.45</v>
      </c>
      <c r="X322" s="78">
        <v>0.34</v>
      </c>
      <c r="Y322" s="70">
        <v>0.5</v>
      </c>
      <c r="Z322" s="71">
        <v>2.5</v>
      </c>
      <c r="AA322" s="77">
        <v>-1.9</v>
      </c>
      <c r="AB322" s="77">
        <v>-1.41</v>
      </c>
      <c r="AC322" s="77">
        <v>-0.04</v>
      </c>
      <c r="AD322" s="63" t="s">
        <v>25</v>
      </c>
    </row>
    <row r="323" spans="1:30" ht="17.25" thickBot="1">
      <c r="A323" s="72">
        <v>321</v>
      </c>
      <c r="B323" s="57" t="s">
        <v>242</v>
      </c>
      <c r="C323" s="58" t="s">
        <v>1822</v>
      </c>
      <c r="D323" s="69" t="s">
        <v>103</v>
      </c>
      <c r="E323" s="58" t="s">
        <v>83</v>
      </c>
      <c r="F323" s="69" t="s">
        <v>3932</v>
      </c>
      <c r="G323" s="69">
        <v>1998</v>
      </c>
      <c r="H323" s="70">
        <v>12</v>
      </c>
      <c r="I323" s="144">
        <v>1023</v>
      </c>
      <c r="J323" s="71">
        <v>85</v>
      </c>
      <c r="K323" s="71">
        <v>94.7</v>
      </c>
      <c r="L323" s="71">
        <v>11.4</v>
      </c>
      <c r="M323" s="70">
        <v>12</v>
      </c>
      <c r="N323" s="71">
        <v>85</v>
      </c>
      <c r="O323" s="71">
        <v>7</v>
      </c>
      <c r="P323" s="59">
        <v>0</v>
      </c>
      <c r="Q323" s="60"/>
      <c r="R323" s="60">
        <v>0</v>
      </c>
      <c r="S323" s="70">
        <v>2.08</v>
      </c>
      <c r="T323" s="71">
        <v>28</v>
      </c>
      <c r="U323" s="71">
        <v>17</v>
      </c>
      <c r="V323" s="78">
        <v>11</v>
      </c>
      <c r="W323" s="78">
        <v>0.97</v>
      </c>
      <c r="X323" s="77">
        <v>-0.61</v>
      </c>
      <c r="Y323" s="70">
        <v>22.8</v>
      </c>
      <c r="Z323" s="71">
        <v>15.1</v>
      </c>
      <c r="AA323" s="78">
        <v>7.7</v>
      </c>
      <c r="AB323" s="78">
        <v>0.68</v>
      </c>
      <c r="AC323" s="78">
        <v>0.81</v>
      </c>
      <c r="AD323" s="63" t="s">
        <v>25</v>
      </c>
    </row>
    <row r="324" spans="1:30" ht="17.25" thickBot="1">
      <c r="A324" s="72">
        <v>322</v>
      </c>
      <c r="B324" s="57" t="s">
        <v>3439</v>
      </c>
      <c r="C324" s="58" t="s">
        <v>1812</v>
      </c>
      <c r="D324" s="69" t="s">
        <v>103</v>
      </c>
      <c r="E324" s="58" t="s">
        <v>2641</v>
      </c>
      <c r="F324" s="69" t="s">
        <v>4183</v>
      </c>
      <c r="G324" s="69">
        <v>2005</v>
      </c>
      <c r="H324" s="59">
        <v>0</v>
      </c>
      <c r="I324" s="60"/>
      <c r="J324" s="60"/>
      <c r="K324" s="60"/>
      <c r="L324" s="60"/>
      <c r="M324" s="59">
        <v>0</v>
      </c>
      <c r="N324" s="60"/>
      <c r="O324" s="60">
        <v>0</v>
      </c>
      <c r="P324" s="59">
        <v>0</v>
      </c>
      <c r="Q324" s="60"/>
      <c r="R324" s="71">
        <v>3</v>
      </c>
      <c r="S324" s="59"/>
      <c r="T324" s="60"/>
      <c r="U324" s="60"/>
      <c r="V324" s="60"/>
      <c r="W324" s="60"/>
      <c r="X324" s="60"/>
      <c r="Y324" s="59"/>
      <c r="Z324" s="60"/>
      <c r="AA324" s="60"/>
      <c r="AB324" s="60"/>
      <c r="AC324" s="60"/>
      <c r="AD324" s="63" t="s">
        <v>25</v>
      </c>
    </row>
    <row r="325" spans="1:30" ht="17.25" thickBot="1">
      <c r="A325" s="72">
        <v>323</v>
      </c>
      <c r="B325" s="57" t="s">
        <v>1789</v>
      </c>
      <c r="C325" s="58" t="s">
        <v>1859</v>
      </c>
      <c r="D325" s="69" t="s">
        <v>103</v>
      </c>
      <c r="E325" s="58" t="s">
        <v>75</v>
      </c>
      <c r="F325" s="69" t="s">
        <v>3933</v>
      </c>
      <c r="G325" s="69">
        <v>1996</v>
      </c>
      <c r="H325" s="70">
        <v>7</v>
      </c>
      <c r="I325" s="71">
        <v>352</v>
      </c>
      <c r="J325" s="71">
        <v>50</v>
      </c>
      <c r="K325" s="71">
        <v>32.6</v>
      </c>
      <c r="L325" s="71">
        <v>3.9</v>
      </c>
      <c r="M325" s="70">
        <v>4</v>
      </c>
      <c r="N325" s="71">
        <v>80</v>
      </c>
      <c r="O325" s="71">
        <v>2</v>
      </c>
      <c r="P325" s="70">
        <v>3</v>
      </c>
      <c r="Q325" s="71">
        <v>11</v>
      </c>
      <c r="R325" s="71">
        <v>2</v>
      </c>
      <c r="S325" s="70">
        <v>0.71</v>
      </c>
      <c r="T325" s="71">
        <v>2</v>
      </c>
      <c r="U325" s="71">
        <v>7</v>
      </c>
      <c r="V325" s="77">
        <v>-5</v>
      </c>
      <c r="W325" s="77">
        <v>-1.28</v>
      </c>
      <c r="X325" s="77">
        <v>-0.66</v>
      </c>
      <c r="Y325" s="70">
        <v>3.4</v>
      </c>
      <c r="Z325" s="71">
        <v>10.7</v>
      </c>
      <c r="AA325" s="77">
        <v>-7.2</v>
      </c>
      <c r="AB325" s="77">
        <v>-1.85</v>
      </c>
      <c r="AC325" s="77">
        <v>-1.56</v>
      </c>
      <c r="AD325" s="63" t="s">
        <v>25</v>
      </c>
    </row>
    <row r="326" spans="1:30" ht="17.25" thickBot="1">
      <c r="A326" s="72">
        <v>324</v>
      </c>
      <c r="B326" s="57" t="s">
        <v>2686</v>
      </c>
      <c r="C326" s="58" t="s">
        <v>1818</v>
      </c>
      <c r="D326" s="69" t="s">
        <v>1819</v>
      </c>
      <c r="E326" s="58" t="s">
        <v>81</v>
      </c>
      <c r="F326" s="69" t="s">
        <v>3934</v>
      </c>
      <c r="G326" s="69">
        <v>2002</v>
      </c>
      <c r="H326" s="70">
        <v>7</v>
      </c>
      <c r="I326" s="71">
        <v>113</v>
      </c>
      <c r="J326" s="71">
        <v>16</v>
      </c>
      <c r="K326" s="71">
        <v>10.5</v>
      </c>
      <c r="L326" s="71">
        <v>1.3</v>
      </c>
      <c r="M326" s="59">
        <v>0</v>
      </c>
      <c r="N326" s="60"/>
      <c r="O326" s="60">
        <v>0</v>
      </c>
      <c r="P326" s="70">
        <v>7</v>
      </c>
      <c r="Q326" s="71">
        <v>16</v>
      </c>
      <c r="R326" s="71">
        <v>5</v>
      </c>
      <c r="S326" s="70">
        <v>1.57</v>
      </c>
      <c r="T326" s="60">
        <v>0</v>
      </c>
      <c r="U326" s="71">
        <v>1</v>
      </c>
      <c r="V326" s="77">
        <v>-1</v>
      </c>
      <c r="W326" s="77">
        <v>-0.8</v>
      </c>
      <c r="X326" s="77">
        <v>-1.35</v>
      </c>
      <c r="Y326" s="70">
        <v>2.8</v>
      </c>
      <c r="Z326" s="71">
        <v>3.1</v>
      </c>
      <c r="AA326" s="77">
        <v>-0.3</v>
      </c>
      <c r="AB326" s="77">
        <v>-0.22</v>
      </c>
      <c r="AC326" s="77">
        <v>-1.2</v>
      </c>
      <c r="AD326" s="63" t="s">
        <v>25</v>
      </c>
    </row>
    <row r="327" spans="1:30" ht="17.25" thickBot="1">
      <c r="A327" s="72">
        <v>325</v>
      </c>
      <c r="B327" s="57" t="s">
        <v>243</v>
      </c>
      <c r="C327" s="58" t="s">
        <v>1821</v>
      </c>
      <c r="D327" s="69" t="s">
        <v>103</v>
      </c>
      <c r="E327" s="58" t="s">
        <v>79</v>
      </c>
      <c r="F327" s="69" t="s">
        <v>3935</v>
      </c>
      <c r="G327" s="69">
        <v>1998</v>
      </c>
      <c r="H327" s="70">
        <v>11</v>
      </c>
      <c r="I327" s="71">
        <v>880</v>
      </c>
      <c r="J327" s="71">
        <v>80</v>
      </c>
      <c r="K327" s="71">
        <v>81.5</v>
      </c>
      <c r="L327" s="71">
        <v>9.8000000000000007</v>
      </c>
      <c r="M327" s="70">
        <v>11</v>
      </c>
      <c r="N327" s="71">
        <v>80</v>
      </c>
      <c r="O327" s="71">
        <v>5</v>
      </c>
      <c r="P327" s="59">
        <v>0</v>
      </c>
      <c r="Q327" s="60"/>
      <c r="R327" s="60">
        <v>0</v>
      </c>
      <c r="S327" s="70">
        <v>2.1800000000000002</v>
      </c>
      <c r="T327" s="71">
        <v>18</v>
      </c>
      <c r="U327" s="71">
        <v>9</v>
      </c>
      <c r="V327" s="78">
        <v>9</v>
      </c>
      <c r="W327" s="78">
        <v>0.92</v>
      </c>
      <c r="X327" s="77">
        <v>-2.68</v>
      </c>
      <c r="Y327" s="70">
        <v>21.6</v>
      </c>
      <c r="Z327" s="71">
        <v>10.9</v>
      </c>
      <c r="AA327" s="78">
        <v>10.7</v>
      </c>
      <c r="AB327" s="78">
        <v>1.0900000000000001</v>
      </c>
      <c r="AC327" s="78">
        <v>0.48</v>
      </c>
      <c r="AD327" s="63" t="s">
        <v>25</v>
      </c>
    </row>
    <row r="328" spans="1:30" ht="17.25" thickBot="1">
      <c r="A328" s="72">
        <v>326</v>
      </c>
      <c r="B328" s="57" t="s">
        <v>244</v>
      </c>
      <c r="C328" s="58" t="s">
        <v>1812</v>
      </c>
      <c r="D328" s="69" t="s">
        <v>103</v>
      </c>
      <c r="E328" s="58" t="s">
        <v>71</v>
      </c>
      <c r="F328" s="69" t="s">
        <v>3936</v>
      </c>
      <c r="G328" s="69">
        <v>1996</v>
      </c>
      <c r="H328" s="70">
        <v>11</v>
      </c>
      <c r="I328" s="71">
        <v>881</v>
      </c>
      <c r="J328" s="71">
        <v>80</v>
      </c>
      <c r="K328" s="71">
        <v>81.599999999999994</v>
      </c>
      <c r="L328" s="71">
        <v>9.8000000000000007</v>
      </c>
      <c r="M328" s="70">
        <v>11</v>
      </c>
      <c r="N328" s="71">
        <v>80</v>
      </c>
      <c r="O328" s="71">
        <v>3</v>
      </c>
      <c r="P328" s="59">
        <v>0</v>
      </c>
      <c r="Q328" s="60"/>
      <c r="R328" s="60">
        <v>0</v>
      </c>
      <c r="S328" s="70">
        <v>2.36</v>
      </c>
      <c r="T328" s="71">
        <v>22</v>
      </c>
      <c r="U328" s="71">
        <v>8</v>
      </c>
      <c r="V328" s="78">
        <v>14</v>
      </c>
      <c r="W328" s="78">
        <v>1.43</v>
      </c>
      <c r="X328" s="78">
        <v>3.69</v>
      </c>
      <c r="Y328" s="70">
        <v>17.100000000000001</v>
      </c>
      <c r="Z328" s="71">
        <v>12</v>
      </c>
      <c r="AA328" s="78">
        <v>5.0999999999999996</v>
      </c>
      <c r="AB328" s="78">
        <v>0.52</v>
      </c>
      <c r="AC328" s="78">
        <v>2.5499999999999998</v>
      </c>
      <c r="AD328" s="63" t="s">
        <v>25</v>
      </c>
    </row>
    <row r="329" spans="1:30" ht="17.25" thickBot="1">
      <c r="A329" s="72">
        <v>327</v>
      </c>
      <c r="B329" s="57" t="s">
        <v>1781</v>
      </c>
      <c r="C329" s="58" t="s">
        <v>1812</v>
      </c>
      <c r="D329" s="69" t="s">
        <v>1819</v>
      </c>
      <c r="E329" s="58" t="s">
        <v>81</v>
      </c>
      <c r="F329" s="69" t="s">
        <v>3934</v>
      </c>
      <c r="G329" s="69">
        <v>2002</v>
      </c>
      <c r="H329" s="70">
        <v>5</v>
      </c>
      <c r="I329" s="71">
        <v>119</v>
      </c>
      <c r="J329" s="71">
        <v>24</v>
      </c>
      <c r="K329" s="71">
        <v>11</v>
      </c>
      <c r="L329" s="71">
        <v>1.3</v>
      </c>
      <c r="M329" s="70">
        <v>1</v>
      </c>
      <c r="N329" s="71">
        <v>66</v>
      </c>
      <c r="O329" s="60">
        <v>0</v>
      </c>
      <c r="P329" s="70">
        <v>4</v>
      </c>
      <c r="Q329" s="71">
        <v>13</v>
      </c>
      <c r="R329" s="71">
        <v>5</v>
      </c>
      <c r="S329" s="70">
        <v>0.8</v>
      </c>
      <c r="T329" s="60">
        <v>0</v>
      </c>
      <c r="U329" s="71">
        <v>3</v>
      </c>
      <c r="V329" s="77">
        <v>-3</v>
      </c>
      <c r="W329" s="77">
        <v>-2.27</v>
      </c>
      <c r="X329" s="77">
        <v>-3.02</v>
      </c>
      <c r="Y329" s="70">
        <v>2</v>
      </c>
      <c r="Z329" s="71">
        <v>1.8</v>
      </c>
      <c r="AA329" s="78">
        <v>0.2</v>
      </c>
      <c r="AB329" s="78">
        <v>0.16</v>
      </c>
      <c r="AC329" s="77">
        <v>-0.78</v>
      </c>
      <c r="AD329" s="63" t="s">
        <v>25</v>
      </c>
    </row>
    <row r="330" spans="1:30" ht="17.25" thickBot="1">
      <c r="A330" s="72">
        <v>328</v>
      </c>
      <c r="B330" s="57" t="s">
        <v>245</v>
      </c>
      <c r="C330" s="58" t="s">
        <v>1812</v>
      </c>
      <c r="D330" s="69" t="s">
        <v>104</v>
      </c>
      <c r="E330" s="58" t="s">
        <v>69</v>
      </c>
      <c r="F330" s="69" t="s">
        <v>3937</v>
      </c>
      <c r="G330" s="69">
        <v>1993</v>
      </c>
      <c r="H330" s="70">
        <v>7</v>
      </c>
      <c r="I330" s="71">
        <v>478</v>
      </c>
      <c r="J330" s="71">
        <v>68</v>
      </c>
      <c r="K330" s="71">
        <v>44.3</v>
      </c>
      <c r="L330" s="71">
        <v>5.3</v>
      </c>
      <c r="M330" s="70">
        <v>5</v>
      </c>
      <c r="N330" s="71">
        <v>90</v>
      </c>
      <c r="O330" s="71">
        <v>5</v>
      </c>
      <c r="P330" s="70">
        <v>2</v>
      </c>
      <c r="Q330" s="71">
        <v>14</v>
      </c>
      <c r="R330" s="71">
        <v>3</v>
      </c>
      <c r="S330" s="70">
        <v>1.71</v>
      </c>
      <c r="T330" s="71">
        <v>6</v>
      </c>
      <c r="U330" s="71">
        <v>7</v>
      </c>
      <c r="V330" s="77">
        <v>-1</v>
      </c>
      <c r="W330" s="77">
        <v>-0.19</v>
      </c>
      <c r="X330" s="78">
        <v>0.11</v>
      </c>
      <c r="Y330" s="70">
        <v>7</v>
      </c>
      <c r="Z330" s="71">
        <v>9</v>
      </c>
      <c r="AA330" s="77">
        <v>-2</v>
      </c>
      <c r="AB330" s="77">
        <v>-0.38</v>
      </c>
      <c r="AC330" s="77">
        <v>-0.49</v>
      </c>
      <c r="AD330" s="63" t="s">
        <v>25</v>
      </c>
    </row>
    <row r="331" spans="1:30" ht="17.25" thickBot="1">
      <c r="A331" s="72">
        <v>329</v>
      </c>
      <c r="B331" s="57" t="s">
        <v>3481</v>
      </c>
      <c r="C331" s="58" t="s">
        <v>1812</v>
      </c>
      <c r="D331" s="69" t="s">
        <v>103</v>
      </c>
      <c r="E331" s="58" t="s">
        <v>69</v>
      </c>
      <c r="F331" s="69" t="s">
        <v>4184</v>
      </c>
      <c r="G331" s="69">
        <v>2005</v>
      </c>
      <c r="H331" s="59">
        <v>0</v>
      </c>
      <c r="I331" s="60"/>
      <c r="J331" s="60"/>
      <c r="K331" s="60"/>
      <c r="L331" s="60"/>
      <c r="M331" s="59">
        <v>0</v>
      </c>
      <c r="N331" s="60"/>
      <c r="O331" s="60">
        <v>0</v>
      </c>
      <c r="P331" s="59">
        <v>0</v>
      </c>
      <c r="Q331" s="60"/>
      <c r="R331" s="71">
        <v>3</v>
      </c>
      <c r="S331" s="59"/>
      <c r="T331" s="60"/>
      <c r="U331" s="60"/>
      <c r="V331" s="60"/>
      <c r="W331" s="60"/>
      <c r="X331" s="60"/>
      <c r="Y331" s="59"/>
      <c r="Z331" s="60"/>
      <c r="AA331" s="60"/>
      <c r="AB331" s="60"/>
      <c r="AC331" s="60"/>
      <c r="AD331" s="63" t="s">
        <v>25</v>
      </c>
    </row>
    <row r="332" spans="1:30" ht="17.25" thickBot="1">
      <c r="A332" s="72">
        <v>330</v>
      </c>
      <c r="B332" s="57" t="s">
        <v>246</v>
      </c>
      <c r="C332" s="58" t="s">
        <v>1844</v>
      </c>
      <c r="D332" s="69" t="s">
        <v>103</v>
      </c>
      <c r="E332" s="58" t="s">
        <v>87</v>
      </c>
      <c r="F332" s="69" t="s">
        <v>3938</v>
      </c>
      <c r="G332" s="69">
        <v>1998</v>
      </c>
      <c r="H332" s="70">
        <v>11</v>
      </c>
      <c r="I332" s="71">
        <v>912</v>
      </c>
      <c r="J332" s="71">
        <v>83</v>
      </c>
      <c r="K332" s="71">
        <v>84.4</v>
      </c>
      <c r="L332" s="71">
        <v>10.1</v>
      </c>
      <c r="M332" s="70">
        <v>11</v>
      </c>
      <c r="N332" s="71">
        <v>83</v>
      </c>
      <c r="O332" s="71">
        <v>5</v>
      </c>
      <c r="P332" s="59">
        <v>0</v>
      </c>
      <c r="Q332" s="60"/>
      <c r="R332" s="60">
        <v>0</v>
      </c>
      <c r="S332" s="70">
        <v>1.18</v>
      </c>
      <c r="T332" s="71">
        <v>11</v>
      </c>
      <c r="U332" s="71">
        <v>15</v>
      </c>
      <c r="V332" s="77">
        <v>-4</v>
      </c>
      <c r="W332" s="77">
        <v>-0.39</v>
      </c>
      <c r="X332" s="77">
        <v>-0.39</v>
      </c>
      <c r="Y332" s="70">
        <v>11.1</v>
      </c>
      <c r="Z332" s="71">
        <v>14.5</v>
      </c>
      <c r="AA332" s="77">
        <v>-3.4</v>
      </c>
      <c r="AB332" s="77">
        <v>-0.34</v>
      </c>
      <c r="AC332" s="78">
        <v>0.76</v>
      </c>
      <c r="AD332" s="63" t="s">
        <v>25</v>
      </c>
    </row>
    <row r="333" spans="1:30" ht="17.25" thickBot="1">
      <c r="A333" s="72">
        <v>331</v>
      </c>
      <c r="B333" s="57" t="s">
        <v>3387</v>
      </c>
      <c r="C333" s="58" t="s">
        <v>1820</v>
      </c>
      <c r="D333" s="69" t="s">
        <v>104</v>
      </c>
      <c r="E333" s="58" t="s">
        <v>67</v>
      </c>
      <c r="F333" s="69" t="s">
        <v>3743</v>
      </c>
      <c r="G333" s="69">
        <v>1994</v>
      </c>
      <c r="H333" s="59">
        <v>0</v>
      </c>
      <c r="I333" s="60"/>
      <c r="J333" s="60"/>
      <c r="K333" s="60"/>
      <c r="L333" s="60"/>
      <c r="M333" s="59">
        <v>0</v>
      </c>
      <c r="N333" s="60"/>
      <c r="O333" s="60">
        <v>0</v>
      </c>
      <c r="P333" s="59">
        <v>0</v>
      </c>
      <c r="Q333" s="60"/>
      <c r="R333" s="71">
        <v>1</v>
      </c>
      <c r="S333" s="59"/>
      <c r="T333" s="60"/>
      <c r="U333" s="60"/>
      <c r="V333" s="60"/>
      <c r="W333" s="60"/>
      <c r="X333" s="60"/>
      <c r="Y333" s="59"/>
      <c r="Z333" s="60"/>
      <c r="AA333" s="60"/>
      <c r="AB333" s="60"/>
      <c r="AC333" s="60"/>
      <c r="AD333" s="63" t="s">
        <v>25</v>
      </c>
    </row>
    <row r="334" spans="1:30" ht="17.25" thickBot="1">
      <c r="A334" s="72">
        <v>332</v>
      </c>
      <c r="B334" s="57" t="s">
        <v>2687</v>
      </c>
      <c r="C334" s="58" t="s">
        <v>1844</v>
      </c>
      <c r="D334" s="69" t="s">
        <v>1810</v>
      </c>
      <c r="E334" s="58" t="s">
        <v>2348</v>
      </c>
      <c r="F334" s="69" t="s">
        <v>3939</v>
      </c>
      <c r="G334" s="69">
        <v>1997</v>
      </c>
      <c r="H334" s="70">
        <v>3</v>
      </c>
      <c r="I334" s="71">
        <v>67</v>
      </c>
      <c r="J334" s="71">
        <v>22</v>
      </c>
      <c r="K334" s="71">
        <v>6.2</v>
      </c>
      <c r="L334" s="71">
        <v>0.7</v>
      </c>
      <c r="M334" s="70">
        <v>1</v>
      </c>
      <c r="N334" s="71">
        <v>45</v>
      </c>
      <c r="O334" s="60">
        <v>0</v>
      </c>
      <c r="P334" s="70">
        <v>2</v>
      </c>
      <c r="Q334" s="71">
        <v>11</v>
      </c>
      <c r="R334" s="71">
        <v>2</v>
      </c>
      <c r="S334" s="59">
        <v>0</v>
      </c>
      <c r="T334" s="60">
        <v>0</v>
      </c>
      <c r="U334" s="71">
        <v>3</v>
      </c>
      <c r="V334" s="77">
        <v>-3</v>
      </c>
      <c r="W334" s="77">
        <v>-4.03</v>
      </c>
      <c r="X334" s="77">
        <v>-2.4300000000000002</v>
      </c>
      <c r="Y334" s="70">
        <v>0.1</v>
      </c>
      <c r="Z334" s="71">
        <v>2.8</v>
      </c>
      <c r="AA334" s="77">
        <v>-2.6</v>
      </c>
      <c r="AB334" s="77">
        <v>-3.54</v>
      </c>
      <c r="AC334" s="77">
        <v>-2.7</v>
      </c>
      <c r="AD334" s="63" t="s">
        <v>25</v>
      </c>
    </row>
    <row r="335" spans="1:30" ht="17.25" thickBot="1">
      <c r="A335" s="72">
        <v>333</v>
      </c>
      <c r="B335" s="57" t="s">
        <v>247</v>
      </c>
      <c r="C335" s="58" t="s">
        <v>1812</v>
      </c>
      <c r="D335" s="69" t="s">
        <v>2827</v>
      </c>
      <c r="E335" s="58" t="s">
        <v>73</v>
      </c>
      <c r="F335" s="69" t="s">
        <v>3940</v>
      </c>
      <c r="G335" s="69">
        <v>1994</v>
      </c>
      <c r="H335" s="70">
        <v>7</v>
      </c>
      <c r="I335" s="71">
        <v>554</v>
      </c>
      <c r="J335" s="71">
        <v>79</v>
      </c>
      <c r="K335" s="71">
        <v>51.3</v>
      </c>
      <c r="L335" s="71">
        <v>6.2</v>
      </c>
      <c r="M335" s="70">
        <v>7</v>
      </c>
      <c r="N335" s="71">
        <v>79</v>
      </c>
      <c r="O335" s="71">
        <v>2</v>
      </c>
      <c r="P335" s="59">
        <v>0</v>
      </c>
      <c r="Q335" s="60"/>
      <c r="R335" s="71">
        <v>1</v>
      </c>
      <c r="S335" s="70">
        <v>1.43</v>
      </c>
      <c r="T335" s="71">
        <v>13</v>
      </c>
      <c r="U335" s="71">
        <v>11</v>
      </c>
      <c r="V335" s="78">
        <v>2</v>
      </c>
      <c r="W335" s="78">
        <v>0.32</v>
      </c>
      <c r="X335" s="77">
        <v>-0.02</v>
      </c>
      <c r="Y335" s="70">
        <v>11.3</v>
      </c>
      <c r="Z335" s="71">
        <v>10</v>
      </c>
      <c r="AA335" s="78">
        <v>1.2</v>
      </c>
      <c r="AB335" s="78">
        <v>0.2</v>
      </c>
      <c r="AC335" s="77">
        <v>-0.23</v>
      </c>
      <c r="AD335" s="63" t="s">
        <v>25</v>
      </c>
    </row>
    <row r="336" spans="1:30" ht="17.25" thickBot="1">
      <c r="A336" s="72">
        <v>334</v>
      </c>
      <c r="B336" s="57" t="s">
        <v>2727</v>
      </c>
      <c r="C336" s="58" t="s">
        <v>1812</v>
      </c>
      <c r="D336" s="69" t="s">
        <v>102</v>
      </c>
      <c r="E336" s="58" t="s">
        <v>2349</v>
      </c>
      <c r="F336" s="69" t="s">
        <v>4185</v>
      </c>
      <c r="G336" s="69">
        <v>2003</v>
      </c>
      <c r="H336" s="59">
        <v>0</v>
      </c>
      <c r="I336" s="60"/>
      <c r="J336" s="60"/>
      <c r="K336" s="60"/>
      <c r="L336" s="60"/>
      <c r="M336" s="59">
        <v>0</v>
      </c>
      <c r="N336" s="60"/>
      <c r="O336" s="60">
        <v>0</v>
      </c>
      <c r="P336" s="59">
        <v>0</v>
      </c>
      <c r="Q336" s="60"/>
      <c r="R336" s="71">
        <v>3</v>
      </c>
      <c r="S336" s="59"/>
      <c r="T336" s="60"/>
      <c r="U336" s="60"/>
      <c r="V336" s="60"/>
      <c r="W336" s="60"/>
      <c r="X336" s="60"/>
      <c r="Y336" s="59"/>
      <c r="Z336" s="60"/>
      <c r="AA336" s="60"/>
      <c r="AB336" s="60"/>
      <c r="AC336" s="60"/>
      <c r="AD336" s="63" t="s">
        <v>25</v>
      </c>
    </row>
    <row r="337" spans="1:30" ht="17.25" thickBot="1">
      <c r="A337" s="72">
        <v>335</v>
      </c>
      <c r="B337" s="57" t="s">
        <v>2838</v>
      </c>
      <c r="C337" s="58" t="s">
        <v>1812</v>
      </c>
      <c r="D337" s="69" t="s">
        <v>111</v>
      </c>
      <c r="E337" s="58" t="s">
        <v>83</v>
      </c>
      <c r="F337" s="69" t="s">
        <v>4186</v>
      </c>
      <c r="G337" s="69">
        <v>2003</v>
      </c>
      <c r="H337" s="59">
        <v>0</v>
      </c>
      <c r="I337" s="60"/>
      <c r="J337" s="60"/>
      <c r="K337" s="60"/>
      <c r="L337" s="60"/>
      <c r="M337" s="59">
        <v>0</v>
      </c>
      <c r="N337" s="60"/>
      <c r="O337" s="60">
        <v>0</v>
      </c>
      <c r="P337" s="59">
        <v>0</v>
      </c>
      <c r="Q337" s="60"/>
      <c r="R337" s="71">
        <v>3</v>
      </c>
      <c r="S337" s="59"/>
      <c r="T337" s="60"/>
      <c r="U337" s="60"/>
      <c r="V337" s="60"/>
      <c r="W337" s="60"/>
      <c r="X337" s="60"/>
      <c r="Y337" s="59"/>
      <c r="Z337" s="60"/>
      <c r="AA337" s="60"/>
      <c r="AB337" s="60"/>
      <c r="AC337" s="60"/>
      <c r="AD337" s="63" t="s">
        <v>25</v>
      </c>
    </row>
    <row r="338" spans="1:30" ht="17.25" thickBot="1">
      <c r="A338" s="72">
        <v>336</v>
      </c>
      <c r="B338" s="57" t="s">
        <v>249</v>
      </c>
      <c r="C338" s="58" t="s">
        <v>1814</v>
      </c>
      <c r="D338" s="69" t="s">
        <v>1819</v>
      </c>
      <c r="E338" s="58" t="s">
        <v>69</v>
      </c>
      <c r="F338" s="69" t="s">
        <v>3775</v>
      </c>
      <c r="G338" s="69">
        <v>1995</v>
      </c>
      <c r="H338" s="70">
        <v>10</v>
      </c>
      <c r="I338" s="71">
        <v>249</v>
      </c>
      <c r="J338" s="71">
        <v>25</v>
      </c>
      <c r="K338" s="71">
        <v>23.1</v>
      </c>
      <c r="L338" s="71">
        <v>2.8</v>
      </c>
      <c r="M338" s="70">
        <v>2</v>
      </c>
      <c r="N338" s="71">
        <v>63</v>
      </c>
      <c r="O338" s="60">
        <v>0</v>
      </c>
      <c r="P338" s="70">
        <v>8</v>
      </c>
      <c r="Q338" s="71">
        <v>16</v>
      </c>
      <c r="R338" s="71">
        <v>2</v>
      </c>
      <c r="S338" s="70">
        <v>1.5</v>
      </c>
      <c r="T338" s="71">
        <v>8</v>
      </c>
      <c r="U338" s="71">
        <v>4</v>
      </c>
      <c r="V338" s="78">
        <v>4</v>
      </c>
      <c r="W338" s="78">
        <v>1.45</v>
      </c>
      <c r="X338" s="78">
        <v>2.2000000000000002</v>
      </c>
      <c r="Y338" s="70">
        <v>4.5999999999999996</v>
      </c>
      <c r="Z338" s="71">
        <v>3.7</v>
      </c>
      <c r="AA338" s="78">
        <v>1</v>
      </c>
      <c r="AB338" s="78">
        <v>0.34</v>
      </c>
      <c r="AC338" s="78">
        <v>0.59</v>
      </c>
      <c r="AD338" s="63" t="s">
        <v>25</v>
      </c>
    </row>
    <row r="339" spans="1:30" ht="17.25" thickBot="1">
      <c r="A339" s="72">
        <v>337</v>
      </c>
      <c r="B339" s="57" t="s">
        <v>3229</v>
      </c>
      <c r="C339" s="58" t="s">
        <v>1822</v>
      </c>
      <c r="D339" s="69" t="s">
        <v>102</v>
      </c>
      <c r="E339" s="58" t="s">
        <v>63</v>
      </c>
      <c r="F339" s="69" t="s">
        <v>3941</v>
      </c>
      <c r="G339" s="69">
        <v>2001</v>
      </c>
      <c r="H339" s="70">
        <v>10</v>
      </c>
      <c r="I339" s="71">
        <v>721</v>
      </c>
      <c r="J339" s="71">
        <v>72</v>
      </c>
      <c r="K339" s="71">
        <v>66.8</v>
      </c>
      <c r="L339" s="71">
        <v>8</v>
      </c>
      <c r="M339" s="70">
        <v>9</v>
      </c>
      <c r="N339" s="71">
        <v>75</v>
      </c>
      <c r="O339" s="71">
        <v>2</v>
      </c>
      <c r="P339" s="70">
        <v>1</v>
      </c>
      <c r="Q339" s="71">
        <v>45</v>
      </c>
      <c r="R339" s="60">
        <v>0</v>
      </c>
      <c r="S339" s="70">
        <v>2.2999999999999998</v>
      </c>
      <c r="T339" s="71">
        <v>14</v>
      </c>
      <c r="U339" s="71">
        <v>8</v>
      </c>
      <c r="V339" s="78">
        <v>6</v>
      </c>
      <c r="W339" s="78">
        <v>0.75</v>
      </c>
      <c r="X339" s="77">
        <v>-1.76</v>
      </c>
      <c r="Y339" s="70">
        <v>12.1</v>
      </c>
      <c r="Z339" s="71">
        <v>5.7</v>
      </c>
      <c r="AA339" s="78">
        <v>6.5</v>
      </c>
      <c r="AB339" s="78">
        <v>0.81</v>
      </c>
      <c r="AC339" s="77">
        <v>-0.54</v>
      </c>
      <c r="AD339" s="63" t="s">
        <v>25</v>
      </c>
    </row>
    <row r="340" spans="1:30" ht="17.25" thickBot="1">
      <c r="A340" s="72">
        <v>338</v>
      </c>
      <c r="B340" s="57" t="s">
        <v>84</v>
      </c>
      <c r="C340" s="58" t="s">
        <v>1821</v>
      </c>
      <c r="D340" s="69" t="s">
        <v>111</v>
      </c>
      <c r="E340" s="58" t="s">
        <v>83</v>
      </c>
      <c r="F340" s="69" t="s">
        <v>3942</v>
      </c>
      <c r="G340" s="69">
        <v>1992</v>
      </c>
      <c r="H340" s="70">
        <v>11</v>
      </c>
      <c r="I340" s="71">
        <v>990</v>
      </c>
      <c r="J340" s="71">
        <v>90</v>
      </c>
      <c r="K340" s="71">
        <v>91.7</v>
      </c>
      <c r="L340" s="71">
        <v>11</v>
      </c>
      <c r="M340" s="70">
        <v>11</v>
      </c>
      <c r="N340" s="71">
        <v>90</v>
      </c>
      <c r="O340" s="71">
        <v>11</v>
      </c>
      <c r="P340" s="59">
        <v>0</v>
      </c>
      <c r="Q340" s="60"/>
      <c r="R340" s="60">
        <v>0</v>
      </c>
      <c r="S340" s="70">
        <v>2</v>
      </c>
      <c r="T340" s="71">
        <v>26</v>
      </c>
      <c r="U340" s="71">
        <v>16</v>
      </c>
      <c r="V340" s="78">
        <v>10</v>
      </c>
      <c r="W340" s="78">
        <v>0.91</v>
      </c>
      <c r="X340" s="77">
        <v>-1.0900000000000001</v>
      </c>
      <c r="Y340" s="70">
        <v>21</v>
      </c>
      <c r="Z340" s="71">
        <v>15.1</v>
      </c>
      <c r="AA340" s="78">
        <v>5.9</v>
      </c>
      <c r="AB340" s="78">
        <v>0.53</v>
      </c>
      <c r="AC340" s="77">
        <v>-1.24</v>
      </c>
      <c r="AD340" s="63" t="s">
        <v>25</v>
      </c>
    </row>
    <row r="341" spans="1:30" ht="17.25" thickBot="1">
      <c r="A341" s="72">
        <v>339</v>
      </c>
      <c r="B341" s="57" t="s">
        <v>251</v>
      </c>
      <c r="C341" s="58" t="s">
        <v>1821</v>
      </c>
      <c r="D341" s="69" t="s">
        <v>104</v>
      </c>
      <c r="E341" s="58" t="s">
        <v>69</v>
      </c>
      <c r="F341" s="69" t="s">
        <v>3565</v>
      </c>
      <c r="G341" s="69">
        <v>1998</v>
      </c>
      <c r="H341" s="70">
        <v>5</v>
      </c>
      <c r="I341" s="71">
        <v>375</v>
      </c>
      <c r="J341" s="71">
        <v>75</v>
      </c>
      <c r="K341" s="71">
        <v>34.700000000000003</v>
      </c>
      <c r="L341" s="71">
        <v>4.2</v>
      </c>
      <c r="M341" s="70">
        <v>5</v>
      </c>
      <c r="N341" s="71">
        <v>75</v>
      </c>
      <c r="O341" s="71">
        <v>2</v>
      </c>
      <c r="P341" s="59">
        <v>0</v>
      </c>
      <c r="Q341" s="60"/>
      <c r="R341" s="60">
        <v>0</v>
      </c>
      <c r="S341" s="70">
        <v>1.2</v>
      </c>
      <c r="T341" s="71">
        <v>5</v>
      </c>
      <c r="U341" s="71">
        <v>8</v>
      </c>
      <c r="V341" s="77">
        <v>-3</v>
      </c>
      <c r="W341" s="77">
        <v>-0.72</v>
      </c>
      <c r="X341" s="77">
        <v>-0.72</v>
      </c>
      <c r="Y341" s="70">
        <v>7</v>
      </c>
      <c r="Z341" s="71">
        <v>5.3</v>
      </c>
      <c r="AA341" s="78">
        <v>1.6</v>
      </c>
      <c r="AB341" s="78">
        <v>0.4</v>
      </c>
      <c r="AC341" s="78">
        <v>0.78</v>
      </c>
      <c r="AD341" s="63" t="s">
        <v>25</v>
      </c>
    </row>
    <row r="342" spans="1:30" ht="17.25" thickBot="1">
      <c r="A342" s="72">
        <v>340</v>
      </c>
      <c r="B342" s="57" t="s">
        <v>3583</v>
      </c>
      <c r="C342" s="58" t="s">
        <v>1814</v>
      </c>
      <c r="D342" s="69" t="s">
        <v>103</v>
      </c>
      <c r="E342" s="58" t="s">
        <v>2348</v>
      </c>
      <c r="F342" s="69" t="s">
        <v>3552</v>
      </c>
      <c r="G342" s="69">
        <v>2001</v>
      </c>
      <c r="H342" s="59">
        <v>0</v>
      </c>
      <c r="I342" s="60"/>
      <c r="J342" s="60"/>
      <c r="K342" s="60"/>
      <c r="L342" s="60"/>
      <c r="M342" s="59">
        <v>0</v>
      </c>
      <c r="N342" s="60"/>
      <c r="O342" s="60">
        <v>0</v>
      </c>
      <c r="P342" s="59">
        <v>0</v>
      </c>
      <c r="Q342" s="60"/>
      <c r="R342" s="71">
        <v>1</v>
      </c>
      <c r="S342" s="59"/>
      <c r="T342" s="60"/>
      <c r="U342" s="60"/>
      <c r="V342" s="60"/>
      <c r="W342" s="60"/>
      <c r="X342" s="60"/>
      <c r="Y342" s="59"/>
      <c r="Z342" s="60"/>
      <c r="AA342" s="60"/>
      <c r="AB342" s="60"/>
      <c r="AC342" s="60"/>
      <c r="AD342" s="63" t="s">
        <v>25</v>
      </c>
    </row>
    <row r="343" spans="1:30" ht="17.25" thickBot="1">
      <c r="A343" s="72">
        <v>341</v>
      </c>
      <c r="B343" s="57" t="s">
        <v>252</v>
      </c>
      <c r="C343" s="58" t="s">
        <v>1851</v>
      </c>
      <c r="D343" s="69" t="s">
        <v>103</v>
      </c>
      <c r="E343" s="58" t="s">
        <v>71</v>
      </c>
      <c r="F343" s="69" t="s">
        <v>3943</v>
      </c>
      <c r="G343" s="69">
        <v>2002</v>
      </c>
      <c r="H343" s="70">
        <v>12</v>
      </c>
      <c r="I343" s="71">
        <v>830</v>
      </c>
      <c r="J343" s="71">
        <v>69</v>
      </c>
      <c r="K343" s="71">
        <v>76.900000000000006</v>
      </c>
      <c r="L343" s="71">
        <v>9.1999999999999993</v>
      </c>
      <c r="M343" s="70">
        <v>11</v>
      </c>
      <c r="N343" s="71">
        <v>74</v>
      </c>
      <c r="O343" s="71">
        <v>3</v>
      </c>
      <c r="P343" s="70">
        <v>1</v>
      </c>
      <c r="Q343" s="71">
        <v>16</v>
      </c>
      <c r="R343" s="60">
        <v>0</v>
      </c>
      <c r="S343" s="70">
        <v>2.17</v>
      </c>
      <c r="T343" s="71">
        <v>17</v>
      </c>
      <c r="U343" s="71">
        <v>7</v>
      </c>
      <c r="V343" s="78">
        <v>10</v>
      </c>
      <c r="W343" s="78">
        <v>1.08</v>
      </c>
      <c r="X343" s="78">
        <v>1.44</v>
      </c>
      <c r="Y343" s="70">
        <v>14.9</v>
      </c>
      <c r="Z343" s="71">
        <v>11.2</v>
      </c>
      <c r="AA343" s="78">
        <v>3.7</v>
      </c>
      <c r="AB343" s="78">
        <v>0.4</v>
      </c>
      <c r="AC343" s="78">
        <v>1.52</v>
      </c>
      <c r="AD343" s="63" t="s">
        <v>25</v>
      </c>
    </row>
    <row r="344" spans="1:30" ht="17.25" thickBot="1">
      <c r="A344" s="72">
        <v>342</v>
      </c>
      <c r="B344" s="57" t="s">
        <v>253</v>
      </c>
      <c r="C344" s="58" t="s">
        <v>1814</v>
      </c>
      <c r="D344" s="69" t="s">
        <v>102</v>
      </c>
      <c r="E344" s="58" t="s">
        <v>85</v>
      </c>
      <c r="F344" s="69" t="s">
        <v>3944</v>
      </c>
      <c r="G344" s="69">
        <v>1997</v>
      </c>
      <c r="H344" s="70">
        <v>9</v>
      </c>
      <c r="I344" s="71">
        <v>387</v>
      </c>
      <c r="J344" s="71">
        <v>43</v>
      </c>
      <c r="K344" s="71">
        <v>35.799999999999997</v>
      </c>
      <c r="L344" s="71">
        <v>4.3</v>
      </c>
      <c r="M344" s="70">
        <v>3</v>
      </c>
      <c r="N344" s="71">
        <v>80</v>
      </c>
      <c r="O344" s="71">
        <v>2</v>
      </c>
      <c r="P344" s="70">
        <v>6</v>
      </c>
      <c r="Q344" s="71">
        <v>25</v>
      </c>
      <c r="R344" s="71">
        <v>2</v>
      </c>
      <c r="S344" s="70">
        <v>1</v>
      </c>
      <c r="T344" s="71">
        <v>6</v>
      </c>
      <c r="U344" s="71">
        <v>8</v>
      </c>
      <c r="V344" s="77">
        <v>-2</v>
      </c>
      <c r="W344" s="77">
        <v>-0.47</v>
      </c>
      <c r="X344" s="77">
        <v>-0.21</v>
      </c>
      <c r="Y344" s="70">
        <v>4.7</v>
      </c>
      <c r="Z344" s="71">
        <v>8.3000000000000007</v>
      </c>
      <c r="AA344" s="77">
        <v>-3.6</v>
      </c>
      <c r="AB344" s="77">
        <v>-0.83</v>
      </c>
      <c r="AC344" s="77">
        <v>-0.96</v>
      </c>
      <c r="AD344" s="63" t="s">
        <v>25</v>
      </c>
    </row>
    <row r="345" spans="1:30" ht="17.25" thickBot="1">
      <c r="A345" s="72">
        <v>343</v>
      </c>
      <c r="B345" s="57" t="s">
        <v>254</v>
      </c>
      <c r="C345" s="58" t="s">
        <v>1860</v>
      </c>
      <c r="D345" s="69" t="s">
        <v>104</v>
      </c>
      <c r="E345" s="58" t="s">
        <v>79</v>
      </c>
      <c r="F345" s="69" t="s">
        <v>3945</v>
      </c>
      <c r="G345" s="69">
        <v>1991</v>
      </c>
      <c r="H345" s="70">
        <v>8</v>
      </c>
      <c r="I345" s="71">
        <v>623</v>
      </c>
      <c r="J345" s="71">
        <v>78</v>
      </c>
      <c r="K345" s="71">
        <v>57.7</v>
      </c>
      <c r="L345" s="71">
        <v>6.9</v>
      </c>
      <c r="M345" s="70">
        <v>7</v>
      </c>
      <c r="N345" s="71">
        <v>85</v>
      </c>
      <c r="O345" s="71">
        <v>5</v>
      </c>
      <c r="P345" s="70">
        <v>1</v>
      </c>
      <c r="Q345" s="71">
        <v>25</v>
      </c>
      <c r="R345" s="71">
        <v>4</v>
      </c>
      <c r="S345" s="70">
        <v>2.38</v>
      </c>
      <c r="T345" s="71">
        <v>17</v>
      </c>
      <c r="U345" s="71">
        <v>6</v>
      </c>
      <c r="V345" s="78">
        <v>11</v>
      </c>
      <c r="W345" s="78">
        <v>1.59</v>
      </c>
      <c r="X345" s="78">
        <v>0.41</v>
      </c>
      <c r="Y345" s="70">
        <v>15.1</v>
      </c>
      <c r="Z345" s="71">
        <v>9</v>
      </c>
      <c r="AA345" s="78">
        <v>6.1</v>
      </c>
      <c r="AB345" s="78">
        <v>0.88</v>
      </c>
      <c r="AC345" s="77">
        <v>-0.28000000000000003</v>
      </c>
      <c r="AD345" s="63" t="s">
        <v>25</v>
      </c>
    </row>
    <row r="346" spans="1:30" ht="17.25" thickBot="1">
      <c r="A346" s="72">
        <v>344</v>
      </c>
      <c r="B346" s="57" t="s">
        <v>3244</v>
      </c>
      <c r="C346" s="58" t="s">
        <v>1812</v>
      </c>
      <c r="D346" s="69" t="s">
        <v>103</v>
      </c>
      <c r="E346" s="58" t="s">
        <v>81</v>
      </c>
      <c r="F346" s="69" t="s">
        <v>3946</v>
      </c>
      <c r="G346" s="69">
        <v>2004</v>
      </c>
      <c r="H346" s="70">
        <v>1</v>
      </c>
      <c r="I346" s="71">
        <v>1</v>
      </c>
      <c r="J346" s="71">
        <v>1</v>
      </c>
      <c r="K346" s="71">
        <v>0.1</v>
      </c>
      <c r="L346" s="60">
        <v>0</v>
      </c>
      <c r="M346" s="59">
        <v>0</v>
      </c>
      <c r="N346" s="60"/>
      <c r="O346" s="60">
        <v>0</v>
      </c>
      <c r="P346" s="70">
        <v>1</v>
      </c>
      <c r="Q346" s="71">
        <v>1</v>
      </c>
      <c r="R346" s="71">
        <v>4</v>
      </c>
      <c r="S346" s="70">
        <v>3</v>
      </c>
      <c r="T346" s="60">
        <v>0</v>
      </c>
      <c r="U346" s="60">
        <v>0</v>
      </c>
      <c r="V346" s="60">
        <v>0</v>
      </c>
      <c r="W346" s="60">
        <v>0</v>
      </c>
      <c r="X346" s="77">
        <v>-0.42</v>
      </c>
      <c r="Y346" s="59">
        <v>0</v>
      </c>
      <c r="Z346" s="60">
        <v>0</v>
      </c>
      <c r="AA346" s="60">
        <v>0</v>
      </c>
      <c r="AB346" s="60">
        <v>0</v>
      </c>
      <c r="AC346" s="77">
        <v>-0.85</v>
      </c>
      <c r="AD346" s="63" t="s">
        <v>25</v>
      </c>
    </row>
    <row r="347" spans="1:30" ht="17.25" thickBot="1">
      <c r="A347" s="72">
        <v>345</v>
      </c>
      <c r="B347" s="57" t="s">
        <v>2728</v>
      </c>
      <c r="C347" s="58" t="s">
        <v>1812</v>
      </c>
      <c r="D347" s="69" t="s">
        <v>111</v>
      </c>
      <c r="E347" s="58" t="s">
        <v>85</v>
      </c>
      <c r="F347" s="69" t="s">
        <v>3719</v>
      </c>
      <c r="G347" s="69">
        <v>1994</v>
      </c>
      <c r="H347" s="59">
        <v>0</v>
      </c>
      <c r="I347" s="60"/>
      <c r="J347" s="60"/>
      <c r="K347" s="60"/>
      <c r="L347" s="60"/>
      <c r="M347" s="59">
        <v>0</v>
      </c>
      <c r="N347" s="60"/>
      <c r="O347" s="60">
        <v>0</v>
      </c>
      <c r="P347" s="59">
        <v>0</v>
      </c>
      <c r="Q347" s="60"/>
      <c r="R347" s="71">
        <v>11</v>
      </c>
      <c r="S347" s="59"/>
      <c r="T347" s="60"/>
      <c r="U347" s="60"/>
      <c r="V347" s="60"/>
      <c r="W347" s="60"/>
      <c r="X347" s="60"/>
      <c r="Y347" s="59"/>
      <c r="Z347" s="60"/>
      <c r="AA347" s="60"/>
      <c r="AB347" s="60"/>
      <c r="AC347" s="60"/>
      <c r="AD347" s="63" t="s">
        <v>25</v>
      </c>
    </row>
    <row r="348" spans="1:30" ht="17.25" thickBot="1">
      <c r="A348" s="72">
        <v>346</v>
      </c>
      <c r="B348" s="57" t="s">
        <v>255</v>
      </c>
      <c r="C348" s="58" t="s">
        <v>1814</v>
      </c>
      <c r="D348" s="69" t="s">
        <v>102</v>
      </c>
      <c r="E348" s="58" t="s">
        <v>77</v>
      </c>
      <c r="F348" s="69" t="s">
        <v>3890</v>
      </c>
      <c r="G348" s="69">
        <v>1996</v>
      </c>
      <c r="H348" s="70">
        <v>7</v>
      </c>
      <c r="I348" s="71">
        <v>267</v>
      </c>
      <c r="J348" s="71">
        <v>38</v>
      </c>
      <c r="K348" s="71">
        <v>24.7</v>
      </c>
      <c r="L348" s="71">
        <v>3</v>
      </c>
      <c r="M348" s="70">
        <v>2</v>
      </c>
      <c r="N348" s="71">
        <v>89</v>
      </c>
      <c r="O348" s="71">
        <v>1</v>
      </c>
      <c r="P348" s="70">
        <v>5</v>
      </c>
      <c r="Q348" s="71">
        <v>18</v>
      </c>
      <c r="R348" s="60">
        <v>0</v>
      </c>
      <c r="S348" s="70">
        <v>1.43</v>
      </c>
      <c r="T348" s="71">
        <v>7</v>
      </c>
      <c r="U348" s="71">
        <v>5</v>
      </c>
      <c r="V348" s="78">
        <v>2</v>
      </c>
      <c r="W348" s="78">
        <v>0.67</v>
      </c>
      <c r="X348" s="78">
        <v>0.67</v>
      </c>
      <c r="Y348" s="70">
        <v>7.8</v>
      </c>
      <c r="Z348" s="71">
        <v>5</v>
      </c>
      <c r="AA348" s="78">
        <v>2.8</v>
      </c>
      <c r="AB348" s="78">
        <v>0.93</v>
      </c>
      <c r="AC348" s="78">
        <v>0.6</v>
      </c>
      <c r="AD348" s="63" t="s">
        <v>25</v>
      </c>
    </row>
    <row r="349" spans="1:30" ht="17.25" thickBot="1">
      <c r="A349" s="72">
        <v>347</v>
      </c>
      <c r="B349" s="57" t="s">
        <v>255</v>
      </c>
      <c r="C349" s="58" t="s">
        <v>1814</v>
      </c>
      <c r="D349" s="69" t="s">
        <v>102</v>
      </c>
      <c r="E349" s="58" t="s">
        <v>96</v>
      </c>
      <c r="F349" s="69" t="s">
        <v>3890</v>
      </c>
      <c r="G349" s="69">
        <v>1996</v>
      </c>
      <c r="H349" s="70">
        <v>2</v>
      </c>
      <c r="I349" s="71">
        <v>111</v>
      </c>
      <c r="J349" s="71">
        <v>56</v>
      </c>
      <c r="K349" s="71">
        <v>10.3</v>
      </c>
      <c r="L349" s="71">
        <v>1.2</v>
      </c>
      <c r="M349" s="70">
        <v>1</v>
      </c>
      <c r="N349" s="71">
        <v>71</v>
      </c>
      <c r="O349" s="60">
        <v>0</v>
      </c>
      <c r="P349" s="70">
        <v>1</v>
      </c>
      <c r="Q349" s="71">
        <v>40</v>
      </c>
      <c r="R349" s="71">
        <v>1</v>
      </c>
      <c r="S349" s="59">
        <v>0</v>
      </c>
      <c r="T349" s="60">
        <v>0</v>
      </c>
      <c r="U349" s="71">
        <v>2</v>
      </c>
      <c r="V349" s="77">
        <v>-2</v>
      </c>
      <c r="W349" s="77">
        <v>-1.62</v>
      </c>
      <c r="X349" s="77">
        <v>-1.53</v>
      </c>
      <c r="Y349" s="70">
        <v>2.8</v>
      </c>
      <c r="Z349" s="71">
        <v>1.5</v>
      </c>
      <c r="AA349" s="78">
        <v>1.3</v>
      </c>
      <c r="AB349" s="78">
        <v>1.08</v>
      </c>
      <c r="AC349" s="78">
        <v>1</v>
      </c>
      <c r="AD349" s="63" t="s">
        <v>25</v>
      </c>
    </row>
    <row r="350" spans="1:30" ht="17.25" thickBot="1">
      <c r="A350" s="72">
        <v>348</v>
      </c>
      <c r="B350" s="57" t="s">
        <v>3245</v>
      </c>
      <c r="C350" s="58" t="s">
        <v>1865</v>
      </c>
      <c r="D350" s="69" t="s">
        <v>104</v>
      </c>
      <c r="E350" s="58" t="s">
        <v>91</v>
      </c>
      <c r="F350" s="69" t="s">
        <v>3947</v>
      </c>
      <c r="G350" s="69">
        <v>1997</v>
      </c>
      <c r="H350" s="70">
        <v>2</v>
      </c>
      <c r="I350" s="71">
        <v>91</v>
      </c>
      <c r="J350" s="71">
        <v>46</v>
      </c>
      <c r="K350" s="71">
        <v>8.4</v>
      </c>
      <c r="L350" s="71">
        <v>1</v>
      </c>
      <c r="M350" s="70">
        <v>1</v>
      </c>
      <c r="N350" s="71">
        <v>90</v>
      </c>
      <c r="O350" s="71">
        <v>1</v>
      </c>
      <c r="P350" s="70">
        <v>1</v>
      </c>
      <c r="Q350" s="71">
        <v>1</v>
      </c>
      <c r="R350" s="71">
        <v>5</v>
      </c>
      <c r="S350" s="70">
        <v>1.5</v>
      </c>
      <c r="T350" s="71">
        <v>2</v>
      </c>
      <c r="U350" s="71">
        <v>3</v>
      </c>
      <c r="V350" s="77">
        <v>-1</v>
      </c>
      <c r="W350" s="77">
        <v>-0.99</v>
      </c>
      <c r="X350" s="77">
        <v>-0.99</v>
      </c>
      <c r="Y350" s="70">
        <v>1.8</v>
      </c>
      <c r="Z350" s="71">
        <v>1.5</v>
      </c>
      <c r="AA350" s="78">
        <v>0.3</v>
      </c>
      <c r="AB350" s="78">
        <v>0.27</v>
      </c>
      <c r="AC350" s="78">
        <v>0.72</v>
      </c>
      <c r="AD350" s="63" t="s">
        <v>25</v>
      </c>
    </row>
    <row r="351" spans="1:30" ht="17.25" thickBot="1">
      <c r="A351" s="72">
        <v>349</v>
      </c>
      <c r="B351" s="57" t="s">
        <v>256</v>
      </c>
      <c r="C351" s="58" t="s">
        <v>1817</v>
      </c>
      <c r="D351" s="69" t="s">
        <v>104</v>
      </c>
      <c r="E351" s="58" t="s">
        <v>75</v>
      </c>
      <c r="F351" s="69" t="s">
        <v>4187</v>
      </c>
      <c r="G351" s="69">
        <v>1995</v>
      </c>
      <c r="H351" s="59">
        <v>0</v>
      </c>
      <c r="I351" s="60"/>
      <c r="J351" s="60"/>
      <c r="K351" s="60"/>
      <c r="L351" s="60"/>
      <c r="M351" s="59">
        <v>0</v>
      </c>
      <c r="N351" s="60"/>
      <c r="O351" s="60">
        <v>0</v>
      </c>
      <c r="P351" s="59">
        <v>0</v>
      </c>
      <c r="Q351" s="60"/>
      <c r="R351" s="71">
        <v>3</v>
      </c>
      <c r="S351" s="59"/>
      <c r="T351" s="60"/>
      <c r="U351" s="60"/>
      <c r="V351" s="60"/>
      <c r="W351" s="60"/>
      <c r="X351" s="60"/>
      <c r="Y351" s="59"/>
      <c r="Z351" s="60"/>
      <c r="AA351" s="60"/>
      <c r="AB351" s="60"/>
      <c r="AC351" s="60"/>
      <c r="AD351" s="63" t="s">
        <v>25</v>
      </c>
    </row>
    <row r="352" spans="1:30" ht="17.25" thickBot="1">
      <c r="A352" s="72">
        <v>350</v>
      </c>
      <c r="B352" s="57" t="s">
        <v>257</v>
      </c>
      <c r="C352" s="58" t="s">
        <v>1860</v>
      </c>
      <c r="D352" s="69" t="s">
        <v>102</v>
      </c>
      <c r="E352" s="58" t="s">
        <v>77</v>
      </c>
      <c r="F352" s="69" t="s">
        <v>3948</v>
      </c>
      <c r="G352" s="69">
        <v>1999</v>
      </c>
      <c r="H352" s="70">
        <v>12</v>
      </c>
      <c r="I352" s="144">
        <v>1080</v>
      </c>
      <c r="J352" s="71">
        <v>90</v>
      </c>
      <c r="K352" s="71">
        <v>100</v>
      </c>
      <c r="L352" s="71">
        <v>12</v>
      </c>
      <c r="M352" s="70">
        <v>12</v>
      </c>
      <c r="N352" s="71">
        <v>90</v>
      </c>
      <c r="O352" s="71">
        <v>12</v>
      </c>
      <c r="P352" s="59">
        <v>0</v>
      </c>
      <c r="Q352" s="60"/>
      <c r="R352" s="60">
        <v>0</v>
      </c>
      <c r="S352" s="70">
        <v>1.33</v>
      </c>
      <c r="T352" s="71">
        <v>19</v>
      </c>
      <c r="U352" s="71">
        <v>17</v>
      </c>
      <c r="V352" s="78">
        <v>2</v>
      </c>
      <c r="W352" s="78">
        <v>0.17</v>
      </c>
      <c r="X352" s="60"/>
      <c r="Y352" s="70">
        <v>22.1</v>
      </c>
      <c r="Z352" s="71">
        <v>16.3</v>
      </c>
      <c r="AA352" s="78">
        <v>5.8</v>
      </c>
      <c r="AB352" s="78">
        <v>0.48</v>
      </c>
      <c r="AC352" s="60"/>
      <c r="AD352" s="63" t="s">
        <v>25</v>
      </c>
    </row>
    <row r="353" spans="1:30" ht="17.25" thickBot="1">
      <c r="A353" s="72">
        <v>351</v>
      </c>
      <c r="B353" s="57" t="s">
        <v>2688</v>
      </c>
      <c r="C353" s="58" t="s">
        <v>1812</v>
      </c>
      <c r="D353" s="69" t="s">
        <v>103</v>
      </c>
      <c r="E353" s="58" t="s">
        <v>2349</v>
      </c>
      <c r="F353" s="69" t="s">
        <v>3949</v>
      </c>
      <c r="G353" s="69">
        <v>2002</v>
      </c>
      <c r="H353" s="70">
        <v>8</v>
      </c>
      <c r="I353" s="71">
        <v>514</v>
      </c>
      <c r="J353" s="71">
        <v>64</v>
      </c>
      <c r="K353" s="71">
        <v>47.6</v>
      </c>
      <c r="L353" s="71">
        <v>5.7</v>
      </c>
      <c r="M353" s="70">
        <v>6</v>
      </c>
      <c r="N353" s="71">
        <v>74</v>
      </c>
      <c r="O353" s="60">
        <v>0</v>
      </c>
      <c r="P353" s="70">
        <v>2</v>
      </c>
      <c r="Q353" s="71">
        <v>36</v>
      </c>
      <c r="R353" s="60">
        <v>0</v>
      </c>
      <c r="S353" s="70">
        <v>0.5</v>
      </c>
      <c r="T353" s="71">
        <v>5</v>
      </c>
      <c r="U353" s="71">
        <v>18</v>
      </c>
      <c r="V353" s="77">
        <v>-13</v>
      </c>
      <c r="W353" s="77">
        <v>-2.2799999999999998</v>
      </c>
      <c r="X353" s="77">
        <v>-1</v>
      </c>
      <c r="Y353" s="70">
        <v>5.9</v>
      </c>
      <c r="Z353" s="71">
        <v>11</v>
      </c>
      <c r="AA353" s="77">
        <v>-5.0999999999999996</v>
      </c>
      <c r="AB353" s="77">
        <v>-0.89</v>
      </c>
      <c r="AC353" s="78">
        <v>0.92</v>
      </c>
      <c r="AD353" s="63" t="s">
        <v>25</v>
      </c>
    </row>
    <row r="354" spans="1:30" ht="17.25" thickBot="1">
      <c r="A354" s="72">
        <v>352</v>
      </c>
      <c r="B354" s="57" t="s">
        <v>2688</v>
      </c>
      <c r="C354" s="58" t="s">
        <v>1812</v>
      </c>
      <c r="D354" s="69" t="s">
        <v>103</v>
      </c>
      <c r="E354" s="58" t="s">
        <v>65</v>
      </c>
      <c r="F354" s="69" t="s">
        <v>3949</v>
      </c>
      <c r="G354" s="69">
        <v>2002</v>
      </c>
      <c r="H354" s="70">
        <v>1</v>
      </c>
      <c r="I354" s="71">
        <v>1</v>
      </c>
      <c r="J354" s="71">
        <v>1</v>
      </c>
      <c r="K354" s="71">
        <v>0.1</v>
      </c>
      <c r="L354" s="60">
        <v>0</v>
      </c>
      <c r="M354" s="59">
        <v>0</v>
      </c>
      <c r="N354" s="60"/>
      <c r="O354" s="60">
        <v>0</v>
      </c>
      <c r="P354" s="70">
        <v>1</v>
      </c>
      <c r="Q354" s="71">
        <v>1</v>
      </c>
      <c r="R354" s="71">
        <v>2</v>
      </c>
      <c r="S354" s="70">
        <v>3</v>
      </c>
      <c r="T354" s="60">
        <v>0</v>
      </c>
      <c r="U354" s="60">
        <v>0</v>
      </c>
      <c r="V354" s="60">
        <v>0</v>
      </c>
      <c r="W354" s="60">
        <v>0</v>
      </c>
      <c r="X354" s="77">
        <v>-1.67</v>
      </c>
      <c r="Y354" s="59">
        <v>0</v>
      </c>
      <c r="Z354" s="60">
        <v>0</v>
      </c>
      <c r="AA354" s="60">
        <v>0</v>
      </c>
      <c r="AB354" s="78">
        <v>3.22</v>
      </c>
      <c r="AC354" s="78">
        <v>2.11</v>
      </c>
      <c r="AD354" s="63" t="s">
        <v>25</v>
      </c>
    </row>
    <row r="355" spans="1:30" ht="17.25" thickBot="1">
      <c r="A355" s="72">
        <v>353</v>
      </c>
      <c r="B355" s="57" t="s">
        <v>2729</v>
      </c>
      <c r="C355" s="58" t="s">
        <v>1812</v>
      </c>
      <c r="D355" s="69" t="s">
        <v>1819</v>
      </c>
      <c r="E355" s="58" t="s">
        <v>2641</v>
      </c>
      <c r="F355" s="69" t="s">
        <v>4096</v>
      </c>
      <c r="G355" s="69">
        <v>1999</v>
      </c>
      <c r="H355" s="59">
        <v>0</v>
      </c>
      <c r="I355" s="60"/>
      <c r="J355" s="60"/>
      <c r="K355" s="60"/>
      <c r="L355" s="60"/>
      <c r="M355" s="59">
        <v>0</v>
      </c>
      <c r="N355" s="60"/>
      <c r="O355" s="60">
        <v>0</v>
      </c>
      <c r="P355" s="59">
        <v>0</v>
      </c>
      <c r="Q355" s="60"/>
      <c r="R355" s="71">
        <v>1</v>
      </c>
      <c r="S355" s="59"/>
      <c r="T355" s="60"/>
      <c r="U355" s="60"/>
      <c r="V355" s="60"/>
      <c r="W355" s="60"/>
      <c r="X355" s="60"/>
      <c r="Y355" s="59"/>
      <c r="Z355" s="60"/>
      <c r="AA355" s="60"/>
      <c r="AB355" s="60"/>
      <c r="AC355" s="60"/>
      <c r="AD355" s="63" t="s">
        <v>25</v>
      </c>
    </row>
    <row r="356" spans="1:30" ht="17.25" thickBot="1">
      <c r="A356" s="72">
        <v>354</v>
      </c>
      <c r="B356" s="57" t="s">
        <v>2938</v>
      </c>
      <c r="C356" s="58" t="s">
        <v>1811</v>
      </c>
      <c r="D356" s="69" t="s">
        <v>102</v>
      </c>
      <c r="E356" s="58" t="s">
        <v>2349</v>
      </c>
      <c r="F356" s="69" t="s">
        <v>3950</v>
      </c>
      <c r="G356" s="69">
        <v>1996</v>
      </c>
      <c r="H356" s="70">
        <v>6</v>
      </c>
      <c r="I356" s="71">
        <v>430</v>
      </c>
      <c r="J356" s="71">
        <v>72</v>
      </c>
      <c r="K356" s="71">
        <v>39.799999999999997</v>
      </c>
      <c r="L356" s="71">
        <v>4.8</v>
      </c>
      <c r="M356" s="70">
        <v>5</v>
      </c>
      <c r="N356" s="71">
        <v>82</v>
      </c>
      <c r="O356" s="71">
        <v>3</v>
      </c>
      <c r="P356" s="70">
        <v>1</v>
      </c>
      <c r="Q356" s="71">
        <v>20</v>
      </c>
      <c r="R356" s="60">
        <v>0</v>
      </c>
      <c r="S356" s="70">
        <v>0.17</v>
      </c>
      <c r="T356" s="71">
        <v>6</v>
      </c>
      <c r="U356" s="71">
        <v>11</v>
      </c>
      <c r="V356" s="77">
        <v>-5</v>
      </c>
      <c r="W356" s="77">
        <v>-1.05</v>
      </c>
      <c r="X356" s="78">
        <v>1.17</v>
      </c>
      <c r="Y356" s="70">
        <v>5.5</v>
      </c>
      <c r="Z356" s="71">
        <v>10.3</v>
      </c>
      <c r="AA356" s="77">
        <v>-4.8</v>
      </c>
      <c r="AB356" s="77">
        <v>-1.01</v>
      </c>
      <c r="AC356" s="78">
        <v>0.6</v>
      </c>
      <c r="AD356" s="63" t="s">
        <v>25</v>
      </c>
    </row>
    <row r="357" spans="1:30" ht="17.25" thickBot="1">
      <c r="A357" s="72">
        <v>355</v>
      </c>
      <c r="B357" s="57" t="s">
        <v>2730</v>
      </c>
      <c r="C357" s="58" t="s">
        <v>1812</v>
      </c>
      <c r="D357" s="69" t="s">
        <v>103</v>
      </c>
      <c r="E357" s="58" t="s">
        <v>79</v>
      </c>
      <c r="F357" s="69" t="s">
        <v>3951</v>
      </c>
      <c r="G357" s="69">
        <v>2004</v>
      </c>
      <c r="H357" s="70">
        <v>1</v>
      </c>
      <c r="I357" s="71">
        <v>1</v>
      </c>
      <c r="J357" s="71">
        <v>1</v>
      </c>
      <c r="K357" s="71">
        <v>0.1</v>
      </c>
      <c r="L357" s="60">
        <v>0</v>
      </c>
      <c r="M357" s="59">
        <v>0</v>
      </c>
      <c r="N357" s="60"/>
      <c r="O357" s="60">
        <v>0</v>
      </c>
      <c r="P357" s="70">
        <v>1</v>
      </c>
      <c r="Q357" s="71">
        <v>1</v>
      </c>
      <c r="R357" s="71">
        <v>3</v>
      </c>
      <c r="S357" s="70">
        <v>3</v>
      </c>
      <c r="T357" s="60">
        <v>0</v>
      </c>
      <c r="U357" s="60">
        <v>0</v>
      </c>
      <c r="V357" s="60">
        <v>0</v>
      </c>
      <c r="W357" s="60">
        <v>0</v>
      </c>
      <c r="X357" s="77">
        <v>-1.42</v>
      </c>
      <c r="Y357" s="59">
        <v>0</v>
      </c>
      <c r="Z357" s="60">
        <v>0</v>
      </c>
      <c r="AA357" s="60">
        <v>0</v>
      </c>
      <c r="AB357" s="77">
        <v>-1.26</v>
      </c>
      <c r="AC357" s="77">
        <v>-2.2599999999999998</v>
      </c>
      <c r="AD357" s="63" t="s">
        <v>25</v>
      </c>
    </row>
    <row r="358" spans="1:30" ht="17.25" thickBot="1">
      <c r="A358" s="72">
        <v>356</v>
      </c>
      <c r="B358" s="57" t="s">
        <v>258</v>
      </c>
      <c r="C358" s="58" t="s">
        <v>1811</v>
      </c>
      <c r="D358" s="69" t="s">
        <v>1810</v>
      </c>
      <c r="E358" s="58" t="s">
        <v>83</v>
      </c>
      <c r="F358" s="69" t="s">
        <v>3952</v>
      </c>
      <c r="G358" s="69">
        <v>1994</v>
      </c>
      <c r="H358" s="70">
        <v>12</v>
      </c>
      <c r="I358" s="144">
        <v>1017</v>
      </c>
      <c r="J358" s="71">
        <v>85</v>
      </c>
      <c r="K358" s="71">
        <v>94.2</v>
      </c>
      <c r="L358" s="71">
        <v>11.3</v>
      </c>
      <c r="M358" s="70">
        <v>12</v>
      </c>
      <c r="N358" s="71">
        <v>85</v>
      </c>
      <c r="O358" s="71">
        <v>9</v>
      </c>
      <c r="P358" s="59">
        <v>0</v>
      </c>
      <c r="Q358" s="60"/>
      <c r="R358" s="60">
        <v>0</v>
      </c>
      <c r="S358" s="70">
        <v>2.08</v>
      </c>
      <c r="T358" s="71">
        <v>26</v>
      </c>
      <c r="U358" s="71">
        <v>15</v>
      </c>
      <c r="V358" s="78">
        <v>11</v>
      </c>
      <c r="W358" s="78">
        <v>0.97</v>
      </c>
      <c r="X358" s="77">
        <v>-0.46</v>
      </c>
      <c r="Y358" s="70">
        <v>20.100000000000001</v>
      </c>
      <c r="Z358" s="71">
        <v>13.5</v>
      </c>
      <c r="AA358" s="78">
        <v>6.5</v>
      </c>
      <c r="AB358" s="78">
        <v>0.57999999999999996</v>
      </c>
      <c r="AC358" s="77">
        <v>-1.03</v>
      </c>
      <c r="AD358" s="63" t="s">
        <v>25</v>
      </c>
    </row>
    <row r="359" spans="1:30" ht="17.25" thickBot="1">
      <c r="A359" s="72">
        <v>357</v>
      </c>
      <c r="B359" s="57" t="s">
        <v>259</v>
      </c>
      <c r="C359" s="58" t="s">
        <v>1811</v>
      </c>
      <c r="D359" s="69" t="s">
        <v>104</v>
      </c>
      <c r="E359" s="58" t="s">
        <v>87</v>
      </c>
      <c r="F359" s="69" t="s">
        <v>3953</v>
      </c>
      <c r="G359" s="69">
        <v>1996</v>
      </c>
      <c r="H359" s="70">
        <v>5</v>
      </c>
      <c r="I359" s="71">
        <v>416</v>
      </c>
      <c r="J359" s="71">
        <v>83</v>
      </c>
      <c r="K359" s="71">
        <v>38.5</v>
      </c>
      <c r="L359" s="71">
        <v>4.5999999999999996</v>
      </c>
      <c r="M359" s="70">
        <v>5</v>
      </c>
      <c r="N359" s="71">
        <v>83</v>
      </c>
      <c r="O359" s="71">
        <v>4</v>
      </c>
      <c r="P359" s="59">
        <v>0</v>
      </c>
      <c r="Q359" s="60"/>
      <c r="R359" s="60">
        <v>0</v>
      </c>
      <c r="S359" s="70">
        <v>1.4</v>
      </c>
      <c r="T359" s="71">
        <v>7</v>
      </c>
      <c r="U359" s="71">
        <v>6</v>
      </c>
      <c r="V359" s="78">
        <v>1</v>
      </c>
      <c r="W359" s="78">
        <v>0.22</v>
      </c>
      <c r="X359" s="78">
        <v>0.89</v>
      </c>
      <c r="Y359" s="70">
        <v>5</v>
      </c>
      <c r="Z359" s="71">
        <v>5.7</v>
      </c>
      <c r="AA359" s="77">
        <v>-0.7</v>
      </c>
      <c r="AB359" s="77">
        <v>-0.14000000000000001</v>
      </c>
      <c r="AC359" s="78">
        <v>0.51</v>
      </c>
      <c r="AD359" s="63" t="s">
        <v>25</v>
      </c>
    </row>
    <row r="360" spans="1:30" ht="17.25" thickBot="1">
      <c r="A360" s="72">
        <v>358</v>
      </c>
      <c r="B360" s="57" t="s">
        <v>3103</v>
      </c>
      <c r="C360" s="58" t="s">
        <v>1812</v>
      </c>
      <c r="D360" s="69" t="s">
        <v>1810</v>
      </c>
      <c r="E360" s="58" t="s">
        <v>96</v>
      </c>
      <c r="F360" s="69" t="s">
        <v>3954</v>
      </c>
      <c r="G360" s="69">
        <v>1999</v>
      </c>
      <c r="H360" s="70">
        <v>9</v>
      </c>
      <c r="I360" s="71">
        <v>681</v>
      </c>
      <c r="J360" s="71">
        <v>76</v>
      </c>
      <c r="K360" s="71">
        <v>63.1</v>
      </c>
      <c r="L360" s="71">
        <v>7.6</v>
      </c>
      <c r="M360" s="70">
        <v>8</v>
      </c>
      <c r="N360" s="71">
        <v>83</v>
      </c>
      <c r="O360" s="71">
        <v>5</v>
      </c>
      <c r="P360" s="70">
        <v>1</v>
      </c>
      <c r="Q360" s="71">
        <v>16</v>
      </c>
      <c r="R360" s="60">
        <v>0</v>
      </c>
      <c r="S360" s="70">
        <v>1.56</v>
      </c>
      <c r="T360" s="71">
        <v>12</v>
      </c>
      <c r="U360" s="71">
        <v>7</v>
      </c>
      <c r="V360" s="78">
        <v>5</v>
      </c>
      <c r="W360" s="78">
        <v>0.66</v>
      </c>
      <c r="X360" s="78">
        <v>2.4700000000000002</v>
      </c>
      <c r="Y360" s="70">
        <v>10.6</v>
      </c>
      <c r="Z360" s="71">
        <v>7.9</v>
      </c>
      <c r="AA360" s="78">
        <v>2.7</v>
      </c>
      <c r="AB360" s="78">
        <v>0.36</v>
      </c>
      <c r="AC360" s="78">
        <v>0.49</v>
      </c>
      <c r="AD360" s="63" t="s">
        <v>25</v>
      </c>
    </row>
    <row r="361" spans="1:30" ht="17.25" thickBot="1">
      <c r="A361" s="72">
        <v>359</v>
      </c>
      <c r="B361" s="57" t="s">
        <v>260</v>
      </c>
      <c r="C361" s="58" t="s">
        <v>1811</v>
      </c>
      <c r="D361" s="69" t="s">
        <v>103</v>
      </c>
      <c r="E361" s="58" t="s">
        <v>69</v>
      </c>
      <c r="F361" s="69" t="s">
        <v>3955</v>
      </c>
      <c r="G361" s="69">
        <v>1996</v>
      </c>
      <c r="H361" s="70">
        <v>9</v>
      </c>
      <c r="I361" s="71">
        <v>519</v>
      </c>
      <c r="J361" s="71">
        <v>58</v>
      </c>
      <c r="K361" s="71">
        <v>48.1</v>
      </c>
      <c r="L361" s="71">
        <v>5.8</v>
      </c>
      <c r="M361" s="70">
        <v>6</v>
      </c>
      <c r="N361" s="71">
        <v>84</v>
      </c>
      <c r="O361" s="71">
        <v>4</v>
      </c>
      <c r="P361" s="70">
        <v>3</v>
      </c>
      <c r="Q361" s="71">
        <v>4</v>
      </c>
      <c r="R361" s="71">
        <v>2</v>
      </c>
      <c r="S361" s="70">
        <v>2.33</v>
      </c>
      <c r="T361" s="71">
        <v>7</v>
      </c>
      <c r="U361" s="71">
        <v>7</v>
      </c>
      <c r="V361" s="60">
        <v>0</v>
      </c>
      <c r="W361" s="60">
        <v>0</v>
      </c>
      <c r="X361" s="78">
        <v>0.48</v>
      </c>
      <c r="Y361" s="70">
        <v>7.5</v>
      </c>
      <c r="Z361" s="71">
        <v>9.4</v>
      </c>
      <c r="AA361" s="77">
        <v>-1.9</v>
      </c>
      <c r="AB361" s="77">
        <v>-0.33</v>
      </c>
      <c r="AC361" s="77">
        <v>-0.42</v>
      </c>
      <c r="AD361" s="63" t="s">
        <v>25</v>
      </c>
    </row>
    <row r="362" spans="1:30" ht="17.25" thickBot="1">
      <c r="A362" s="72">
        <v>360</v>
      </c>
      <c r="B362" s="57" t="s">
        <v>3104</v>
      </c>
      <c r="C362" s="58" t="s">
        <v>1812</v>
      </c>
      <c r="D362" s="69" t="s">
        <v>104</v>
      </c>
      <c r="E362" s="58" t="s">
        <v>77</v>
      </c>
      <c r="F362" s="69" t="s">
        <v>3956</v>
      </c>
      <c r="G362" s="69">
        <v>1989</v>
      </c>
      <c r="H362" s="70">
        <v>4</v>
      </c>
      <c r="I362" s="71">
        <v>242</v>
      </c>
      <c r="J362" s="71">
        <v>61</v>
      </c>
      <c r="K362" s="71">
        <v>22.4</v>
      </c>
      <c r="L362" s="71">
        <v>2.7</v>
      </c>
      <c r="M362" s="70">
        <v>3</v>
      </c>
      <c r="N362" s="71">
        <v>80</v>
      </c>
      <c r="O362" s="71">
        <v>1</v>
      </c>
      <c r="P362" s="70">
        <v>1</v>
      </c>
      <c r="Q362" s="71">
        <v>1</v>
      </c>
      <c r="R362" s="71">
        <v>2</v>
      </c>
      <c r="S362" s="70">
        <v>1</v>
      </c>
      <c r="T362" s="71">
        <v>1</v>
      </c>
      <c r="U362" s="71">
        <v>6</v>
      </c>
      <c r="V362" s="77">
        <v>-5</v>
      </c>
      <c r="W362" s="77">
        <v>-1.86</v>
      </c>
      <c r="X362" s="77">
        <v>-2.61</v>
      </c>
      <c r="Y362" s="70">
        <v>3.8</v>
      </c>
      <c r="Z362" s="71">
        <v>5.2</v>
      </c>
      <c r="AA362" s="77">
        <v>-1.4</v>
      </c>
      <c r="AB362" s="77">
        <v>-0.54</v>
      </c>
      <c r="AC362" s="77">
        <v>-1.32</v>
      </c>
      <c r="AD362" s="63" t="s">
        <v>25</v>
      </c>
    </row>
    <row r="363" spans="1:30" ht="17.25" thickBot="1">
      <c r="A363" s="72">
        <v>361</v>
      </c>
      <c r="B363" s="57" t="s">
        <v>3123</v>
      </c>
      <c r="C363" s="58" t="s">
        <v>1866</v>
      </c>
      <c r="D363" s="69" t="s">
        <v>103</v>
      </c>
      <c r="E363" s="58" t="s">
        <v>69</v>
      </c>
      <c r="F363" s="69" t="s">
        <v>3957</v>
      </c>
      <c r="G363" s="69">
        <v>2003</v>
      </c>
      <c r="H363" s="70">
        <v>2</v>
      </c>
      <c r="I363" s="71">
        <v>117</v>
      </c>
      <c r="J363" s="71">
        <v>59</v>
      </c>
      <c r="K363" s="71">
        <v>10.8</v>
      </c>
      <c r="L363" s="71">
        <v>1.3</v>
      </c>
      <c r="M363" s="70">
        <v>1</v>
      </c>
      <c r="N363" s="71">
        <v>90</v>
      </c>
      <c r="O363" s="71">
        <v>1</v>
      </c>
      <c r="P363" s="70">
        <v>1</v>
      </c>
      <c r="Q363" s="71">
        <v>27</v>
      </c>
      <c r="R363" s="71">
        <v>7</v>
      </c>
      <c r="S363" s="70">
        <v>1.5</v>
      </c>
      <c r="T363" s="71">
        <v>2</v>
      </c>
      <c r="U363" s="71">
        <v>1</v>
      </c>
      <c r="V363" s="78">
        <v>1</v>
      </c>
      <c r="W363" s="78">
        <v>0.77</v>
      </c>
      <c r="X363" s="78">
        <v>1.1399999999999999</v>
      </c>
      <c r="Y363" s="70">
        <v>1.2</v>
      </c>
      <c r="Z363" s="71">
        <v>1.9</v>
      </c>
      <c r="AA363" s="77">
        <v>-0.7</v>
      </c>
      <c r="AB363" s="77">
        <v>-0.56999999999999995</v>
      </c>
      <c r="AC363" s="77">
        <v>-0.51</v>
      </c>
      <c r="AD363" s="63" t="s">
        <v>25</v>
      </c>
    </row>
    <row r="364" spans="1:30" ht="17.25" thickBot="1">
      <c r="A364" s="72">
        <v>362</v>
      </c>
      <c r="B364" s="57" t="s">
        <v>3246</v>
      </c>
      <c r="C364" s="58" t="s">
        <v>1812</v>
      </c>
      <c r="D364" s="69" t="s">
        <v>104</v>
      </c>
      <c r="E364" s="58" t="s">
        <v>2641</v>
      </c>
      <c r="F364" s="69" t="s">
        <v>3582</v>
      </c>
      <c r="G364" s="69">
        <v>2002</v>
      </c>
      <c r="H364" s="70">
        <v>7</v>
      </c>
      <c r="I364" s="71">
        <v>517</v>
      </c>
      <c r="J364" s="71">
        <v>74</v>
      </c>
      <c r="K364" s="71">
        <v>47.9</v>
      </c>
      <c r="L364" s="71">
        <v>5.7</v>
      </c>
      <c r="M364" s="70">
        <v>5</v>
      </c>
      <c r="N364" s="71">
        <v>90</v>
      </c>
      <c r="O364" s="71">
        <v>5</v>
      </c>
      <c r="P364" s="70">
        <v>2</v>
      </c>
      <c r="Q364" s="71">
        <v>34</v>
      </c>
      <c r="R364" s="71">
        <v>2</v>
      </c>
      <c r="S364" s="70">
        <v>0.71</v>
      </c>
      <c r="T364" s="71">
        <v>5</v>
      </c>
      <c r="U364" s="71">
        <v>9</v>
      </c>
      <c r="V364" s="77">
        <v>-4</v>
      </c>
      <c r="W364" s="77">
        <v>-0.7</v>
      </c>
      <c r="X364" s="78">
        <v>0.57999999999999996</v>
      </c>
      <c r="Y364" s="70">
        <v>5.3</v>
      </c>
      <c r="Z364" s="71">
        <v>11.7</v>
      </c>
      <c r="AA364" s="77">
        <v>-6.4</v>
      </c>
      <c r="AB364" s="77">
        <v>-1.1100000000000001</v>
      </c>
      <c r="AC364" s="77">
        <v>-0.24</v>
      </c>
      <c r="AD364" s="63" t="s">
        <v>25</v>
      </c>
    </row>
    <row r="365" spans="1:30" ht="17.25" thickBot="1">
      <c r="A365" s="72">
        <v>363</v>
      </c>
      <c r="B365" s="57" t="s">
        <v>261</v>
      </c>
      <c r="C365" s="58" t="s">
        <v>1838</v>
      </c>
      <c r="D365" s="69" t="s">
        <v>104</v>
      </c>
      <c r="E365" s="58" t="s">
        <v>95</v>
      </c>
      <c r="F365" s="69" t="s">
        <v>3958</v>
      </c>
      <c r="G365" s="69">
        <v>1997</v>
      </c>
      <c r="H365" s="70">
        <v>4</v>
      </c>
      <c r="I365" s="71">
        <v>170</v>
      </c>
      <c r="J365" s="71">
        <v>43</v>
      </c>
      <c r="K365" s="71">
        <v>15.7</v>
      </c>
      <c r="L365" s="71">
        <v>1.9</v>
      </c>
      <c r="M365" s="70">
        <v>2</v>
      </c>
      <c r="N365" s="71">
        <v>68</v>
      </c>
      <c r="O365" s="71">
        <v>1</v>
      </c>
      <c r="P365" s="70">
        <v>2</v>
      </c>
      <c r="Q365" s="71">
        <v>18</v>
      </c>
      <c r="R365" s="71">
        <v>3</v>
      </c>
      <c r="S365" s="70">
        <v>1.25</v>
      </c>
      <c r="T365" s="71">
        <v>3</v>
      </c>
      <c r="U365" s="71">
        <v>5</v>
      </c>
      <c r="V365" s="77">
        <v>-2</v>
      </c>
      <c r="W365" s="77">
        <v>-1.06</v>
      </c>
      <c r="X365" s="78">
        <v>0.33</v>
      </c>
      <c r="Y365" s="70">
        <v>2.5</v>
      </c>
      <c r="Z365" s="71">
        <v>2.8</v>
      </c>
      <c r="AA365" s="77">
        <v>-0.3</v>
      </c>
      <c r="AB365" s="77">
        <v>-0.14000000000000001</v>
      </c>
      <c r="AC365" s="78">
        <v>0.87</v>
      </c>
      <c r="AD365" s="63" t="s">
        <v>25</v>
      </c>
    </row>
    <row r="366" spans="1:30" ht="17.25" thickBot="1">
      <c r="A366" s="72">
        <v>364</v>
      </c>
      <c r="B366" s="57" t="s">
        <v>3584</v>
      </c>
      <c r="C366" s="58" t="s">
        <v>1812</v>
      </c>
      <c r="D366" s="69" t="s">
        <v>103</v>
      </c>
      <c r="E366" s="58" t="s">
        <v>67</v>
      </c>
      <c r="F366" s="69" t="s">
        <v>3959</v>
      </c>
      <c r="G366" s="69">
        <v>2006</v>
      </c>
      <c r="H366" s="70">
        <v>1</v>
      </c>
      <c r="I366" s="71">
        <v>65</v>
      </c>
      <c r="J366" s="71">
        <v>65</v>
      </c>
      <c r="K366" s="71">
        <v>6</v>
      </c>
      <c r="L366" s="71">
        <v>0.7</v>
      </c>
      <c r="M366" s="70">
        <v>1</v>
      </c>
      <c r="N366" s="71">
        <v>65</v>
      </c>
      <c r="O366" s="60">
        <v>0</v>
      </c>
      <c r="P366" s="59">
        <v>0</v>
      </c>
      <c r="Q366" s="60"/>
      <c r="R366" s="71">
        <v>1</v>
      </c>
      <c r="S366" s="59">
        <v>0</v>
      </c>
      <c r="T366" s="60">
        <v>0</v>
      </c>
      <c r="U366" s="71">
        <v>1</v>
      </c>
      <c r="V366" s="77">
        <v>-1</v>
      </c>
      <c r="W366" s="77">
        <v>-1.38</v>
      </c>
      <c r="X366" s="77">
        <v>-2.71</v>
      </c>
      <c r="Y366" s="70">
        <v>0.3</v>
      </c>
      <c r="Z366" s="71">
        <v>0.7</v>
      </c>
      <c r="AA366" s="77">
        <v>-0.4</v>
      </c>
      <c r="AB366" s="77">
        <v>-0.61</v>
      </c>
      <c r="AC366" s="77">
        <v>-1.55</v>
      </c>
      <c r="AD366" s="63" t="s">
        <v>25</v>
      </c>
    </row>
    <row r="367" spans="1:30" ht="17.25" thickBot="1">
      <c r="A367" s="72">
        <v>365</v>
      </c>
      <c r="B367" s="57" t="s">
        <v>262</v>
      </c>
      <c r="C367" s="58" t="s">
        <v>1812</v>
      </c>
      <c r="D367" s="69" t="s">
        <v>1833</v>
      </c>
      <c r="E367" s="58" t="s">
        <v>73</v>
      </c>
      <c r="F367" s="69" t="s">
        <v>3960</v>
      </c>
      <c r="G367" s="69">
        <v>1986</v>
      </c>
      <c r="H367" s="70">
        <v>7</v>
      </c>
      <c r="I367" s="71">
        <v>352</v>
      </c>
      <c r="J367" s="71">
        <v>50</v>
      </c>
      <c r="K367" s="71">
        <v>32.6</v>
      </c>
      <c r="L367" s="71">
        <v>3.9</v>
      </c>
      <c r="M367" s="70">
        <v>5</v>
      </c>
      <c r="N367" s="71">
        <v>66</v>
      </c>
      <c r="O367" s="60">
        <v>0</v>
      </c>
      <c r="P367" s="70">
        <v>2</v>
      </c>
      <c r="Q367" s="71">
        <v>12</v>
      </c>
      <c r="R367" s="71">
        <v>1</v>
      </c>
      <c r="S367" s="70">
        <v>1.86</v>
      </c>
      <c r="T367" s="71">
        <v>6</v>
      </c>
      <c r="U367" s="71">
        <v>7</v>
      </c>
      <c r="V367" s="77">
        <v>-1</v>
      </c>
      <c r="W367" s="77">
        <v>-0.26</v>
      </c>
      <c r="X367" s="77">
        <v>-0.87</v>
      </c>
      <c r="Y367" s="70">
        <v>6.5</v>
      </c>
      <c r="Z367" s="71">
        <v>5.3</v>
      </c>
      <c r="AA367" s="78">
        <v>1.2</v>
      </c>
      <c r="AB367" s="78">
        <v>0.31</v>
      </c>
      <c r="AC367" s="60">
        <v>0</v>
      </c>
      <c r="AD367" s="63" t="s">
        <v>25</v>
      </c>
    </row>
    <row r="368" spans="1:30" ht="17.25" thickBot="1">
      <c r="A368" s="72">
        <v>366</v>
      </c>
      <c r="B368" s="57" t="s">
        <v>263</v>
      </c>
      <c r="C368" s="58" t="s">
        <v>1812</v>
      </c>
      <c r="D368" s="69" t="s">
        <v>104</v>
      </c>
      <c r="E368" s="58" t="s">
        <v>83</v>
      </c>
      <c r="F368" s="69" t="s">
        <v>3961</v>
      </c>
      <c r="G368" s="69">
        <v>1993</v>
      </c>
      <c r="H368" s="70">
        <v>1</v>
      </c>
      <c r="I368" s="71">
        <v>30</v>
      </c>
      <c r="J368" s="71">
        <v>30</v>
      </c>
      <c r="K368" s="71">
        <v>2.8</v>
      </c>
      <c r="L368" s="71">
        <v>0.3</v>
      </c>
      <c r="M368" s="70">
        <v>1</v>
      </c>
      <c r="N368" s="71">
        <v>30</v>
      </c>
      <c r="O368" s="60">
        <v>0</v>
      </c>
      <c r="P368" s="59">
        <v>0</v>
      </c>
      <c r="Q368" s="60"/>
      <c r="R368" s="60">
        <v>0</v>
      </c>
      <c r="S368" s="59">
        <v>0</v>
      </c>
      <c r="T368" s="71">
        <v>1</v>
      </c>
      <c r="U368" s="71">
        <v>2</v>
      </c>
      <c r="V368" s="77">
        <v>-1</v>
      </c>
      <c r="W368" s="77">
        <v>-3</v>
      </c>
      <c r="X368" s="77">
        <v>-4.1100000000000003</v>
      </c>
      <c r="Y368" s="70">
        <v>0.3</v>
      </c>
      <c r="Z368" s="71">
        <v>1.1000000000000001</v>
      </c>
      <c r="AA368" s="77">
        <v>-0.8</v>
      </c>
      <c r="AB368" s="77">
        <v>-2.4300000000000002</v>
      </c>
      <c r="AC368" s="77">
        <v>-3.15</v>
      </c>
      <c r="AD368" s="63" t="s">
        <v>25</v>
      </c>
    </row>
    <row r="369" spans="1:30" ht="17.25" thickBot="1">
      <c r="A369" s="72">
        <v>367</v>
      </c>
      <c r="B369" s="57" t="s">
        <v>264</v>
      </c>
      <c r="C369" s="58" t="s">
        <v>1812</v>
      </c>
      <c r="D369" s="69" t="s">
        <v>104</v>
      </c>
      <c r="E369" s="58" t="s">
        <v>85</v>
      </c>
      <c r="F369" s="69" t="s">
        <v>3962</v>
      </c>
      <c r="G369" s="69">
        <v>1999</v>
      </c>
      <c r="H369" s="70">
        <v>12</v>
      </c>
      <c r="I369" s="144">
        <v>1059</v>
      </c>
      <c r="J369" s="71">
        <v>88</v>
      </c>
      <c r="K369" s="71">
        <v>98.1</v>
      </c>
      <c r="L369" s="71">
        <v>11.8</v>
      </c>
      <c r="M369" s="70">
        <v>12</v>
      </c>
      <c r="N369" s="71">
        <v>88</v>
      </c>
      <c r="O369" s="71">
        <v>11</v>
      </c>
      <c r="P369" s="59">
        <v>0</v>
      </c>
      <c r="Q369" s="60"/>
      <c r="R369" s="60">
        <v>0</v>
      </c>
      <c r="S369" s="70">
        <v>1.25</v>
      </c>
      <c r="T369" s="71">
        <v>11</v>
      </c>
      <c r="U369" s="71">
        <v>16</v>
      </c>
      <c r="V369" s="77">
        <v>-5</v>
      </c>
      <c r="W369" s="77">
        <v>-0.42</v>
      </c>
      <c r="X369" s="77">
        <v>-4.71</v>
      </c>
      <c r="Y369" s="70">
        <v>14</v>
      </c>
      <c r="Z369" s="71">
        <v>16.5</v>
      </c>
      <c r="AA369" s="77">
        <v>-2.5</v>
      </c>
      <c r="AB369" s="77">
        <v>-0.21</v>
      </c>
      <c r="AC369" s="78">
        <v>0.23</v>
      </c>
      <c r="AD369" s="63" t="s">
        <v>25</v>
      </c>
    </row>
    <row r="370" spans="1:30" ht="17.25" thickBot="1">
      <c r="A370" s="72">
        <v>368</v>
      </c>
      <c r="B370" s="57" t="s">
        <v>265</v>
      </c>
      <c r="C370" s="58" t="s">
        <v>1861</v>
      </c>
      <c r="D370" s="69" t="s">
        <v>1819</v>
      </c>
      <c r="E370" s="58" t="s">
        <v>73</v>
      </c>
      <c r="F370" s="69" t="s">
        <v>3963</v>
      </c>
      <c r="G370" s="69">
        <v>1997</v>
      </c>
      <c r="H370" s="70">
        <v>12</v>
      </c>
      <c r="I370" s="71">
        <v>980</v>
      </c>
      <c r="J370" s="71">
        <v>82</v>
      </c>
      <c r="K370" s="71">
        <v>90.7</v>
      </c>
      <c r="L370" s="71">
        <v>10.9</v>
      </c>
      <c r="M370" s="70">
        <v>10</v>
      </c>
      <c r="N370" s="71">
        <v>89</v>
      </c>
      <c r="O370" s="71">
        <v>9</v>
      </c>
      <c r="P370" s="70">
        <v>2</v>
      </c>
      <c r="Q370" s="71">
        <v>45</v>
      </c>
      <c r="R370" s="60">
        <v>0</v>
      </c>
      <c r="S370" s="70">
        <v>1.58</v>
      </c>
      <c r="T370" s="71">
        <v>23</v>
      </c>
      <c r="U370" s="71">
        <v>20</v>
      </c>
      <c r="V370" s="78">
        <v>3</v>
      </c>
      <c r="W370" s="78">
        <v>0.28000000000000003</v>
      </c>
      <c r="X370" s="77">
        <v>-0.62</v>
      </c>
      <c r="Y370" s="70">
        <v>19.2</v>
      </c>
      <c r="Z370" s="71">
        <v>15.7</v>
      </c>
      <c r="AA370" s="78">
        <v>3.5</v>
      </c>
      <c r="AB370" s="78">
        <v>0.32</v>
      </c>
      <c r="AC370" s="78">
        <v>0.08</v>
      </c>
      <c r="AD370" s="63" t="s">
        <v>25</v>
      </c>
    </row>
    <row r="371" spans="1:30" ht="17.25" thickBot="1">
      <c r="A371" s="72">
        <v>369</v>
      </c>
      <c r="B371" s="57" t="s">
        <v>266</v>
      </c>
      <c r="C371" s="58" t="s">
        <v>1859</v>
      </c>
      <c r="D371" s="69" t="s">
        <v>102</v>
      </c>
      <c r="E371" s="58" t="s">
        <v>75</v>
      </c>
      <c r="F371" s="69" t="s">
        <v>3964</v>
      </c>
      <c r="G371" s="69">
        <v>1994</v>
      </c>
      <c r="H371" s="70">
        <v>1</v>
      </c>
      <c r="I371" s="71">
        <v>33</v>
      </c>
      <c r="J371" s="71">
        <v>33</v>
      </c>
      <c r="K371" s="71">
        <v>3.1</v>
      </c>
      <c r="L371" s="71">
        <v>0.4</v>
      </c>
      <c r="M371" s="59">
        <v>0</v>
      </c>
      <c r="N371" s="60"/>
      <c r="O371" s="60">
        <v>0</v>
      </c>
      <c r="P371" s="70">
        <v>1</v>
      </c>
      <c r="Q371" s="71">
        <v>33</v>
      </c>
      <c r="R371" s="60">
        <v>0</v>
      </c>
      <c r="S371" s="70">
        <v>3</v>
      </c>
      <c r="T371" s="71">
        <v>1</v>
      </c>
      <c r="U371" s="60">
        <v>0</v>
      </c>
      <c r="V371" s="78">
        <v>1</v>
      </c>
      <c r="W371" s="78">
        <v>2.73</v>
      </c>
      <c r="X371" s="78">
        <v>3.67</v>
      </c>
      <c r="Y371" s="70">
        <v>1.2</v>
      </c>
      <c r="Z371" s="71">
        <v>0.6</v>
      </c>
      <c r="AA371" s="78">
        <v>0.7</v>
      </c>
      <c r="AB371" s="78">
        <v>1.79</v>
      </c>
      <c r="AC371" s="78">
        <v>2.67</v>
      </c>
      <c r="AD371" s="63" t="s">
        <v>25</v>
      </c>
    </row>
    <row r="372" spans="1:30" ht="17.25" thickBot="1">
      <c r="A372" s="72">
        <v>370</v>
      </c>
      <c r="B372" s="57" t="s">
        <v>4188</v>
      </c>
      <c r="C372" s="58" t="s">
        <v>1834</v>
      </c>
      <c r="D372" s="69" t="s">
        <v>103</v>
      </c>
      <c r="E372" s="58" t="s">
        <v>73</v>
      </c>
      <c r="F372" s="69" t="s">
        <v>4189</v>
      </c>
      <c r="G372" s="69">
        <v>1999</v>
      </c>
      <c r="H372" s="59">
        <v>0</v>
      </c>
      <c r="I372" s="60"/>
      <c r="J372" s="60"/>
      <c r="K372" s="60"/>
      <c r="L372" s="60"/>
      <c r="M372" s="59">
        <v>0</v>
      </c>
      <c r="N372" s="60"/>
      <c r="O372" s="60">
        <v>0</v>
      </c>
      <c r="P372" s="59">
        <v>0</v>
      </c>
      <c r="Q372" s="60"/>
      <c r="R372" s="71">
        <v>1</v>
      </c>
      <c r="S372" s="59"/>
      <c r="T372" s="60"/>
      <c r="U372" s="60"/>
      <c r="V372" s="60"/>
      <c r="W372" s="60"/>
      <c r="X372" s="60"/>
      <c r="Y372" s="59"/>
      <c r="Z372" s="60"/>
      <c r="AA372" s="60"/>
      <c r="AB372" s="60"/>
      <c r="AC372" s="60"/>
      <c r="AD372" s="63" t="s">
        <v>25</v>
      </c>
    </row>
    <row r="373" spans="1:30" ht="17.25" thickBot="1">
      <c r="A373" s="72">
        <v>371</v>
      </c>
      <c r="B373" s="57" t="s">
        <v>3105</v>
      </c>
      <c r="C373" s="58" t="s">
        <v>1824</v>
      </c>
      <c r="D373" s="69" t="s">
        <v>1810</v>
      </c>
      <c r="E373" s="58" t="s">
        <v>91</v>
      </c>
      <c r="F373" s="69" t="s">
        <v>3581</v>
      </c>
      <c r="G373" s="69">
        <v>2000</v>
      </c>
      <c r="H373" s="70">
        <v>9</v>
      </c>
      <c r="I373" s="71">
        <v>369</v>
      </c>
      <c r="J373" s="71">
        <v>41</v>
      </c>
      <c r="K373" s="71">
        <v>34.200000000000003</v>
      </c>
      <c r="L373" s="71">
        <v>4.0999999999999996</v>
      </c>
      <c r="M373" s="70">
        <v>3</v>
      </c>
      <c r="N373" s="71">
        <v>90</v>
      </c>
      <c r="O373" s="71">
        <v>2</v>
      </c>
      <c r="P373" s="70">
        <v>6</v>
      </c>
      <c r="Q373" s="71">
        <v>17</v>
      </c>
      <c r="R373" s="60">
        <v>0</v>
      </c>
      <c r="S373" s="70">
        <v>1.1100000000000001</v>
      </c>
      <c r="T373" s="71">
        <v>6</v>
      </c>
      <c r="U373" s="71">
        <v>12</v>
      </c>
      <c r="V373" s="77">
        <v>-6</v>
      </c>
      <c r="W373" s="77">
        <v>-1.46</v>
      </c>
      <c r="X373" s="77">
        <v>-2.1</v>
      </c>
      <c r="Y373" s="70">
        <v>5.0999999999999996</v>
      </c>
      <c r="Z373" s="71">
        <v>6.3</v>
      </c>
      <c r="AA373" s="77">
        <v>-1.1000000000000001</v>
      </c>
      <c r="AB373" s="77">
        <v>-0.27</v>
      </c>
      <c r="AC373" s="78">
        <v>0.17</v>
      </c>
      <c r="AD373" s="63" t="s">
        <v>25</v>
      </c>
    </row>
    <row r="374" spans="1:30" ht="17.25" thickBot="1">
      <c r="A374" s="72">
        <v>372</v>
      </c>
      <c r="B374" s="57" t="s">
        <v>2955</v>
      </c>
      <c r="C374" s="58" t="s">
        <v>1821</v>
      </c>
      <c r="D374" s="69" t="s">
        <v>104</v>
      </c>
      <c r="E374" s="58" t="s">
        <v>87</v>
      </c>
      <c r="F374" s="69" t="s">
        <v>3574</v>
      </c>
      <c r="G374" s="69">
        <v>1997</v>
      </c>
      <c r="H374" s="70">
        <v>4</v>
      </c>
      <c r="I374" s="71">
        <v>168</v>
      </c>
      <c r="J374" s="71">
        <v>42</v>
      </c>
      <c r="K374" s="71">
        <v>15.6</v>
      </c>
      <c r="L374" s="71">
        <v>1.9</v>
      </c>
      <c r="M374" s="70">
        <v>1</v>
      </c>
      <c r="N374" s="71">
        <v>52</v>
      </c>
      <c r="O374" s="60">
        <v>0</v>
      </c>
      <c r="P374" s="70">
        <v>3</v>
      </c>
      <c r="Q374" s="71">
        <v>39</v>
      </c>
      <c r="R374" s="71">
        <v>2</v>
      </c>
      <c r="S374" s="70">
        <v>1.25</v>
      </c>
      <c r="T374" s="60">
        <v>0</v>
      </c>
      <c r="U374" s="71">
        <v>1</v>
      </c>
      <c r="V374" s="77">
        <v>-1</v>
      </c>
      <c r="W374" s="77">
        <v>-0.54</v>
      </c>
      <c r="X374" s="77">
        <v>-0.24</v>
      </c>
      <c r="Y374" s="70">
        <v>1.6</v>
      </c>
      <c r="Z374" s="71">
        <v>1.9</v>
      </c>
      <c r="AA374" s="77">
        <v>-0.3</v>
      </c>
      <c r="AB374" s="77">
        <v>-0.16</v>
      </c>
      <c r="AC374" s="78">
        <v>0.35</v>
      </c>
      <c r="AD374" s="63" t="s">
        <v>25</v>
      </c>
    </row>
    <row r="375" spans="1:30" ht="17.25" thickBot="1">
      <c r="A375" s="72">
        <v>373</v>
      </c>
      <c r="B375" s="57" t="s">
        <v>267</v>
      </c>
      <c r="C375" s="58" t="s">
        <v>1838</v>
      </c>
      <c r="D375" s="69" t="s">
        <v>1819</v>
      </c>
      <c r="E375" s="58" t="s">
        <v>95</v>
      </c>
      <c r="F375" s="69" t="s">
        <v>3965</v>
      </c>
      <c r="G375" s="69">
        <v>1992</v>
      </c>
      <c r="H375" s="70">
        <v>5</v>
      </c>
      <c r="I375" s="71">
        <v>88</v>
      </c>
      <c r="J375" s="71">
        <v>18</v>
      </c>
      <c r="K375" s="71">
        <v>8.1</v>
      </c>
      <c r="L375" s="71">
        <v>1</v>
      </c>
      <c r="M375" s="59">
        <v>0</v>
      </c>
      <c r="N375" s="60"/>
      <c r="O375" s="60">
        <v>0</v>
      </c>
      <c r="P375" s="70">
        <v>5</v>
      </c>
      <c r="Q375" s="71">
        <v>18</v>
      </c>
      <c r="R375" s="71">
        <v>3</v>
      </c>
      <c r="S375" s="70">
        <v>0.2</v>
      </c>
      <c r="T375" s="71">
        <v>1</v>
      </c>
      <c r="U375" s="71">
        <v>1</v>
      </c>
      <c r="V375" s="60">
        <v>0</v>
      </c>
      <c r="W375" s="60">
        <v>0</v>
      </c>
      <c r="X375" s="78">
        <v>1.45</v>
      </c>
      <c r="Y375" s="70">
        <v>2.8</v>
      </c>
      <c r="Z375" s="71">
        <v>1.9</v>
      </c>
      <c r="AA375" s="78">
        <v>0.9</v>
      </c>
      <c r="AB375" s="78">
        <v>0.96</v>
      </c>
      <c r="AC375" s="78">
        <v>1.99</v>
      </c>
      <c r="AD375" s="63" t="s">
        <v>25</v>
      </c>
    </row>
    <row r="376" spans="1:30" ht="17.25" thickBot="1">
      <c r="A376" s="72">
        <v>374</v>
      </c>
      <c r="B376" s="57" t="s">
        <v>2881</v>
      </c>
      <c r="C376" s="58" t="s">
        <v>1841</v>
      </c>
      <c r="D376" s="69" t="s">
        <v>103</v>
      </c>
      <c r="E376" s="58" t="s">
        <v>81</v>
      </c>
      <c r="F376" s="69" t="s">
        <v>4190</v>
      </c>
      <c r="G376" s="69">
        <v>2004</v>
      </c>
      <c r="H376" s="59">
        <v>0</v>
      </c>
      <c r="I376" s="60"/>
      <c r="J376" s="60"/>
      <c r="K376" s="60"/>
      <c r="L376" s="60"/>
      <c r="M376" s="59">
        <v>0</v>
      </c>
      <c r="N376" s="60"/>
      <c r="O376" s="60">
        <v>0</v>
      </c>
      <c r="P376" s="59">
        <v>0</v>
      </c>
      <c r="Q376" s="60"/>
      <c r="R376" s="71">
        <v>1</v>
      </c>
      <c r="S376" s="59"/>
      <c r="T376" s="60"/>
      <c r="U376" s="60"/>
      <c r="V376" s="60"/>
      <c r="W376" s="60"/>
      <c r="X376" s="60"/>
      <c r="Y376" s="59"/>
      <c r="Z376" s="60"/>
      <c r="AA376" s="60"/>
      <c r="AB376" s="60"/>
      <c r="AC376" s="60"/>
      <c r="AD376" s="63" t="s">
        <v>25</v>
      </c>
    </row>
    <row r="377" spans="1:30" ht="17.25" thickBot="1">
      <c r="A377" s="72">
        <v>375</v>
      </c>
      <c r="B377" s="57" t="s">
        <v>3247</v>
      </c>
      <c r="C377" s="58" t="s">
        <v>1820</v>
      </c>
      <c r="D377" s="69" t="s">
        <v>1833</v>
      </c>
      <c r="E377" s="58" t="s">
        <v>83</v>
      </c>
      <c r="F377" s="69" t="s">
        <v>4191</v>
      </c>
      <c r="G377" s="69">
        <v>1993</v>
      </c>
      <c r="H377" s="59">
        <v>0</v>
      </c>
      <c r="I377" s="60"/>
      <c r="J377" s="60"/>
      <c r="K377" s="60"/>
      <c r="L377" s="60"/>
      <c r="M377" s="59">
        <v>0</v>
      </c>
      <c r="N377" s="60"/>
      <c r="O377" s="60">
        <v>0</v>
      </c>
      <c r="P377" s="59">
        <v>0</v>
      </c>
      <c r="Q377" s="60"/>
      <c r="R377" s="71">
        <v>3</v>
      </c>
      <c r="S377" s="59"/>
      <c r="T377" s="60"/>
      <c r="U377" s="60"/>
      <c r="V377" s="60"/>
      <c r="W377" s="60"/>
      <c r="X377" s="60"/>
      <c r="Y377" s="59"/>
      <c r="Z377" s="60"/>
      <c r="AA377" s="60"/>
      <c r="AB377" s="60"/>
      <c r="AC377" s="60"/>
      <c r="AD377" s="63" t="s">
        <v>25</v>
      </c>
    </row>
    <row r="378" spans="1:30" ht="17.25" thickBot="1">
      <c r="A378" s="72">
        <v>376</v>
      </c>
      <c r="B378" s="57" t="s">
        <v>2689</v>
      </c>
      <c r="C378" s="58" t="s">
        <v>1812</v>
      </c>
      <c r="D378" s="69" t="s">
        <v>102</v>
      </c>
      <c r="E378" s="58" t="s">
        <v>2641</v>
      </c>
      <c r="F378" s="69" t="s">
        <v>3966</v>
      </c>
      <c r="G378" s="69">
        <v>1995</v>
      </c>
      <c r="H378" s="70">
        <v>12</v>
      </c>
      <c r="I378" s="144">
        <v>1009</v>
      </c>
      <c r="J378" s="71">
        <v>84</v>
      </c>
      <c r="K378" s="71">
        <v>93.4</v>
      </c>
      <c r="L378" s="71">
        <v>11.2</v>
      </c>
      <c r="M378" s="70">
        <v>12</v>
      </c>
      <c r="N378" s="71">
        <v>84</v>
      </c>
      <c r="O378" s="71">
        <v>7</v>
      </c>
      <c r="P378" s="59">
        <v>0</v>
      </c>
      <c r="Q378" s="60"/>
      <c r="R378" s="60">
        <v>0</v>
      </c>
      <c r="S378" s="70">
        <v>0.5</v>
      </c>
      <c r="T378" s="71">
        <v>6</v>
      </c>
      <c r="U378" s="71">
        <v>21</v>
      </c>
      <c r="V378" s="77">
        <v>-15</v>
      </c>
      <c r="W378" s="77">
        <v>-1.34</v>
      </c>
      <c r="X378" s="77">
        <v>-5.14</v>
      </c>
      <c r="Y378" s="70">
        <v>10.8</v>
      </c>
      <c r="Z378" s="71">
        <v>23.8</v>
      </c>
      <c r="AA378" s="77">
        <v>-13</v>
      </c>
      <c r="AB378" s="77">
        <v>-1.1599999999999999</v>
      </c>
      <c r="AC378" s="77">
        <v>-2.67</v>
      </c>
      <c r="AD378" s="63" t="s">
        <v>25</v>
      </c>
    </row>
    <row r="379" spans="1:30" ht="17.25" thickBot="1">
      <c r="A379" s="72">
        <v>377</v>
      </c>
      <c r="B379" s="57" t="s">
        <v>268</v>
      </c>
      <c r="C379" s="58" t="s">
        <v>1812</v>
      </c>
      <c r="D379" s="69" t="s">
        <v>103</v>
      </c>
      <c r="E379" s="58" t="s">
        <v>69</v>
      </c>
      <c r="F379" s="69" t="s">
        <v>3563</v>
      </c>
      <c r="G379" s="69">
        <v>1999</v>
      </c>
      <c r="H379" s="70">
        <v>8</v>
      </c>
      <c r="I379" s="71">
        <v>400</v>
      </c>
      <c r="J379" s="71">
        <v>50</v>
      </c>
      <c r="K379" s="71">
        <v>37</v>
      </c>
      <c r="L379" s="71">
        <v>4.4000000000000004</v>
      </c>
      <c r="M379" s="70">
        <v>4</v>
      </c>
      <c r="N379" s="71">
        <v>72</v>
      </c>
      <c r="O379" s="60">
        <v>0</v>
      </c>
      <c r="P379" s="70">
        <v>4</v>
      </c>
      <c r="Q379" s="71">
        <v>28</v>
      </c>
      <c r="R379" s="60">
        <v>0</v>
      </c>
      <c r="S379" s="70">
        <v>1.88</v>
      </c>
      <c r="T379" s="71">
        <v>2</v>
      </c>
      <c r="U379" s="71">
        <v>6</v>
      </c>
      <c r="V379" s="77">
        <v>-4</v>
      </c>
      <c r="W379" s="77">
        <v>-0.9</v>
      </c>
      <c r="X379" s="77">
        <v>-1.03</v>
      </c>
      <c r="Y379" s="70">
        <v>5.9</v>
      </c>
      <c r="Z379" s="71">
        <v>6.9</v>
      </c>
      <c r="AA379" s="77">
        <v>-1</v>
      </c>
      <c r="AB379" s="77">
        <v>-0.23</v>
      </c>
      <c r="AC379" s="77">
        <v>-0.18</v>
      </c>
      <c r="AD379" s="63" t="s">
        <v>25</v>
      </c>
    </row>
    <row r="380" spans="1:30" ht="17.25" thickBot="1">
      <c r="A380" s="72">
        <v>378</v>
      </c>
      <c r="B380" s="57" t="s">
        <v>269</v>
      </c>
      <c r="C380" s="58" t="s">
        <v>1812</v>
      </c>
      <c r="D380" s="69" t="s">
        <v>102</v>
      </c>
      <c r="E380" s="58" t="s">
        <v>91</v>
      </c>
      <c r="F380" s="69" t="s">
        <v>4192</v>
      </c>
      <c r="G380" s="69">
        <v>2004</v>
      </c>
      <c r="H380" s="59">
        <v>0</v>
      </c>
      <c r="I380" s="60"/>
      <c r="J380" s="60"/>
      <c r="K380" s="60"/>
      <c r="L380" s="60"/>
      <c r="M380" s="59">
        <v>0</v>
      </c>
      <c r="N380" s="60"/>
      <c r="O380" s="60">
        <v>0</v>
      </c>
      <c r="P380" s="59">
        <v>0</v>
      </c>
      <c r="Q380" s="60"/>
      <c r="R380" s="71">
        <v>7</v>
      </c>
      <c r="S380" s="59"/>
      <c r="T380" s="60"/>
      <c r="U380" s="60"/>
      <c r="V380" s="60"/>
      <c r="W380" s="60"/>
      <c r="X380" s="60"/>
      <c r="Y380" s="59"/>
      <c r="Z380" s="60"/>
      <c r="AA380" s="60"/>
      <c r="AB380" s="60"/>
      <c r="AC380" s="60"/>
      <c r="AD380" s="63" t="s">
        <v>25</v>
      </c>
    </row>
    <row r="381" spans="1:30" ht="17.25" thickBot="1">
      <c r="A381" s="72">
        <v>379</v>
      </c>
      <c r="B381" s="57" t="s">
        <v>270</v>
      </c>
      <c r="C381" s="58" t="s">
        <v>1862</v>
      </c>
      <c r="D381" s="69" t="s">
        <v>102</v>
      </c>
      <c r="E381" s="58" t="s">
        <v>81</v>
      </c>
      <c r="F381" s="69" t="s">
        <v>3967</v>
      </c>
      <c r="G381" s="69">
        <v>2001</v>
      </c>
      <c r="H381" s="70">
        <v>10</v>
      </c>
      <c r="I381" s="71">
        <v>369</v>
      </c>
      <c r="J381" s="71">
        <v>37</v>
      </c>
      <c r="K381" s="71">
        <v>34.200000000000003</v>
      </c>
      <c r="L381" s="71">
        <v>4.0999999999999996</v>
      </c>
      <c r="M381" s="70">
        <v>4</v>
      </c>
      <c r="N381" s="71">
        <v>58</v>
      </c>
      <c r="O381" s="60">
        <v>0</v>
      </c>
      <c r="P381" s="70">
        <v>6</v>
      </c>
      <c r="Q381" s="71">
        <v>23</v>
      </c>
      <c r="R381" s="60">
        <v>0</v>
      </c>
      <c r="S381" s="70">
        <v>1.3</v>
      </c>
      <c r="T381" s="71">
        <v>9</v>
      </c>
      <c r="U381" s="71">
        <v>3</v>
      </c>
      <c r="V381" s="78">
        <v>6</v>
      </c>
      <c r="W381" s="78">
        <v>1.46</v>
      </c>
      <c r="X381" s="78">
        <v>1.59</v>
      </c>
      <c r="Y381" s="70">
        <v>8.9</v>
      </c>
      <c r="Z381" s="71">
        <v>3.3</v>
      </c>
      <c r="AA381" s="78">
        <v>5.5</v>
      </c>
      <c r="AB381" s="78">
        <v>1.35</v>
      </c>
      <c r="AC381" s="78">
        <v>0.75</v>
      </c>
      <c r="AD381" s="63" t="s">
        <v>25</v>
      </c>
    </row>
    <row r="382" spans="1:30" ht="17.25" thickBot="1">
      <c r="A382" s="72">
        <v>380</v>
      </c>
      <c r="B382" s="57" t="s">
        <v>2825</v>
      </c>
      <c r="C382" s="58" t="s">
        <v>1822</v>
      </c>
      <c r="D382" s="69" t="s">
        <v>102</v>
      </c>
      <c r="E382" s="58" t="s">
        <v>75</v>
      </c>
      <c r="F382" s="69" t="s">
        <v>3968</v>
      </c>
      <c r="G382" s="69">
        <v>2001</v>
      </c>
      <c r="H382" s="70">
        <v>5</v>
      </c>
      <c r="I382" s="71">
        <v>136</v>
      </c>
      <c r="J382" s="71">
        <v>27</v>
      </c>
      <c r="K382" s="71">
        <v>12.6</v>
      </c>
      <c r="L382" s="71">
        <v>1.5</v>
      </c>
      <c r="M382" s="70">
        <v>1</v>
      </c>
      <c r="N382" s="71">
        <v>75</v>
      </c>
      <c r="O382" s="60">
        <v>0</v>
      </c>
      <c r="P382" s="70">
        <v>4</v>
      </c>
      <c r="Q382" s="71">
        <v>15</v>
      </c>
      <c r="R382" s="71">
        <v>5</v>
      </c>
      <c r="S382" s="70">
        <v>0.8</v>
      </c>
      <c r="T382" s="71">
        <v>2</v>
      </c>
      <c r="U382" s="71">
        <v>2</v>
      </c>
      <c r="V382" s="60">
        <v>0</v>
      </c>
      <c r="W382" s="60">
        <v>0</v>
      </c>
      <c r="X382" s="78">
        <v>0.95</v>
      </c>
      <c r="Y382" s="70">
        <v>1.8</v>
      </c>
      <c r="Z382" s="71">
        <v>2.6</v>
      </c>
      <c r="AA382" s="77">
        <v>-0.8</v>
      </c>
      <c r="AB382" s="77">
        <v>-0.52</v>
      </c>
      <c r="AC382" s="78">
        <v>0.32</v>
      </c>
      <c r="AD382" s="63" t="s">
        <v>25</v>
      </c>
    </row>
    <row r="383" spans="1:30" ht="17.25" thickBot="1">
      <c r="A383" s="72">
        <v>381</v>
      </c>
      <c r="B383" s="57" t="s">
        <v>2731</v>
      </c>
      <c r="C383" s="58" t="s">
        <v>2732</v>
      </c>
      <c r="D383" s="69" t="s">
        <v>111</v>
      </c>
      <c r="E383" s="58" t="s">
        <v>2348</v>
      </c>
      <c r="F383" s="69" t="s">
        <v>3579</v>
      </c>
      <c r="G383" s="69">
        <v>1998</v>
      </c>
      <c r="H383" s="59">
        <v>0</v>
      </c>
      <c r="I383" s="60"/>
      <c r="J383" s="60"/>
      <c r="K383" s="60"/>
      <c r="L383" s="60"/>
      <c r="M383" s="59">
        <v>0</v>
      </c>
      <c r="N383" s="60"/>
      <c r="O383" s="60">
        <v>0</v>
      </c>
      <c r="P383" s="59">
        <v>0</v>
      </c>
      <c r="Q383" s="60"/>
      <c r="R383" s="71">
        <v>11</v>
      </c>
      <c r="S383" s="59"/>
      <c r="T383" s="60"/>
      <c r="U383" s="60"/>
      <c r="V383" s="60"/>
      <c r="W383" s="60"/>
      <c r="X383" s="60"/>
      <c r="Y383" s="59"/>
      <c r="Z383" s="60"/>
      <c r="AA383" s="60"/>
      <c r="AB383" s="60"/>
      <c r="AC383" s="60"/>
      <c r="AD383" s="63" t="s">
        <v>25</v>
      </c>
    </row>
    <row r="384" spans="1:30" ht="17.25" thickBot="1">
      <c r="A384" s="72">
        <v>382</v>
      </c>
      <c r="B384" s="57" t="s">
        <v>3070</v>
      </c>
      <c r="C384" s="58" t="s">
        <v>1822</v>
      </c>
      <c r="D384" s="69" t="s">
        <v>104</v>
      </c>
      <c r="E384" s="58" t="s">
        <v>87</v>
      </c>
      <c r="F384" s="69" t="s">
        <v>3969</v>
      </c>
      <c r="G384" s="69">
        <v>2002</v>
      </c>
      <c r="H384" s="70">
        <v>6</v>
      </c>
      <c r="I384" s="71">
        <v>525</v>
      </c>
      <c r="J384" s="71">
        <v>88</v>
      </c>
      <c r="K384" s="71">
        <v>48.6</v>
      </c>
      <c r="L384" s="71">
        <v>5.8</v>
      </c>
      <c r="M384" s="70">
        <v>6</v>
      </c>
      <c r="N384" s="71">
        <v>88</v>
      </c>
      <c r="O384" s="71">
        <v>5</v>
      </c>
      <c r="P384" s="59">
        <v>0</v>
      </c>
      <c r="Q384" s="60"/>
      <c r="R384" s="60">
        <v>0</v>
      </c>
      <c r="S384" s="70">
        <v>1</v>
      </c>
      <c r="T384" s="71">
        <v>7</v>
      </c>
      <c r="U384" s="71">
        <v>8</v>
      </c>
      <c r="V384" s="77">
        <v>-1</v>
      </c>
      <c r="W384" s="77">
        <v>-0.17</v>
      </c>
      <c r="X384" s="78">
        <v>0.32</v>
      </c>
      <c r="Y384" s="70">
        <v>6.8</v>
      </c>
      <c r="Z384" s="71">
        <v>10</v>
      </c>
      <c r="AA384" s="77">
        <v>-3.1</v>
      </c>
      <c r="AB384" s="77">
        <v>-0.54</v>
      </c>
      <c r="AC384" s="77">
        <v>-0.16</v>
      </c>
      <c r="AD384" s="63" t="s">
        <v>25</v>
      </c>
    </row>
    <row r="385" spans="1:30" ht="17.25" thickBot="1">
      <c r="A385" s="72">
        <v>383</v>
      </c>
      <c r="B385" s="57" t="s">
        <v>4193</v>
      </c>
      <c r="C385" s="58" t="s">
        <v>1832</v>
      </c>
      <c r="D385" s="69" t="s">
        <v>104</v>
      </c>
      <c r="E385" s="58" t="s">
        <v>67</v>
      </c>
      <c r="F385" s="69" t="s">
        <v>4194</v>
      </c>
      <c r="G385" s="69">
        <v>2004</v>
      </c>
      <c r="H385" s="59">
        <v>0</v>
      </c>
      <c r="I385" s="60"/>
      <c r="J385" s="60"/>
      <c r="K385" s="60"/>
      <c r="L385" s="60"/>
      <c r="M385" s="59">
        <v>0</v>
      </c>
      <c r="N385" s="60"/>
      <c r="O385" s="60">
        <v>0</v>
      </c>
      <c r="P385" s="59">
        <v>0</v>
      </c>
      <c r="Q385" s="60"/>
      <c r="R385" s="71">
        <v>1</v>
      </c>
      <c r="S385" s="59"/>
      <c r="T385" s="60"/>
      <c r="U385" s="60"/>
      <c r="V385" s="60"/>
      <c r="W385" s="60"/>
      <c r="X385" s="60"/>
      <c r="Y385" s="59"/>
      <c r="Z385" s="60"/>
      <c r="AA385" s="60"/>
      <c r="AB385" s="60"/>
      <c r="AC385" s="60"/>
      <c r="AD385" s="63" t="s">
        <v>25</v>
      </c>
    </row>
    <row r="386" spans="1:30" ht="17.25" thickBot="1">
      <c r="A386" s="72">
        <v>384</v>
      </c>
      <c r="B386" s="57" t="s">
        <v>271</v>
      </c>
      <c r="C386" s="58" t="s">
        <v>1812</v>
      </c>
      <c r="D386" s="69" t="s">
        <v>102</v>
      </c>
      <c r="E386" s="58" t="s">
        <v>67</v>
      </c>
      <c r="F386" s="69" t="s">
        <v>3970</v>
      </c>
      <c r="G386" s="69">
        <v>1995</v>
      </c>
      <c r="H386" s="70">
        <v>5</v>
      </c>
      <c r="I386" s="71">
        <v>121</v>
      </c>
      <c r="J386" s="71">
        <v>24</v>
      </c>
      <c r="K386" s="71">
        <v>11.2</v>
      </c>
      <c r="L386" s="71">
        <v>1.3</v>
      </c>
      <c r="M386" s="70">
        <v>1</v>
      </c>
      <c r="N386" s="71">
        <v>90</v>
      </c>
      <c r="O386" s="71">
        <v>1</v>
      </c>
      <c r="P386" s="70">
        <v>4</v>
      </c>
      <c r="Q386" s="71">
        <v>8</v>
      </c>
      <c r="R386" s="71">
        <v>4</v>
      </c>
      <c r="S386" s="70">
        <v>2.6</v>
      </c>
      <c r="T386" s="71">
        <v>6</v>
      </c>
      <c r="U386" s="71">
        <v>1</v>
      </c>
      <c r="V386" s="78">
        <v>5</v>
      </c>
      <c r="W386" s="78">
        <v>3.72</v>
      </c>
      <c r="X386" s="78">
        <v>2.87</v>
      </c>
      <c r="Y386" s="70">
        <v>3.7</v>
      </c>
      <c r="Z386" s="71">
        <v>1.6</v>
      </c>
      <c r="AA386" s="78">
        <v>2.2000000000000002</v>
      </c>
      <c r="AB386" s="78">
        <v>1.61</v>
      </c>
      <c r="AC386" s="78">
        <v>0.86</v>
      </c>
      <c r="AD386" s="63" t="s">
        <v>25</v>
      </c>
    </row>
    <row r="387" spans="1:30" ht="17.25" thickBot="1">
      <c r="A387" s="72">
        <v>385</v>
      </c>
      <c r="B387" s="57" t="s">
        <v>272</v>
      </c>
      <c r="C387" s="58" t="s">
        <v>1862</v>
      </c>
      <c r="D387" s="69" t="s">
        <v>104</v>
      </c>
      <c r="E387" s="58" t="s">
        <v>96</v>
      </c>
      <c r="F387" s="69" t="s">
        <v>3971</v>
      </c>
      <c r="G387" s="69">
        <v>1999</v>
      </c>
      <c r="H387" s="70">
        <v>8</v>
      </c>
      <c r="I387" s="71">
        <v>717</v>
      </c>
      <c r="J387" s="71">
        <v>90</v>
      </c>
      <c r="K387" s="71">
        <v>66.400000000000006</v>
      </c>
      <c r="L387" s="71">
        <v>8</v>
      </c>
      <c r="M387" s="70">
        <v>8</v>
      </c>
      <c r="N387" s="71">
        <v>90</v>
      </c>
      <c r="O387" s="71">
        <v>7</v>
      </c>
      <c r="P387" s="59">
        <v>0</v>
      </c>
      <c r="Q387" s="60"/>
      <c r="R387" s="71">
        <v>4</v>
      </c>
      <c r="S387" s="70">
        <v>1.63</v>
      </c>
      <c r="T387" s="71">
        <v>12</v>
      </c>
      <c r="U387" s="71">
        <v>8</v>
      </c>
      <c r="V387" s="78">
        <v>4</v>
      </c>
      <c r="W387" s="78">
        <v>0.5</v>
      </c>
      <c r="X387" s="78">
        <v>2.2400000000000002</v>
      </c>
      <c r="Y387" s="70">
        <v>10.7</v>
      </c>
      <c r="Z387" s="71">
        <v>8.5</v>
      </c>
      <c r="AA387" s="78">
        <v>2.2000000000000002</v>
      </c>
      <c r="AB387" s="78">
        <v>0.28000000000000003</v>
      </c>
      <c r="AC387" s="78">
        <v>0.3</v>
      </c>
      <c r="AD387" s="63" t="s">
        <v>25</v>
      </c>
    </row>
    <row r="388" spans="1:30" ht="17.25" thickBot="1">
      <c r="A388" s="72">
        <v>386</v>
      </c>
      <c r="B388" s="57" t="s">
        <v>374</v>
      </c>
      <c r="C388" s="58" t="s">
        <v>1868</v>
      </c>
      <c r="D388" s="69" t="s">
        <v>103</v>
      </c>
      <c r="E388" s="58" t="s">
        <v>2641</v>
      </c>
      <c r="F388" s="69" t="s">
        <v>3972</v>
      </c>
      <c r="G388" s="69">
        <v>1994</v>
      </c>
      <c r="H388" s="70">
        <v>12</v>
      </c>
      <c r="I388" s="144">
        <v>1059</v>
      </c>
      <c r="J388" s="71">
        <v>88</v>
      </c>
      <c r="K388" s="71">
        <v>98.1</v>
      </c>
      <c r="L388" s="71">
        <v>11.8</v>
      </c>
      <c r="M388" s="70">
        <v>12</v>
      </c>
      <c r="N388" s="71">
        <v>88</v>
      </c>
      <c r="O388" s="71">
        <v>10</v>
      </c>
      <c r="P388" s="59">
        <v>0</v>
      </c>
      <c r="Q388" s="60"/>
      <c r="R388" s="60">
        <v>0</v>
      </c>
      <c r="S388" s="70">
        <v>0.5</v>
      </c>
      <c r="T388" s="71">
        <v>9</v>
      </c>
      <c r="U388" s="71">
        <v>22</v>
      </c>
      <c r="V388" s="77">
        <v>-13</v>
      </c>
      <c r="W388" s="77">
        <v>-1.1000000000000001</v>
      </c>
      <c r="X388" s="77">
        <v>-5.39</v>
      </c>
      <c r="Y388" s="70">
        <v>12.5</v>
      </c>
      <c r="Z388" s="71">
        <v>24.2</v>
      </c>
      <c r="AA388" s="77">
        <v>-11.6</v>
      </c>
      <c r="AB388" s="77">
        <v>-0.99</v>
      </c>
      <c r="AC388" s="77">
        <v>-0.28000000000000003</v>
      </c>
      <c r="AD388" s="63" t="s">
        <v>25</v>
      </c>
    </row>
    <row r="389" spans="1:30" ht="17.25" thickBot="1">
      <c r="A389" s="72">
        <v>387</v>
      </c>
      <c r="B389" s="57" t="s">
        <v>273</v>
      </c>
      <c r="C389" s="58" t="s">
        <v>1812</v>
      </c>
      <c r="D389" s="69" t="s">
        <v>1819</v>
      </c>
      <c r="E389" s="58" t="s">
        <v>63</v>
      </c>
      <c r="F389" s="69" t="s">
        <v>3554</v>
      </c>
      <c r="G389" s="69">
        <v>1999</v>
      </c>
      <c r="H389" s="70">
        <v>5</v>
      </c>
      <c r="I389" s="71">
        <v>65</v>
      </c>
      <c r="J389" s="71">
        <v>13</v>
      </c>
      <c r="K389" s="71">
        <v>6</v>
      </c>
      <c r="L389" s="71">
        <v>0.7</v>
      </c>
      <c r="M389" s="59">
        <v>0</v>
      </c>
      <c r="N389" s="60"/>
      <c r="O389" s="60">
        <v>0</v>
      </c>
      <c r="P389" s="70">
        <v>5</v>
      </c>
      <c r="Q389" s="71">
        <v>13</v>
      </c>
      <c r="R389" s="71">
        <v>7</v>
      </c>
      <c r="S389" s="70">
        <v>2.6</v>
      </c>
      <c r="T389" s="71">
        <v>5</v>
      </c>
      <c r="U389" s="60">
        <v>0</v>
      </c>
      <c r="V389" s="78">
        <v>5</v>
      </c>
      <c r="W389" s="78">
        <v>6.92</v>
      </c>
      <c r="X389" s="78">
        <v>5.95</v>
      </c>
      <c r="Y389" s="70">
        <v>2.8</v>
      </c>
      <c r="Z389" s="71">
        <v>0.5</v>
      </c>
      <c r="AA389" s="78">
        <v>2.2999999999999998</v>
      </c>
      <c r="AB389" s="78">
        <v>3.23</v>
      </c>
      <c r="AC389" s="78">
        <v>2.38</v>
      </c>
      <c r="AD389" s="63" t="s">
        <v>25</v>
      </c>
    </row>
    <row r="390" spans="1:30" ht="17.25" thickBot="1">
      <c r="A390" s="72">
        <v>388</v>
      </c>
      <c r="B390" s="57" t="s">
        <v>3585</v>
      </c>
      <c r="C390" s="58" t="s">
        <v>1812</v>
      </c>
      <c r="D390" s="69" t="s">
        <v>103</v>
      </c>
      <c r="E390" s="58" t="s">
        <v>2641</v>
      </c>
      <c r="F390" s="69" t="s">
        <v>4195</v>
      </c>
      <c r="G390" s="69">
        <v>2004</v>
      </c>
      <c r="H390" s="59">
        <v>0</v>
      </c>
      <c r="I390" s="60"/>
      <c r="J390" s="60"/>
      <c r="K390" s="60"/>
      <c r="L390" s="60"/>
      <c r="M390" s="59">
        <v>0</v>
      </c>
      <c r="N390" s="60"/>
      <c r="O390" s="60">
        <v>0</v>
      </c>
      <c r="P390" s="59">
        <v>0</v>
      </c>
      <c r="Q390" s="60"/>
      <c r="R390" s="71">
        <v>2</v>
      </c>
      <c r="S390" s="59"/>
      <c r="T390" s="60"/>
      <c r="U390" s="60"/>
      <c r="V390" s="60"/>
      <c r="W390" s="60"/>
      <c r="X390" s="60"/>
      <c r="Y390" s="59"/>
      <c r="Z390" s="60"/>
      <c r="AA390" s="60"/>
      <c r="AB390" s="60"/>
      <c r="AC390" s="60"/>
      <c r="AD390" s="63" t="s">
        <v>25</v>
      </c>
    </row>
    <row r="391" spans="1:30" ht="17.25" thickBot="1">
      <c r="A391" s="72">
        <v>389</v>
      </c>
      <c r="B391" s="57" t="s">
        <v>274</v>
      </c>
      <c r="C391" s="58" t="s">
        <v>1822</v>
      </c>
      <c r="D391" s="69" t="s">
        <v>111</v>
      </c>
      <c r="E391" s="58" t="s">
        <v>95</v>
      </c>
      <c r="F391" s="69" t="s">
        <v>3973</v>
      </c>
      <c r="G391" s="69">
        <v>1989</v>
      </c>
      <c r="H391" s="70">
        <v>10</v>
      </c>
      <c r="I391" s="71">
        <v>900</v>
      </c>
      <c r="J391" s="71">
        <v>90</v>
      </c>
      <c r="K391" s="71">
        <v>83.3</v>
      </c>
      <c r="L391" s="71">
        <v>10</v>
      </c>
      <c r="M391" s="70">
        <v>10</v>
      </c>
      <c r="N391" s="71">
        <v>90</v>
      </c>
      <c r="O391" s="71">
        <v>10</v>
      </c>
      <c r="P391" s="59">
        <v>0</v>
      </c>
      <c r="Q391" s="60"/>
      <c r="R391" s="60">
        <v>0</v>
      </c>
      <c r="S391" s="70">
        <v>0.6</v>
      </c>
      <c r="T391" s="71">
        <v>8</v>
      </c>
      <c r="U391" s="71">
        <v>20</v>
      </c>
      <c r="V391" s="77">
        <v>-12</v>
      </c>
      <c r="W391" s="77">
        <v>-1.2</v>
      </c>
      <c r="X391" s="78">
        <v>0.8</v>
      </c>
      <c r="Y391" s="70">
        <v>11.9</v>
      </c>
      <c r="Z391" s="71">
        <v>21.5</v>
      </c>
      <c r="AA391" s="77">
        <v>-9.6</v>
      </c>
      <c r="AB391" s="77">
        <v>-0.96</v>
      </c>
      <c r="AC391" s="77">
        <v>-0.56999999999999995</v>
      </c>
      <c r="AD391" s="63" t="s">
        <v>25</v>
      </c>
    </row>
    <row r="392" spans="1:30" ht="17.25" thickBot="1">
      <c r="A392" s="72">
        <v>390</v>
      </c>
      <c r="B392" s="57" t="s">
        <v>275</v>
      </c>
      <c r="C392" s="58" t="s">
        <v>1841</v>
      </c>
      <c r="D392" s="69" t="s">
        <v>1810</v>
      </c>
      <c r="E392" s="58" t="s">
        <v>93</v>
      </c>
      <c r="F392" s="69" t="s">
        <v>3974</v>
      </c>
      <c r="G392" s="69">
        <v>2000</v>
      </c>
      <c r="H392" s="70">
        <v>10</v>
      </c>
      <c r="I392" s="71">
        <v>886</v>
      </c>
      <c r="J392" s="71">
        <v>89</v>
      </c>
      <c r="K392" s="71">
        <v>82</v>
      </c>
      <c r="L392" s="71">
        <v>9.8000000000000007</v>
      </c>
      <c r="M392" s="70">
        <v>10</v>
      </c>
      <c r="N392" s="71">
        <v>89</v>
      </c>
      <c r="O392" s="71">
        <v>9</v>
      </c>
      <c r="P392" s="59">
        <v>0</v>
      </c>
      <c r="Q392" s="60"/>
      <c r="R392" s="60">
        <v>0</v>
      </c>
      <c r="S392" s="70">
        <v>1.2</v>
      </c>
      <c r="T392" s="71">
        <v>13</v>
      </c>
      <c r="U392" s="71">
        <v>17</v>
      </c>
      <c r="V392" s="77">
        <v>-4</v>
      </c>
      <c r="W392" s="77">
        <v>-0.41</v>
      </c>
      <c r="X392" s="77">
        <v>-0.41</v>
      </c>
      <c r="Y392" s="70">
        <v>13</v>
      </c>
      <c r="Z392" s="71">
        <v>17.5</v>
      </c>
      <c r="AA392" s="77">
        <v>-4.5</v>
      </c>
      <c r="AB392" s="77">
        <v>-0.45</v>
      </c>
      <c r="AC392" s="77">
        <v>-1.0900000000000001</v>
      </c>
      <c r="AD392" s="63" t="s">
        <v>25</v>
      </c>
    </row>
    <row r="393" spans="1:30" ht="17.25" thickBot="1">
      <c r="A393" s="72">
        <v>391</v>
      </c>
      <c r="B393" s="57" t="s">
        <v>276</v>
      </c>
      <c r="C393" s="58" t="s">
        <v>1851</v>
      </c>
      <c r="D393" s="69" t="s">
        <v>104</v>
      </c>
      <c r="E393" s="58" t="s">
        <v>87</v>
      </c>
      <c r="F393" s="69" t="s">
        <v>3975</v>
      </c>
      <c r="G393" s="69">
        <v>1996</v>
      </c>
      <c r="H393" s="70">
        <v>7</v>
      </c>
      <c r="I393" s="71">
        <v>450</v>
      </c>
      <c r="J393" s="71">
        <v>64</v>
      </c>
      <c r="K393" s="71">
        <v>41.7</v>
      </c>
      <c r="L393" s="71">
        <v>5</v>
      </c>
      <c r="M393" s="70">
        <v>5</v>
      </c>
      <c r="N393" s="71">
        <v>83</v>
      </c>
      <c r="O393" s="71">
        <v>4</v>
      </c>
      <c r="P393" s="70">
        <v>2</v>
      </c>
      <c r="Q393" s="71">
        <v>18</v>
      </c>
      <c r="R393" s="71">
        <v>4</v>
      </c>
      <c r="S393" s="70">
        <v>1</v>
      </c>
      <c r="T393" s="71">
        <v>4</v>
      </c>
      <c r="U393" s="71">
        <v>9</v>
      </c>
      <c r="V393" s="77">
        <v>-5</v>
      </c>
      <c r="W393" s="77">
        <v>-1</v>
      </c>
      <c r="X393" s="77">
        <v>-1.1399999999999999</v>
      </c>
      <c r="Y393" s="70">
        <v>3.9</v>
      </c>
      <c r="Z393" s="71">
        <v>9.4</v>
      </c>
      <c r="AA393" s="77">
        <v>-5.5</v>
      </c>
      <c r="AB393" s="77">
        <v>-1.1000000000000001</v>
      </c>
      <c r="AC393" s="77">
        <v>-1.1000000000000001</v>
      </c>
      <c r="AD393" s="63" t="s">
        <v>25</v>
      </c>
    </row>
    <row r="394" spans="1:30" ht="17.25" thickBot="1">
      <c r="A394" s="72">
        <v>392</v>
      </c>
      <c r="B394" s="57" t="s">
        <v>277</v>
      </c>
      <c r="C394" s="58" t="s">
        <v>1812</v>
      </c>
      <c r="D394" s="69" t="s">
        <v>102</v>
      </c>
      <c r="E394" s="58" t="s">
        <v>63</v>
      </c>
      <c r="F394" s="69" t="s">
        <v>3976</v>
      </c>
      <c r="G394" s="69">
        <v>1999</v>
      </c>
      <c r="H394" s="70">
        <v>12</v>
      </c>
      <c r="I394" s="71">
        <v>769</v>
      </c>
      <c r="J394" s="71">
        <v>64</v>
      </c>
      <c r="K394" s="71">
        <v>71.2</v>
      </c>
      <c r="L394" s="71">
        <v>8.5</v>
      </c>
      <c r="M394" s="70">
        <v>9</v>
      </c>
      <c r="N394" s="71">
        <v>77</v>
      </c>
      <c r="O394" s="71">
        <v>2</v>
      </c>
      <c r="P394" s="70">
        <v>3</v>
      </c>
      <c r="Q394" s="71">
        <v>26</v>
      </c>
      <c r="R394" s="60">
        <v>0</v>
      </c>
      <c r="S394" s="70">
        <v>2.25</v>
      </c>
      <c r="T394" s="71">
        <v>18</v>
      </c>
      <c r="U394" s="71">
        <v>5</v>
      </c>
      <c r="V394" s="78">
        <v>13</v>
      </c>
      <c r="W394" s="78">
        <v>1.52</v>
      </c>
      <c r="X394" s="78">
        <v>0.65</v>
      </c>
      <c r="Y394" s="70">
        <v>14.4</v>
      </c>
      <c r="Z394" s="71">
        <v>5.5</v>
      </c>
      <c r="AA394" s="78">
        <v>8.9</v>
      </c>
      <c r="AB394" s="78">
        <v>1.04</v>
      </c>
      <c r="AC394" s="78">
        <v>0.19</v>
      </c>
      <c r="AD394" s="63" t="s">
        <v>25</v>
      </c>
    </row>
    <row r="395" spans="1:30" ht="17.25" thickBot="1">
      <c r="A395" s="72">
        <v>393</v>
      </c>
      <c r="B395" s="57" t="s">
        <v>2690</v>
      </c>
      <c r="C395" s="58" t="s">
        <v>1850</v>
      </c>
      <c r="D395" s="69" t="s">
        <v>103</v>
      </c>
      <c r="E395" s="58" t="s">
        <v>2349</v>
      </c>
      <c r="F395" s="69" t="s">
        <v>3977</v>
      </c>
      <c r="G395" s="69">
        <v>1991</v>
      </c>
      <c r="H395" s="70">
        <v>11</v>
      </c>
      <c r="I395" s="71">
        <v>881</v>
      </c>
      <c r="J395" s="71">
        <v>80</v>
      </c>
      <c r="K395" s="71">
        <v>81.599999999999994</v>
      </c>
      <c r="L395" s="71">
        <v>9.8000000000000007</v>
      </c>
      <c r="M395" s="70">
        <v>10</v>
      </c>
      <c r="N395" s="71">
        <v>86</v>
      </c>
      <c r="O395" s="71">
        <v>8</v>
      </c>
      <c r="P395" s="70">
        <v>1</v>
      </c>
      <c r="Q395" s="71">
        <v>21</v>
      </c>
      <c r="R395" s="71">
        <v>1</v>
      </c>
      <c r="S395" s="70">
        <v>0.45</v>
      </c>
      <c r="T395" s="71">
        <v>9</v>
      </c>
      <c r="U395" s="71">
        <v>25</v>
      </c>
      <c r="V395" s="77">
        <v>-16</v>
      </c>
      <c r="W395" s="77">
        <v>-1.63</v>
      </c>
      <c r="X395" s="78">
        <v>0.63</v>
      </c>
      <c r="Y395" s="70">
        <v>7.5</v>
      </c>
      <c r="Z395" s="71">
        <v>20.399999999999999</v>
      </c>
      <c r="AA395" s="77">
        <v>-13</v>
      </c>
      <c r="AB395" s="77">
        <v>-1.32</v>
      </c>
      <c r="AC395" s="78">
        <v>0.28000000000000003</v>
      </c>
      <c r="AD395" s="63" t="s">
        <v>25</v>
      </c>
    </row>
    <row r="396" spans="1:30" ht="17.25" thickBot="1">
      <c r="A396" s="72">
        <v>394</v>
      </c>
      <c r="B396" s="57" t="s">
        <v>278</v>
      </c>
      <c r="C396" s="58" t="s">
        <v>1841</v>
      </c>
      <c r="D396" s="69" t="s">
        <v>103</v>
      </c>
      <c r="E396" s="58" t="s">
        <v>93</v>
      </c>
      <c r="F396" s="69" t="s">
        <v>3978</v>
      </c>
      <c r="G396" s="69">
        <v>1998</v>
      </c>
      <c r="H396" s="70">
        <v>2</v>
      </c>
      <c r="I396" s="71">
        <v>179</v>
      </c>
      <c r="J396" s="71">
        <v>90</v>
      </c>
      <c r="K396" s="71">
        <v>16.600000000000001</v>
      </c>
      <c r="L396" s="71">
        <v>2</v>
      </c>
      <c r="M396" s="70">
        <v>2</v>
      </c>
      <c r="N396" s="71">
        <v>90</v>
      </c>
      <c r="O396" s="71">
        <v>1</v>
      </c>
      <c r="P396" s="59">
        <v>0</v>
      </c>
      <c r="Q396" s="60"/>
      <c r="R396" s="60">
        <v>0</v>
      </c>
      <c r="S396" s="59">
        <v>0</v>
      </c>
      <c r="T396" s="71">
        <v>1</v>
      </c>
      <c r="U396" s="71">
        <v>5</v>
      </c>
      <c r="V396" s="77">
        <v>-4</v>
      </c>
      <c r="W396" s="77">
        <v>-2.0099999999999998</v>
      </c>
      <c r="X396" s="77">
        <v>-2.0099999999999998</v>
      </c>
      <c r="Y396" s="70">
        <v>4.3</v>
      </c>
      <c r="Z396" s="71">
        <v>4.4000000000000004</v>
      </c>
      <c r="AA396" s="77">
        <v>-0.1</v>
      </c>
      <c r="AB396" s="77">
        <v>-0.06</v>
      </c>
      <c r="AC396" s="78">
        <v>0.23</v>
      </c>
      <c r="AD396" s="63" t="s">
        <v>25</v>
      </c>
    </row>
    <row r="397" spans="1:30" ht="17.25" thickBot="1">
      <c r="A397" s="72">
        <v>395</v>
      </c>
      <c r="B397" s="57" t="s">
        <v>278</v>
      </c>
      <c r="C397" s="58" t="s">
        <v>1841</v>
      </c>
      <c r="D397" s="69" t="s">
        <v>103</v>
      </c>
      <c r="E397" s="58" t="s">
        <v>65</v>
      </c>
      <c r="F397" s="69" t="s">
        <v>3978</v>
      </c>
      <c r="G397" s="69">
        <v>1998</v>
      </c>
      <c r="H397" s="70">
        <v>5</v>
      </c>
      <c r="I397" s="71">
        <v>202</v>
      </c>
      <c r="J397" s="71">
        <v>40</v>
      </c>
      <c r="K397" s="71">
        <v>18.7</v>
      </c>
      <c r="L397" s="71">
        <v>2.2000000000000002</v>
      </c>
      <c r="M397" s="70">
        <v>2</v>
      </c>
      <c r="N397" s="71">
        <v>68</v>
      </c>
      <c r="O397" s="71">
        <v>1</v>
      </c>
      <c r="P397" s="70">
        <v>3</v>
      </c>
      <c r="Q397" s="71">
        <v>22</v>
      </c>
      <c r="R397" s="71">
        <v>4</v>
      </c>
      <c r="S397" s="70">
        <v>1.8</v>
      </c>
      <c r="T397" s="71">
        <v>6</v>
      </c>
      <c r="U397" s="71">
        <v>3</v>
      </c>
      <c r="V397" s="78">
        <v>3</v>
      </c>
      <c r="W397" s="78">
        <v>1.34</v>
      </c>
      <c r="X397" s="77">
        <v>-0.41</v>
      </c>
      <c r="Y397" s="70">
        <v>3.4</v>
      </c>
      <c r="Z397" s="71">
        <v>1.7</v>
      </c>
      <c r="AA397" s="78">
        <v>1.8</v>
      </c>
      <c r="AB397" s="78">
        <v>0.79</v>
      </c>
      <c r="AC397" s="77">
        <v>-0.39</v>
      </c>
      <c r="AD397" s="63" t="s">
        <v>25</v>
      </c>
    </row>
    <row r="398" spans="1:30" ht="17.25" thickBot="1">
      <c r="A398" s="72">
        <v>396</v>
      </c>
      <c r="B398" s="57" t="s">
        <v>279</v>
      </c>
      <c r="C398" s="58" t="s">
        <v>1837</v>
      </c>
      <c r="D398" s="69" t="s">
        <v>102</v>
      </c>
      <c r="E398" s="58" t="s">
        <v>79</v>
      </c>
      <c r="F398" s="69" t="s">
        <v>3979</v>
      </c>
      <c r="G398" s="69">
        <v>1999</v>
      </c>
      <c r="H398" s="70">
        <v>11</v>
      </c>
      <c r="I398" s="71">
        <v>601</v>
      </c>
      <c r="J398" s="71">
        <v>55</v>
      </c>
      <c r="K398" s="71">
        <v>55.6</v>
      </c>
      <c r="L398" s="71">
        <v>6.7</v>
      </c>
      <c r="M398" s="70">
        <v>6</v>
      </c>
      <c r="N398" s="71">
        <v>82</v>
      </c>
      <c r="O398" s="71">
        <v>3</v>
      </c>
      <c r="P398" s="70">
        <v>5</v>
      </c>
      <c r="Q398" s="71">
        <v>22</v>
      </c>
      <c r="R398" s="71">
        <v>1</v>
      </c>
      <c r="S398" s="70">
        <v>2.4500000000000002</v>
      </c>
      <c r="T398" s="71">
        <v>20</v>
      </c>
      <c r="U398" s="71">
        <v>4</v>
      </c>
      <c r="V398" s="78">
        <v>16</v>
      </c>
      <c r="W398" s="78">
        <v>2.4</v>
      </c>
      <c r="X398" s="78">
        <v>2.21</v>
      </c>
      <c r="Y398" s="70">
        <v>17.2</v>
      </c>
      <c r="Z398" s="71">
        <v>7.7</v>
      </c>
      <c r="AA398" s="78">
        <v>9.6</v>
      </c>
      <c r="AB398" s="78">
        <v>1.43</v>
      </c>
      <c r="AC398" s="78">
        <v>0.97</v>
      </c>
      <c r="AD398" s="63" t="s">
        <v>25</v>
      </c>
    </row>
    <row r="399" spans="1:30" ht="17.25" thickBot="1">
      <c r="A399" s="72">
        <v>397</v>
      </c>
      <c r="B399" s="57" t="s">
        <v>4196</v>
      </c>
      <c r="C399" s="58" t="s">
        <v>1812</v>
      </c>
      <c r="D399" s="69" t="s">
        <v>103</v>
      </c>
      <c r="E399" s="58" t="s">
        <v>79</v>
      </c>
      <c r="F399" s="69" t="s">
        <v>4197</v>
      </c>
      <c r="G399" s="69">
        <v>2007</v>
      </c>
      <c r="H399" s="59">
        <v>0</v>
      </c>
      <c r="I399" s="60"/>
      <c r="J399" s="60"/>
      <c r="K399" s="60"/>
      <c r="L399" s="60"/>
      <c r="M399" s="59">
        <v>0</v>
      </c>
      <c r="N399" s="60"/>
      <c r="O399" s="60">
        <v>0</v>
      </c>
      <c r="P399" s="59">
        <v>0</v>
      </c>
      <c r="Q399" s="60"/>
      <c r="R399" s="71">
        <v>1</v>
      </c>
      <c r="S399" s="59"/>
      <c r="T399" s="60"/>
      <c r="U399" s="60"/>
      <c r="V399" s="60"/>
      <c r="W399" s="60"/>
      <c r="X399" s="60"/>
      <c r="Y399" s="59"/>
      <c r="Z399" s="60"/>
      <c r="AA399" s="60"/>
      <c r="AB399" s="60"/>
      <c r="AC399" s="60"/>
      <c r="AD399" s="63" t="s">
        <v>25</v>
      </c>
    </row>
    <row r="400" spans="1:30" ht="17.25" thickBot="1">
      <c r="A400" s="72">
        <v>398</v>
      </c>
      <c r="B400" s="57" t="s">
        <v>280</v>
      </c>
      <c r="C400" s="58" t="s">
        <v>1825</v>
      </c>
      <c r="D400" s="69" t="s">
        <v>103</v>
      </c>
      <c r="E400" s="58" t="s">
        <v>77</v>
      </c>
      <c r="F400" s="69" t="s">
        <v>3980</v>
      </c>
      <c r="G400" s="69">
        <v>1994</v>
      </c>
      <c r="H400" s="70">
        <v>12</v>
      </c>
      <c r="I400" s="144">
        <v>1030</v>
      </c>
      <c r="J400" s="71">
        <v>86</v>
      </c>
      <c r="K400" s="71">
        <v>95.4</v>
      </c>
      <c r="L400" s="71">
        <v>11.4</v>
      </c>
      <c r="M400" s="70">
        <v>12</v>
      </c>
      <c r="N400" s="71">
        <v>86</v>
      </c>
      <c r="O400" s="71">
        <v>9</v>
      </c>
      <c r="P400" s="59">
        <v>0</v>
      </c>
      <c r="Q400" s="60"/>
      <c r="R400" s="60">
        <v>0</v>
      </c>
      <c r="S400" s="70">
        <v>1.33</v>
      </c>
      <c r="T400" s="71">
        <v>18</v>
      </c>
      <c r="U400" s="71">
        <v>17</v>
      </c>
      <c r="V400" s="78">
        <v>1</v>
      </c>
      <c r="W400" s="78">
        <v>0.09</v>
      </c>
      <c r="X400" s="77">
        <v>-1.71</v>
      </c>
      <c r="Y400" s="70">
        <v>20.2</v>
      </c>
      <c r="Z400" s="71">
        <v>16.100000000000001</v>
      </c>
      <c r="AA400" s="78">
        <v>4.2</v>
      </c>
      <c r="AB400" s="78">
        <v>0.36</v>
      </c>
      <c r="AC400" s="77">
        <v>-2.63</v>
      </c>
      <c r="AD400" s="63" t="s">
        <v>25</v>
      </c>
    </row>
    <row r="401" spans="1:30" ht="17.25" thickBot="1">
      <c r="A401" s="72">
        <v>399</v>
      </c>
      <c r="B401" s="57" t="s">
        <v>281</v>
      </c>
      <c r="C401" s="58" t="s">
        <v>1812</v>
      </c>
      <c r="D401" s="69" t="s">
        <v>103</v>
      </c>
      <c r="E401" s="58" t="s">
        <v>87</v>
      </c>
      <c r="F401" s="69" t="s">
        <v>4198</v>
      </c>
      <c r="G401" s="69">
        <v>1998</v>
      </c>
      <c r="H401" s="59">
        <v>0</v>
      </c>
      <c r="I401" s="60"/>
      <c r="J401" s="60"/>
      <c r="K401" s="60"/>
      <c r="L401" s="60"/>
      <c r="M401" s="59">
        <v>0</v>
      </c>
      <c r="N401" s="60"/>
      <c r="O401" s="60">
        <v>0</v>
      </c>
      <c r="P401" s="59">
        <v>0</v>
      </c>
      <c r="Q401" s="60"/>
      <c r="R401" s="71">
        <v>1</v>
      </c>
      <c r="S401" s="59"/>
      <c r="T401" s="60"/>
      <c r="U401" s="60"/>
      <c r="V401" s="60"/>
      <c r="W401" s="60"/>
      <c r="X401" s="60"/>
      <c r="Y401" s="59"/>
      <c r="Z401" s="60"/>
      <c r="AA401" s="60"/>
      <c r="AB401" s="60"/>
      <c r="AC401" s="60"/>
      <c r="AD401" s="63" t="s">
        <v>25</v>
      </c>
    </row>
    <row r="402" spans="1:30" ht="17.25" thickBot="1">
      <c r="A402" s="72">
        <v>400</v>
      </c>
      <c r="B402" s="57" t="s">
        <v>4199</v>
      </c>
      <c r="C402" s="58" t="s">
        <v>1832</v>
      </c>
      <c r="D402" s="69" t="s">
        <v>102</v>
      </c>
      <c r="E402" s="58" t="s">
        <v>73</v>
      </c>
      <c r="F402" s="69" t="s">
        <v>4200</v>
      </c>
      <c r="G402" s="69">
        <v>2005</v>
      </c>
      <c r="H402" s="59">
        <v>0</v>
      </c>
      <c r="I402" s="60"/>
      <c r="J402" s="60"/>
      <c r="K402" s="60"/>
      <c r="L402" s="60"/>
      <c r="M402" s="59">
        <v>0</v>
      </c>
      <c r="N402" s="60"/>
      <c r="O402" s="60">
        <v>0</v>
      </c>
      <c r="P402" s="59">
        <v>0</v>
      </c>
      <c r="Q402" s="60"/>
      <c r="R402" s="71">
        <v>1</v>
      </c>
      <c r="S402" s="59"/>
      <c r="T402" s="60"/>
      <c r="U402" s="60"/>
      <c r="V402" s="60"/>
      <c r="W402" s="60"/>
      <c r="X402" s="60"/>
      <c r="Y402" s="59"/>
      <c r="Z402" s="60"/>
      <c r="AA402" s="60"/>
      <c r="AB402" s="60"/>
      <c r="AC402" s="60"/>
      <c r="AD402" s="63" t="s">
        <v>25</v>
      </c>
    </row>
    <row r="403" spans="1:30" ht="17.25" thickBot="1">
      <c r="A403" s="72">
        <v>401</v>
      </c>
      <c r="B403" s="57" t="s">
        <v>2691</v>
      </c>
      <c r="C403" s="58" t="s">
        <v>1832</v>
      </c>
      <c r="D403" s="69" t="s">
        <v>104</v>
      </c>
      <c r="E403" s="58" t="s">
        <v>2348</v>
      </c>
      <c r="F403" s="69" t="s">
        <v>3981</v>
      </c>
      <c r="G403" s="69">
        <v>1999</v>
      </c>
      <c r="H403" s="70">
        <v>8</v>
      </c>
      <c r="I403" s="71">
        <v>675</v>
      </c>
      <c r="J403" s="71">
        <v>84</v>
      </c>
      <c r="K403" s="71">
        <v>62.5</v>
      </c>
      <c r="L403" s="71">
        <v>7.5</v>
      </c>
      <c r="M403" s="70">
        <v>7</v>
      </c>
      <c r="N403" s="71">
        <v>90</v>
      </c>
      <c r="O403" s="71">
        <v>7</v>
      </c>
      <c r="P403" s="70">
        <v>1</v>
      </c>
      <c r="Q403" s="71">
        <v>45</v>
      </c>
      <c r="R403" s="71">
        <v>1</v>
      </c>
      <c r="S403" s="59">
        <v>0</v>
      </c>
      <c r="T403" s="71">
        <v>5</v>
      </c>
      <c r="U403" s="71">
        <v>24</v>
      </c>
      <c r="V403" s="77">
        <v>-19</v>
      </c>
      <c r="W403" s="77">
        <v>-2.5299999999999998</v>
      </c>
      <c r="X403" s="77">
        <v>-2.09</v>
      </c>
      <c r="Y403" s="70">
        <v>6.1</v>
      </c>
      <c r="Z403" s="71">
        <v>15.5</v>
      </c>
      <c r="AA403" s="77">
        <v>-9.4</v>
      </c>
      <c r="AB403" s="77">
        <v>-1.25</v>
      </c>
      <c r="AC403" s="77">
        <v>-0.64</v>
      </c>
      <c r="AD403" s="63" t="s">
        <v>25</v>
      </c>
    </row>
    <row r="404" spans="1:30" ht="17.25" thickBot="1">
      <c r="A404" s="72">
        <v>402</v>
      </c>
      <c r="B404" s="57" t="s">
        <v>3982</v>
      </c>
      <c r="C404" s="58" t="s">
        <v>1832</v>
      </c>
      <c r="D404" s="69" t="s">
        <v>103</v>
      </c>
      <c r="E404" s="58" t="s">
        <v>2348</v>
      </c>
      <c r="F404" s="69" t="s">
        <v>3983</v>
      </c>
      <c r="G404" s="69">
        <v>2000</v>
      </c>
      <c r="H404" s="70">
        <v>1</v>
      </c>
      <c r="I404" s="71">
        <v>6</v>
      </c>
      <c r="J404" s="71">
        <v>6</v>
      </c>
      <c r="K404" s="71">
        <v>0.6</v>
      </c>
      <c r="L404" s="71">
        <v>0.1</v>
      </c>
      <c r="M404" s="59">
        <v>0</v>
      </c>
      <c r="N404" s="60"/>
      <c r="O404" s="60">
        <v>0</v>
      </c>
      <c r="P404" s="70">
        <v>1</v>
      </c>
      <c r="Q404" s="71">
        <v>6</v>
      </c>
      <c r="R404" s="60">
        <v>0</v>
      </c>
      <c r="S404" s="59">
        <v>0</v>
      </c>
      <c r="T404" s="60">
        <v>0</v>
      </c>
      <c r="U404" s="60">
        <v>0</v>
      </c>
      <c r="V404" s="60">
        <v>0</v>
      </c>
      <c r="W404" s="60">
        <v>0</v>
      </c>
      <c r="X404" s="78">
        <v>1.76</v>
      </c>
      <c r="Y404" s="70">
        <v>0.1</v>
      </c>
      <c r="Z404" s="60">
        <v>0</v>
      </c>
      <c r="AA404" s="78">
        <v>0.1</v>
      </c>
      <c r="AB404" s="78">
        <v>1</v>
      </c>
      <c r="AC404" s="78">
        <v>2.02</v>
      </c>
      <c r="AD404" s="63" t="s">
        <v>25</v>
      </c>
    </row>
    <row r="405" spans="1:30" ht="17.25" thickBot="1">
      <c r="A405" s="72">
        <v>403</v>
      </c>
      <c r="B405" s="57" t="s">
        <v>3124</v>
      </c>
      <c r="C405" s="58" t="s">
        <v>1814</v>
      </c>
      <c r="D405" s="69" t="s">
        <v>1819</v>
      </c>
      <c r="E405" s="58" t="s">
        <v>2348</v>
      </c>
      <c r="F405" s="69" t="s">
        <v>3984</v>
      </c>
      <c r="G405" s="69">
        <v>2004</v>
      </c>
      <c r="H405" s="70">
        <v>5</v>
      </c>
      <c r="I405" s="71">
        <v>163</v>
      </c>
      <c r="J405" s="71">
        <v>33</v>
      </c>
      <c r="K405" s="71">
        <v>15.1</v>
      </c>
      <c r="L405" s="71">
        <v>1.8</v>
      </c>
      <c r="M405" s="70">
        <v>2</v>
      </c>
      <c r="N405" s="71">
        <v>62</v>
      </c>
      <c r="O405" s="60">
        <v>0</v>
      </c>
      <c r="P405" s="70">
        <v>3</v>
      </c>
      <c r="Q405" s="71">
        <v>13</v>
      </c>
      <c r="R405" s="71">
        <v>3</v>
      </c>
      <c r="S405" s="59">
        <v>0</v>
      </c>
      <c r="T405" s="71">
        <v>1</v>
      </c>
      <c r="U405" s="71">
        <v>7</v>
      </c>
      <c r="V405" s="77">
        <v>-6</v>
      </c>
      <c r="W405" s="77">
        <v>-3.31</v>
      </c>
      <c r="X405" s="77">
        <v>-1.84</v>
      </c>
      <c r="Y405" s="70">
        <v>1.4</v>
      </c>
      <c r="Z405" s="71">
        <v>5.8</v>
      </c>
      <c r="AA405" s="77">
        <v>-4.4000000000000004</v>
      </c>
      <c r="AB405" s="77">
        <v>-2.4500000000000002</v>
      </c>
      <c r="AC405" s="77">
        <v>-1.7</v>
      </c>
      <c r="AD405" s="63" t="s">
        <v>25</v>
      </c>
    </row>
    <row r="406" spans="1:30" ht="17.25" thickBot="1">
      <c r="A406" s="72">
        <v>404</v>
      </c>
      <c r="B406" s="57" t="s">
        <v>2692</v>
      </c>
      <c r="C406" s="58" t="s">
        <v>1832</v>
      </c>
      <c r="D406" s="69" t="s">
        <v>1810</v>
      </c>
      <c r="E406" s="58" t="s">
        <v>2641</v>
      </c>
      <c r="F406" s="69" t="s">
        <v>3985</v>
      </c>
      <c r="G406" s="69">
        <v>1997</v>
      </c>
      <c r="H406" s="70">
        <v>12</v>
      </c>
      <c r="I406" s="71">
        <v>762</v>
      </c>
      <c r="J406" s="71">
        <v>64</v>
      </c>
      <c r="K406" s="71">
        <v>70.599999999999994</v>
      </c>
      <c r="L406" s="71">
        <v>8.5</v>
      </c>
      <c r="M406" s="70">
        <v>8</v>
      </c>
      <c r="N406" s="71">
        <v>88</v>
      </c>
      <c r="O406" s="71">
        <v>6</v>
      </c>
      <c r="P406" s="70">
        <v>4</v>
      </c>
      <c r="Q406" s="71">
        <v>15</v>
      </c>
      <c r="R406" s="60">
        <v>0</v>
      </c>
      <c r="S406" s="70">
        <v>0.5</v>
      </c>
      <c r="T406" s="71">
        <v>9</v>
      </c>
      <c r="U406" s="71">
        <v>14</v>
      </c>
      <c r="V406" s="77">
        <v>-5</v>
      </c>
      <c r="W406" s="77">
        <v>-0.59</v>
      </c>
      <c r="X406" s="78">
        <v>1.39</v>
      </c>
      <c r="Y406" s="70">
        <v>9.9</v>
      </c>
      <c r="Z406" s="71">
        <v>18.2</v>
      </c>
      <c r="AA406" s="77">
        <v>-8.3000000000000007</v>
      </c>
      <c r="AB406" s="77">
        <v>-0.98</v>
      </c>
      <c r="AC406" s="78">
        <v>0.02</v>
      </c>
      <c r="AD406" s="63" t="s">
        <v>25</v>
      </c>
    </row>
    <row r="407" spans="1:30" ht="17.25" thickBot="1">
      <c r="A407" s="72">
        <v>405</v>
      </c>
      <c r="B407" s="57" t="s">
        <v>282</v>
      </c>
      <c r="C407" s="58" t="s">
        <v>1852</v>
      </c>
      <c r="D407" s="69" t="s">
        <v>104</v>
      </c>
      <c r="E407" s="58" t="s">
        <v>91</v>
      </c>
      <c r="F407" s="69" t="s">
        <v>3986</v>
      </c>
      <c r="G407" s="69">
        <v>1988</v>
      </c>
      <c r="H407" s="70">
        <v>3</v>
      </c>
      <c r="I407" s="71">
        <v>113</v>
      </c>
      <c r="J407" s="71">
        <v>38</v>
      </c>
      <c r="K407" s="71">
        <v>10.5</v>
      </c>
      <c r="L407" s="71">
        <v>1.3</v>
      </c>
      <c r="M407" s="70">
        <v>1</v>
      </c>
      <c r="N407" s="71">
        <v>90</v>
      </c>
      <c r="O407" s="71">
        <v>1</v>
      </c>
      <c r="P407" s="70">
        <v>2</v>
      </c>
      <c r="Q407" s="71">
        <v>12</v>
      </c>
      <c r="R407" s="71">
        <v>9</v>
      </c>
      <c r="S407" s="70">
        <v>3</v>
      </c>
      <c r="T407" s="71">
        <v>4</v>
      </c>
      <c r="U407" s="71">
        <v>1</v>
      </c>
      <c r="V407" s="78">
        <v>3</v>
      </c>
      <c r="W407" s="78">
        <v>2.39</v>
      </c>
      <c r="X407" s="78">
        <v>2.76</v>
      </c>
      <c r="Y407" s="70">
        <v>4</v>
      </c>
      <c r="Z407" s="71">
        <v>1.7</v>
      </c>
      <c r="AA407" s="78">
        <v>2.4</v>
      </c>
      <c r="AB407" s="78">
        <v>1.87</v>
      </c>
      <c r="AC407" s="78">
        <v>2.52</v>
      </c>
      <c r="AD407" s="63" t="s">
        <v>25</v>
      </c>
    </row>
    <row r="408" spans="1:30" ht="17.25" thickBot="1">
      <c r="A408" s="72">
        <v>406</v>
      </c>
      <c r="B408" s="57" t="s">
        <v>3337</v>
      </c>
      <c r="C408" s="58" t="s">
        <v>1812</v>
      </c>
      <c r="D408" s="69" t="s">
        <v>102</v>
      </c>
      <c r="E408" s="58" t="s">
        <v>85</v>
      </c>
      <c r="F408" s="69" t="s">
        <v>4201</v>
      </c>
      <c r="G408" s="69">
        <v>2004</v>
      </c>
      <c r="H408" s="59">
        <v>0</v>
      </c>
      <c r="I408" s="60"/>
      <c r="J408" s="60"/>
      <c r="K408" s="60"/>
      <c r="L408" s="60"/>
      <c r="M408" s="59">
        <v>0</v>
      </c>
      <c r="N408" s="60"/>
      <c r="O408" s="60">
        <v>0</v>
      </c>
      <c r="P408" s="59">
        <v>0</v>
      </c>
      <c r="Q408" s="60"/>
      <c r="R408" s="71">
        <v>2</v>
      </c>
      <c r="S408" s="59"/>
      <c r="T408" s="60"/>
      <c r="U408" s="60"/>
      <c r="V408" s="60"/>
      <c r="W408" s="60"/>
      <c r="X408" s="60"/>
      <c r="Y408" s="59"/>
      <c r="Z408" s="60"/>
      <c r="AA408" s="60"/>
      <c r="AB408" s="60"/>
      <c r="AC408" s="60"/>
      <c r="AD408" s="63" t="s">
        <v>25</v>
      </c>
    </row>
    <row r="409" spans="1:30" ht="17.25" thickBot="1">
      <c r="A409" s="72">
        <v>407</v>
      </c>
      <c r="B409" s="57" t="s">
        <v>2956</v>
      </c>
      <c r="C409" s="58" t="s">
        <v>1812</v>
      </c>
      <c r="D409" s="69" t="s">
        <v>1819</v>
      </c>
      <c r="E409" s="58" t="s">
        <v>77</v>
      </c>
      <c r="F409" s="69" t="s">
        <v>3987</v>
      </c>
      <c r="G409" s="69">
        <v>2004</v>
      </c>
      <c r="H409" s="70">
        <v>4</v>
      </c>
      <c r="I409" s="71">
        <v>16</v>
      </c>
      <c r="J409" s="71">
        <v>4</v>
      </c>
      <c r="K409" s="71">
        <v>1.5</v>
      </c>
      <c r="L409" s="71">
        <v>0.2</v>
      </c>
      <c r="M409" s="59">
        <v>0</v>
      </c>
      <c r="N409" s="60"/>
      <c r="O409" s="60">
        <v>0</v>
      </c>
      <c r="P409" s="70">
        <v>4</v>
      </c>
      <c r="Q409" s="71">
        <v>4</v>
      </c>
      <c r="R409" s="71">
        <v>5</v>
      </c>
      <c r="S409" s="70">
        <v>1.25</v>
      </c>
      <c r="T409" s="71">
        <v>1</v>
      </c>
      <c r="U409" s="60">
        <v>0</v>
      </c>
      <c r="V409" s="78">
        <v>1</v>
      </c>
      <c r="W409" s="78">
        <v>5.63</v>
      </c>
      <c r="X409" s="78">
        <v>5.54</v>
      </c>
      <c r="Y409" s="70">
        <v>1.6</v>
      </c>
      <c r="Z409" s="71">
        <v>0.3</v>
      </c>
      <c r="AA409" s="78">
        <v>1.4</v>
      </c>
      <c r="AB409" s="78">
        <v>7.83</v>
      </c>
      <c r="AC409" s="78">
        <v>7.46</v>
      </c>
      <c r="AD409" s="63" t="s">
        <v>25</v>
      </c>
    </row>
    <row r="410" spans="1:30" ht="17.25" thickBot="1">
      <c r="A410" s="72">
        <v>408</v>
      </c>
      <c r="B410" s="57" t="s">
        <v>3988</v>
      </c>
      <c r="C410" s="58" t="s">
        <v>1814</v>
      </c>
      <c r="D410" s="69" t="s">
        <v>1819</v>
      </c>
      <c r="E410" s="58" t="s">
        <v>85</v>
      </c>
      <c r="F410" s="69" t="s">
        <v>3989</v>
      </c>
      <c r="G410" s="69">
        <v>2001</v>
      </c>
      <c r="H410" s="70">
        <v>1</v>
      </c>
      <c r="I410" s="71">
        <v>24</v>
      </c>
      <c r="J410" s="71">
        <v>24</v>
      </c>
      <c r="K410" s="71">
        <v>2.2000000000000002</v>
      </c>
      <c r="L410" s="71">
        <v>0.3</v>
      </c>
      <c r="M410" s="59">
        <v>0</v>
      </c>
      <c r="N410" s="60"/>
      <c r="O410" s="60">
        <v>0</v>
      </c>
      <c r="P410" s="70">
        <v>1</v>
      </c>
      <c r="Q410" s="71">
        <v>24</v>
      </c>
      <c r="R410" s="60">
        <v>0</v>
      </c>
      <c r="S410" s="59">
        <v>0</v>
      </c>
      <c r="T410" s="71">
        <v>1</v>
      </c>
      <c r="U410" s="71">
        <v>1</v>
      </c>
      <c r="V410" s="60">
        <v>0</v>
      </c>
      <c r="W410" s="60">
        <v>0</v>
      </c>
      <c r="X410" s="78">
        <v>0.34</v>
      </c>
      <c r="Y410" s="70">
        <v>0.8</v>
      </c>
      <c r="Z410" s="71">
        <v>0.2</v>
      </c>
      <c r="AA410" s="78">
        <v>0.6</v>
      </c>
      <c r="AB410" s="78">
        <v>2.1800000000000002</v>
      </c>
      <c r="AC410" s="78">
        <v>2.4500000000000002</v>
      </c>
      <c r="AD410" s="63" t="s">
        <v>25</v>
      </c>
    </row>
    <row r="411" spans="1:30" ht="17.25" thickBot="1">
      <c r="A411" s="72">
        <v>409</v>
      </c>
      <c r="B411" s="57" t="s">
        <v>283</v>
      </c>
      <c r="C411" s="58" t="s">
        <v>1829</v>
      </c>
      <c r="D411" s="69" t="s">
        <v>111</v>
      </c>
      <c r="E411" s="58" t="s">
        <v>83</v>
      </c>
      <c r="F411" s="69" t="s">
        <v>3990</v>
      </c>
      <c r="G411" s="69">
        <v>1990</v>
      </c>
      <c r="H411" s="70">
        <v>1</v>
      </c>
      <c r="I411" s="71">
        <v>90</v>
      </c>
      <c r="J411" s="71">
        <v>90</v>
      </c>
      <c r="K411" s="71">
        <v>8.3000000000000007</v>
      </c>
      <c r="L411" s="71">
        <v>1</v>
      </c>
      <c r="M411" s="70">
        <v>1</v>
      </c>
      <c r="N411" s="71">
        <v>90</v>
      </c>
      <c r="O411" s="71">
        <v>1</v>
      </c>
      <c r="P411" s="59">
        <v>0</v>
      </c>
      <c r="Q411" s="60"/>
      <c r="R411" s="71">
        <v>11</v>
      </c>
      <c r="S411" s="70">
        <v>3</v>
      </c>
      <c r="T411" s="71">
        <v>3</v>
      </c>
      <c r="U411" s="71">
        <v>1</v>
      </c>
      <c r="V411" s="78">
        <v>2</v>
      </c>
      <c r="W411" s="78">
        <v>2</v>
      </c>
      <c r="X411" s="78">
        <v>1.0900000000000001</v>
      </c>
      <c r="Y411" s="70">
        <v>2.5</v>
      </c>
      <c r="Z411" s="71">
        <v>0.7</v>
      </c>
      <c r="AA411" s="78">
        <v>1.8</v>
      </c>
      <c r="AB411" s="78">
        <v>1.78</v>
      </c>
      <c r="AC411" s="78">
        <v>1.24</v>
      </c>
      <c r="AD411" s="63" t="s">
        <v>25</v>
      </c>
    </row>
    <row r="412" spans="1:30" ht="17.25" thickBot="1">
      <c r="A412" s="72">
        <v>410</v>
      </c>
      <c r="B412" s="57" t="s">
        <v>284</v>
      </c>
      <c r="C412" s="58" t="s">
        <v>1844</v>
      </c>
      <c r="D412" s="69" t="s">
        <v>103</v>
      </c>
      <c r="E412" s="58" t="s">
        <v>96</v>
      </c>
      <c r="F412" s="69" t="s">
        <v>3991</v>
      </c>
      <c r="G412" s="69">
        <v>2001</v>
      </c>
      <c r="H412" s="70">
        <v>11</v>
      </c>
      <c r="I412" s="71">
        <v>920</v>
      </c>
      <c r="J412" s="71">
        <v>84</v>
      </c>
      <c r="K412" s="71">
        <v>85.2</v>
      </c>
      <c r="L412" s="71">
        <v>10.199999999999999</v>
      </c>
      <c r="M412" s="70">
        <v>11</v>
      </c>
      <c r="N412" s="71">
        <v>84</v>
      </c>
      <c r="O412" s="71">
        <v>8</v>
      </c>
      <c r="P412" s="59">
        <v>0</v>
      </c>
      <c r="Q412" s="60"/>
      <c r="R412" s="60">
        <v>0</v>
      </c>
      <c r="S412" s="70">
        <v>1.18</v>
      </c>
      <c r="T412" s="71">
        <v>11</v>
      </c>
      <c r="U412" s="71">
        <v>14</v>
      </c>
      <c r="V412" s="77">
        <v>-3</v>
      </c>
      <c r="W412" s="77">
        <v>-0.28999999999999998</v>
      </c>
      <c r="X412" s="77">
        <v>-0.28999999999999998</v>
      </c>
      <c r="Y412" s="70">
        <v>16.2</v>
      </c>
      <c r="Z412" s="71">
        <v>13.4</v>
      </c>
      <c r="AA412" s="78">
        <v>2.8</v>
      </c>
      <c r="AB412" s="78">
        <v>0.27</v>
      </c>
      <c r="AC412" s="78">
        <v>0.65</v>
      </c>
      <c r="AD412" s="63" t="s">
        <v>25</v>
      </c>
    </row>
    <row r="413" spans="1:30" ht="17.25" thickBot="1">
      <c r="A413" s="72">
        <v>411</v>
      </c>
      <c r="B413" s="57" t="s">
        <v>2693</v>
      </c>
      <c r="C413" s="58" t="s">
        <v>1860</v>
      </c>
      <c r="D413" s="69" t="s">
        <v>111</v>
      </c>
      <c r="E413" s="58" t="s">
        <v>69</v>
      </c>
      <c r="F413" s="69" t="s">
        <v>3992</v>
      </c>
      <c r="G413" s="69">
        <v>1996</v>
      </c>
      <c r="H413" s="70">
        <v>12</v>
      </c>
      <c r="I413" s="144">
        <v>1080</v>
      </c>
      <c r="J413" s="71">
        <v>90</v>
      </c>
      <c r="K413" s="71">
        <v>100</v>
      </c>
      <c r="L413" s="71">
        <v>12</v>
      </c>
      <c r="M413" s="70">
        <v>12</v>
      </c>
      <c r="N413" s="71">
        <v>90</v>
      </c>
      <c r="O413" s="71">
        <v>12</v>
      </c>
      <c r="P413" s="59">
        <v>0</v>
      </c>
      <c r="Q413" s="60"/>
      <c r="R413" s="60">
        <v>0</v>
      </c>
      <c r="S413" s="70">
        <v>1.75</v>
      </c>
      <c r="T413" s="71">
        <v>13</v>
      </c>
      <c r="U413" s="71">
        <v>16</v>
      </c>
      <c r="V413" s="77">
        <v>-3</v>
      </c>
      <c r="W413" s="77">
        <v>-0.25</v>
      </c>
      <c r="X413" s="60"/>
      <c r="Y413" s="70">
        <v>17.5</v>
      </c>
      <c r="Z413" s="71">
        <v>18.899999999999999</v>
      </c>
      <c r="AA413" s="77">
        <v>-1.3</v>
      </c>
      <c r="AB413" s="77">
        <v>-0.11</v>
      </c>
      <c r="AC413" s="60"/>
      <c r="AD413" s="63" t="s">
        <v>25</v>
      </c>
    </row>
    <row r="414" spans="1:30" ht="17.25" thickBot="1">
      <c r="A414" s="72">
        <v>412</v>
      </c>
      <c r="B414" s="57" t="s">
        <v>3440</v>
      </c>
      <c r="C414" s="58" t="s">
        <v>1811</v>
      </c>
      <c r="D414" s="69" t="s">
        <v>102</v>
      </c>
      <c r="E414" s="58" t="s">
        <v>2349</v>
      </c>
      <c r="F414" s="69" t="s">
        <v>3993</v>
      </c>
      <c r="G414" s="69">
        <v>2006</v>
      </c>
      <c r="H414" s="70">
        <v>1</v>
      </c>
      <c r="I414" s="71">
        <v>8</v>
      </c>
      <c r="J414" s="71">
        <v>8</v>
      </c>
      <c r="K414" s="71">
        <v>0.7</v>
      </c>
      <c r="L414" s="71">
        <v>0.1</v>
      </c>
      <c r="M414" s="59">
        <v>0</v>
      </c>
      <c r="N414" s="60"/>
      <c r="O414" s="60">
        <v>0</v>
      </c>
      <c r="P414" s="70">
        <v>1</v>
      </c>
      <c r="Q414" s="71">
        <v>8</v>
      </c>
      <c r="R414" s="71">
        <v>1</v>
      </c>
      <c r="S414" s="59">
        <v>0</v>
      </c>
      <c r="T414" s="60">
        <v>0</v>
      </c>
      <c r="U414" s="71">
        <v>2</v>
      </c>
      <c r="V414" s="77">
        <v>-2</v>
      </c>
      <c r="W414" s="77">
        <v>-22.5</v>
      </c>
      <c r="X414" s="77">
        <v>-20.9</v>
      </c>
      <c r="Y414" s="59">
        <v>0</v>
      </c>
      <c r="Z414" s="71">
        <v>1.2</v>
      </c>
      <c r="AA414" s="77">
        <v>-1.2</v>
      </c>
      <c r="AB414" s="77">
        <v>-13.13</v>
      </c>
      <c r="AC414" s="77">
        <v>-11.84</v>
      </c>
      <c r="AD414" s="63" t="s">
        <v>25</v>
      </c>
    </row>
    <row r="415" spans="1:30" ht="17.25" thickBot="1">
      <c r="A415" s="72">
        <v>413</v>
      </c>
      <c r="B415" s="57" t="s">
        <v>2733</v>
      </c>
      <c r="C415" s="58" t="s">
        <v>1812</v>
      </c>
      <c r="D415" s="69" t="s">
        <v>103</v>
      </c>
      <c r="E415" s="58" t="s">
        <v>96</v>
      </c>
      <c r="F415" s="69" t="s">
        <v>3994</v>
      </c>
      <c r="G415" s="69">
        <v>2003</v>
      </c>
      <c r="H415" s="70">
        <v>1</v>
      </c>
      <c r="I415" s="71">
        <v>1</v>
      </c>
      <c r="J415" s="71">
        <v>1</v>
      </c>
      <c r="K415" s="71">
        <v>0.1</v>
      </c>
      <c r="L415" s="60">
        <v>0</v>
      </c>
      <c r="M415" s="59">
        <v>0</v>
      </c>
      <c r="N415" s="60"/>
      <c r="O415" s="60">
        <v>0</v>
      </c>
      <c r="P415" s="70">
        <v>1</v>
      </c>
      <c r="Q415" s="71">
        <v>1</v>
      </c>
      <c r="R415" s="71">
        <v>4</v>
      </c>
      <c r="S415" s="59">
        <v>0</v>
      </c>
      <c r="T415" s="60">
        <v>0</v>
      </c>
      <c r="U415" s="60">
        <v>0</v>
      </c>
      <c r="V415" s="60">
        <v>0</v>
      </c>
      <c r="W415" s="60">
        <v>0</v>
      </c>
      <c r="X415" s="78">
        <v>0.25</v>
      </c>
      <c r="Y415" s="59">
        <v>0</v>
      </c>
      <c r="Z415" s="60">
        <v>0</v>
      </c>
      <c r="AA415" s="60">
        <v>0</v>
      </c>
      <c r="AB415" s="60">
        <v>0</v>
      </c>
      <c r="AC415" s="77">
        <v>-0.18</v>
      </c>
      <c r="AD415" s="63" t="s">
        <v>25</v>
      </c>
    </row>
    <row r="416" spans="1:30" ht="17.25" thickBot="1">
      <c r="A416" s="72">
        <v>414</v>
      </c>
      <c r="B416" s="57" t="s">
        <v>2839</v>
      </c>
      <c r="C416" s="58" t="s">
        <v>1827</v>
      </c>
      <c r="D416" s="69" t="s">
        <v>103</v>
      </c>
      <c r="E416" s="58" t="s">
        <v>77</v>
      </c>
      <c r="F416" s="69" t="s">
        <v>3995</v>
      </c>
      <c r="G416" s="69">
        <v>1998</v>
      </c>
      <c r="H416" s="70">
        <v>10</v>
      </c>
      <c r="I416" s="71">
        <v>377</v>
      </c>
      <c r="J416" s="71">
        <v>38</v>
      </c>
      <c r="K416" s="71">
        <v>34.9</v>
      </c>
      <c r="L416" s="71">
        <v>4.2</v>
      </c>
      <c r="M416" s="70">
        <v>2</v>
      </c>
      <c r="N416" s="71">
        <v>87</v>
      </c>
      <c r="O416" s="71">
        <v>1</v>
      </c>
      <c r="P416" s="70">
        <v>8</v>
      </c>
      <c r="Q416" s="71">
        <v>26</v>
      </c>
      <c r="R416" s="71">
        <v>1</v>
      </c>
      <c r="S416" s="70">
        <v>1.2</v>
      </c>
      <c r="T416" s="71">
        <v>7</v>
      </c>
      <c r="U416" s="71">
        <v>10</v>
      </c>
      <c r="V416" s="77">
        <v>-3</v>
      </c>
      <c r="W416" s="77">
        <v>-0.72</v>
      </c>
      <c r="X416" s="77">
        <v>-1.36</v>
      </c>
      <c r="Y416" s="70">
        <v>10.7</v>
      </c>
      <c r="Z416" s="71">
        <v>7.4</v>
      </c>
      <c r="AA416" s="78">
        <v>3.4</v>
      </c>
      <c r="AB416" s="78">
        <v>0.81</v>
      </c>
      <c r="AC416" s="78">
        <v>0.49</v>
      </c>
      <c r="AD416" s="63" t="s">
        <v>25</v>
      </c>
    </row>
    <row r="417" spans="1:30" ht="17.25" thickBot="1">
      <c r="A417" s="72">
        <v>415</v>
      </c>
      <c r="B417" s="57" t="s">
        <v>3230</v>
      </c>
      <c r="C417" s="58" t="s">
        <v>1844</v>
      </c>
      <c r="D417" s="69" t="s">
        <v>1819</v>
      </c>
      <c r="E417" s="58" t="s">
        <v>87</v>
      </c>
      <c r="F417" s="69" t="s">
        <v>3996</v>
      </c>
      <c r="G417" s="69">
        <v>1995</v>
      </c>
      <c r="H417" s="70">
        <v>5</v>
      </c>
      <c r="I417" s="71">
        <v>63</v>
      </c>
      <c r="J417" s="71">
        <v>13</v>
      </c>
      <c r="K417" s="71">
        <v>5.8</v>
      </c>
      <c r="L417" s="71">
        <v>0.7</v>
      </c>
      <c r="M417" s="59">
        <v>0</v>
      </c>
      <c r="N417" s="60"/>
      <c r="O417" s="60">
        <v>0</v>
      </c>
      <c r="P417" s="70">
        <v>5</v>
      </c>
      <c r="Q417" s="71">
        <v>13</v>
      </c>
      <c r="R417" s="60">
        <v>0</v>
      </c>
      <c r="S417" s="70">
        <v>0.6</v>
      </c>
      <c r="T417" s="60">
        <v>0</v>
      </c>
      <c r="U417" s="60">
        <v>0</v>
      </c>
      <c r="V417" s="60">
        <v>0</v>
      </c>
      <c r="W417" s="60">
        <v>0</v>
      </c>
      <c r="X417" s="78">
        <v>0.35</v>
      </c>
      <c r="Y417" s="70">
        <v>0.8</v>
      </c>
      <c r="Z417" s="71">
        <v>1.8</v>
      </c>
      <c r="AA417" s="77">
        <v>-1</v>
      </c>
      <c r="AB417" s="77">
        <v>-1.45</v>
      </c>
      <c r="AC417" s="77">
        <v>-1.06</v>
      </c>
      <c r="AD417" s="63" t="s">
        <v>25</v>
      </c>
    </row>
    <row r="418" spans="1:30" ht="17.25" thickBot="1">
      <c r="A418" s="72">
        <v>416</v>
      </c>
      <c r="B418" s="57" t="s">
        <v>375</v>
      </c>
      <c r="C418" s="58" t="s">
        <v>1836</v>
      </c>
      <c r="D418" s="69" t="s">
        <v>111</v>
      </c>
      <c r="E418" s="58" t="s">
        <v>65</v>
      </c>
      <c r="F418" s="69" t="s">
        <v>3547</v>
      </c>
      <c r="G418" s="69">
        <v>1992</v>
      </c>
      <c r="H418" s="70">
        <v>1</v>
      </c>
      <c r="I418" s="71">
        <v>90</v>
      </c>
      <c r="J418" s="71">
        <v>90</v>
      </c>
      <c r="K418" s="71">
        <v>8.3000000000000007</v>
      </c>
      <c r="L418" s="71">
        <v>1</v>
      </c>
      <c r="M418" s="70">
        <v>1</v>
      </c>
      <c r="N418" s="71">
        <v>90</v>
      </c>
      <c r="O418" s="71">
        <v>1</v>
      </c>
      <c r="P418" s="59">
        <v>0</v>
      </c>
      <c r="Q418" s="60"/>
      <c r="R418" s="71">
        <v>11</v>
      </c>
      <c r="S418" s="70">
        <v>3</v>
      </c>
      <c r="T418" s="71">
        <v>2</v>
      </c>
      <c r="U418" s="71">
        <v>1</v>
      </c>
      <c r="V418" s="78">
        <v>1</v>
      </c>
      <c r="W418" s="78">
        <v>1</v>
      </c>
      <c r="X418" s="77">
        <v>-0.73</v>
      </c>
      <c r="Y418" s="70">
        <v>0.8</v>
      </c>
      <c r="Z418" s="71">
        <v>0.8</v>
      </c>
      <c r="AA418" s="77">
        <v>-0.1</v>
      </c>
      <c r="AB418" s="77">
        <v>-7.0000000000000007E-2</v>
      </c>
      <c r="AC418" s="77">
        <v>-1.29</v>
      </c>
      <c r="AD418" s="63" t="s">
        <v>25</v>
      </c>
    </row>
    <row r="419" spans="1:30" ht="17.25" thickBot="1">
      <c r="A419" s="72">
        <v>417</v>
      </c>
      <c r="B419" s="57" t="s">
        <v>2694</v>
      </c>
      <c r="C419" s="58" t="s">
        <v>1812</v>
      </c>
      <c r="D419" s="69" t="s">
        <v>1853</v>
      </c>
      <c r="E419" s="58" t="s">
        <v>2349</v>
      </c>
      <c r="F419" s="69" t="s">
        <v>3997</v>
      </c>
      <c r="G419" s="69">
        <v>1994</v>
      </c>
      <c r="H419" s="70">
        <v>7</v>
      </c>
      <c r="I419" s="71">
        <v>277</v>
      </c>
      <c r="J419" s="71">
        <v>40</v>
      </c>
      <c r="K419" s="71">
        <v>25.6</v>
      </c>
      <c r="L419" s="71">
        <v>3.1</v>
      </c>
      <c r="M419" s="70">
        <v>3</v>
      </c>
      <c r="N419" s="71">
        <v>64</v>
      </c>
      <c r="O419" s="71">
        <v>1</v>
      </c>
      <c r="P419" s="70">
        <v>4</v>
      </c>
      <c r="Q419" s="71">
        <v>21</v>
      </c>
      <c r="R419" s="60">
        <v>0</v>
      </c>
      <c r="S419" s="70">
        <v>0.56999999999999995</v>
      </c>
      <c r="T419" s="71">
        <v>3</v>
      </c>
      <c r="U419" s="71">
        <v>5</v>
      </c>
      <c r="V419" s="77">
        <v>-2</v>
      </c>
      <c r="W419" s="77">
        <v>-0.65</v>
      </c>
      <c r="X419" s="78">
        <v>1.48</v>
      </c>
      <c r="Y419" s="70">
        <v>2.2000000000000002</v>
      </c>
      <c r="Z419" s="71">
        <v>5.0999999999999996</v>
      </c>
      <c r="AA419" s="77">
        <v>-2.9</v>
      </c>
      <c r="AB419" s="77">
        <v>-0.94</v>
      </c>
      <c r="AC419" s="78">
        <v>0.59</v>
      </c>
      <c r="AD419" s="63" t="s">
        <v>25</v>
      </c>
    </row>
    <row r="420" spans="1:30" ht="17.25" thickBot="1">
      <c r="A420" s="72">
        <v>418</v>
      </c>
      <c r="B420" s="57" t="s">
        <v>3441</v>
      </c>
      <c r="C420" s="58" t="s">
        <v>1812</v>
      </c>
      <c r="D420" s="69" t="s">
        <v>104</v>
      </c>
      <c r="E420" s="58" t="s">
        <v>2641</v>
      </c>
      <c r="F420" s="69" t="s">
        <v>3998</v>
      </c>
      <c r="G420" s="69">
        <v>1998</v>
      </c>
      <c r="H420" s="70">
        <v>3</v>
      </c>
      <c r="I420" s="71">
        <v>236</v>
      </c>
      <c r="J420" s="71">
        <v>79</v>
      </c>
      <c r="K420" s="71">
        <v>21.9</v>
      </c>
      <c r="L420" s="71">
        <v>2.6</v>
      </c>
      <c r="M420" s="70">
        <v>3</v>
      </c>
      <c r="N420" s="71">
        <v>79</v>
      </c>
      <c r="O420" s="71">
        <v>2</v>
      </c>
      <c r="P420" s="59">
        <v>0</v>
      </c>
      <c r="Q420" s="60"/>
      <c r="R420" s="71">
        <v>1</v>
      </c>
      <c r="S420" s="70">
        <v>0.33</v>
      </c>
      <c r="T420" s="71">
        <v>1</v>
      </c>
      <c r="U420" s="71">
        <v>4</v>
      </c>
      <c r="V420" s="77">
        <v>-3</v>
      </c>
      <c r="W420" s="77">
        <v>-1.1399999999999999</v>
      </c>
      <c r="X420" s="77">
        <v>-0.18</v>
      </c>
      <c r="Y420" s="70">
        <v>1.2</v>
      </c>
      <c r="Z420" s="71">
        <v>6.6</v>
      </c>
      <c r="AA420" s="77">
        <v>-5.4</v>
      </c>
      <c r="AB420" s="77">
        <v>-2.04</v>
      </c>
      <c r="AC420" s="77">
        <v>-1.36</v>
      </c>
      <c r="AD420" s="63" t="s">
        <v>25</v>
      </c>
    </row>
    <row r="421" spans="1:30" ht="17.25" thickBot="1">
      <c r="A421" s="72">
        <v>419</v>
      </c>
      <c r="B421" s="57" t="s">
        <v>2695</v>
      </c>
      <c r="C421" s="58" t="s">
        <v>1825</v>
      </c>
      <c r="D421" s="69" t="s">
        <v>102</v>
      </c>
      <c r="E421" s="58" t="s">
        <v>2349</v>
      </c>
      <c r="F421" s="69" t="s">
        <v>3768</v>
      </c>
      <c r="G421" s="69">
        <v>2003</v>
      </c>
      <c r="H421" s="70">
        <v>4</v>
      </c>
      <c r="I421" s="71">
        <v>234</v>
      </c>
      <c r="J421" s="71">
        <v>59</v>
      </c>
      <c r="K421" s="71">
        <v>21.7</v>
      </c>
      <c r="L421" s="71">
        <v>2.6</v>
      </c>
      <c r="M421" s="70">
        <v>3</v>
      </c>
      <c r="N421" s="71">
        <v>78</v>
      </c>
      <c r="O421" s="71">
        <v>1</v>
      </c>
      <c r="P421" s="70">
        <v>1</v>
      </c>
      <c r="Q421" s="71">
        <v>1</v>
      </c>
      <c r="R421" s="71">
        <v>2</v>
      </c>
      <c r="S421" s="70">
        <v>0.25</v>
      </c>
      <c r="T421" s="71">
        <v>1</v>
      </c>
      <c r="U421" s="71">
        <v>3</v>
      </c>
      <c r="V421" s="77">
        <v>-2</v>
      </c>
      <c r="W421" s="77">
        <v>-0.77</v>
      </c>
      <c r="X421" s="78">
        <v>1.25</v>
      </c>
      <c r="Y421" s="70">
        <v>0.7</v>
      </c>
      <c r="Z421" s="71">
        <v>5.9</v>
      </c>
      <c r="AA421" s="77">
        <v>-5.2</v>
      </c>
      <c r="AB421" s="77">
        <v>-1.98</v>
      </c>
      <c r="AC421" s="77">
        <v>-0.77</v>
      </c>
      <c r="AD421" s="63" t="s">
        <v>25</v>
      </c>
    </row>
    <row r="422" spans="1:30" ht="17.25" thickBot="1">
      <c r="A422" s="72">
        <v>420</v>
      </c>
      <c r="B422" s="57" t="s">
        <v>3231</v>
      </c>
      <c r="C422" s="58" t="s">
        <v>1863</v>
      </c>
      <c r="D422" s="69" t="s">
        <v>102</v>
      </c>
      <c r="E422" s="58" t="s">
        <v>95</v>
      </c>
      <c r="F422" s="69" t="s">
        <v>3999</v>
      </c>
      <c r="G422" s="69">
        <v>2002</v>
      </c>
      <c r="H422" s="70">
        <v>7</v>
      </c>
      <c r="I422" s="71">
        <v>226</v>
      </c>
      <c r="J422" s="71">
        <v>32</v>
      </c>
      <c r="K422" s="71">
        <v>20.9</v>
      </c>
      <c r="L422" s="71">
        <v>2.5</v>
      </c>
      <c r="M422" s="70">
        <v>2</v>
      </c>
      <c r="N422" s="71">
        <v>59</v>
      </c>
      <c r="O422" s="60">
        <v>0</v>
      </c>
      <c r="P422" s="70">
        <v>5</v>
      </c>
      <c r="Q422" s="71">
        <v>22</v>
      </c>
      <c r="R422" s="71">
        <v>1</v>
      </c>
      <c r="S422" s="70">
        <v>1</v>
      </c>
      <c r="T422" s="71">
        <v>1</v>
      </c>
      <c r="U422" s="71">
        <v>5</v>
      </c>
      <c r="V422" s="77">
        <v>-4</v>
      </c>
      <c r="W422" s="77">
        <v>-1.59</v>
      </c>
      <c r="X422" s="77">
        <v>-0.33</v>
      </c>
      <c r="Y422" s="70">
        <v>2.5</v>
      </c>
      <c r="Z422" s="71">
        <v>4.4000000000000004</v>
      </c>
      <c r="AA422" s="77">
        <v>-1.9</v>
      </c>
      <c r="AB422" s="77">
        <v>-0.76</v>
      </c>
      <c r="AC422" s="78">
        <v>0.13</v>
      </c>
      <c r="AD422" s="63" t="s">
        <v>25</v>
      </c>
    </row>
    <row r="423" spans="1:30" ht="17.25" thickBot="1">
      <c r="A423" s="72">
        <v>421</v>
      </c>
      <c r="B423" s="57" t="s">
        <v>3338</v>
      </c>
      <c r="C423" s="58" t="s">
        <v>1812</v>
      </c>
      <c r="D423" s="69" t="s">
        <v>103</v>
      </c>
      <c r="E423" s="58" t="s">
        <v>85</v>
      </c>
      <c r="F423" s="69" t="s">
        <v>4000</v>
      </c>
      <c r="G423" s="69">
        <v>2005</v>
      </c>
      <c r="H423" s="70">
        <v>1</v>
      </c>
      <c r="I423" s="71">
        <v>4</v>
      </c>
      <c r="J423" s="71">
        <v>4</v>
      </c>
      <c r="K423" s="71">
        <v>0.4</v>
      </c>
      <c r="L423" s="60">
        <v>0</v>
      </c>
      <c r="M423" s="59">
        <v>0</v>
      </c>
      <c r="N423" s="60"/>
      <c r="O423" s="60">
        <v>0</v>
      </c>
      <c r="P423" s="70">
        <v>1</v>
      </c>
      <c r="Q423" s="71">
        <v>4</v>
      </c>
      <c r="R423" s="71">
        <v>2</v>
      </c>
      <c r="S423" s="59">
        <v>0</v>
      </c>
      <c r="T423" s="60">
        <v>0</v>
      </c>
      <c r="U423" s="60">
        <v>0</v>
      </c>
      <c r="V423" s="60">
        <v>0</v>
      </c>
      <c r="W423" s="60">
        <v>0</v>
      </c>
      <c r="X423" s="78">
        <v>0.33</v>
      </c>
      <c r="Y423" s="70">
        <v>0.2</v>
      </c>
      <c r="Z423" s="60">
        <v>0</v>
      </c>
      <c r="AA423" s="78">
        <v>0.2</v>
      </c>
      <c r="AB423" s="78">
        <v>4.84</v>
      </c>
      <c r="AC423" s="78">
        <v>5.07</v>
      </c>
      <c r="AD423" s="63" t="s">
        <v>25</v>
      </c>
    </row>
    <row r="424" spans="1:30" ht="17.25" thickBot="1">
      <c r="A424" s="72">
        <v>422</v>
      </c>
      <c r="B424" s="57" t="s">
        <v>2826</v>
      </c>
      <c r="C424" s="58" t="s">
        <v>1841</v>
      </c>
      <c r="D424" s="69" t="s">
        <v>103</v>
      </c>
      <c r="E424" s="58" t="s">
        <v>75</v>
      </c>
      <c r="F424" s="69" t="s">
        <v>4001</v>
      </c>
      <c r="G424" s="69">
        <v>1995</v>
      </c>
      <c r="H424" s="70">
        <v>10</v>
      </c>
      <c r="I424" s="71">
        <v>825</v>
      </c>
      <c r="J424" s="71">
        <v>83</v>
      </c>
      <c r="K424" s="71">
        <v>76.400000000000006</v>
      </c>
      <c r="L424" s="71">
        <v>9.1999999999999993</v>
      </c>
      <c r="M424" s="70">
        <v>9</v>
      </c>
      <c r="N424" s="71">
        <v>89</v>
      </c>
      <c r="O424" s="71">
        <v>8</v>
      </c>
      <c r="P424" s="70">
        <v>1</v>
      </c>
      <c r="Q424" s="71">
        <v>24</v>
      </c>
      <c r="R424" s="60">
        <v>0</v>
      </c>
      <c r="S424" s="70">
        <v>0.9</v>
      </c>
      <c r="T424" s="71">
        <v>8</v>
      </c>
      <c r="U424" s="71">
        <v>13</v>
      </c>
      <c r="V424" s="77">
        <v>-5</v>
      </c>
      <c r="W424" s="77">
        <v>-0.55000000000000004</v>
      </c>
      <c r="X424" s="78">
        <v>1.22</v>
      </c>
      <c r="Y424" s="70">
        <v>8.3000000000000007</v>
      </c>
      <c r="Z424" s="71">
        <v>15.3</v>
      </c>
      <c r="AA424" s="77">
        <v>-7.1</v>
      </c>
      <c r="AB424" s="77">
        <v>-0.77</v>
      </c>
      <c r="AC424" s="78">
        <v>0.12</v>
      </c>
      <c r="AD424" s="63" t="s">
        <v>25</v>
      </c>
    </row>
    <row r="425" spans="1:30" ht="17.25" thickBot="1">
      <c r="A425" s="72">
        <v>423</v>
      </c>
      <c r="B425" s="57" t="s">
        <v>285</v>
      </c>
      <c r="C425" s="58" t="s">
        <v>1812</v>
      </c>
      <c r="D425" s="69" t="s">
        <v>103</v>
      </c>
      <c r="E425" s="58" t="s">
        <v>65</v>
      </c>
      <c r="F425" s="69" t="s">
        <v>4002</v>
      </c>
      <c r="G425" s="69">
        <v>2002</v>
      </c>
      <c r="H425" s="70">
        <v>1</v>
      </c>
      <c r="I425" s="71">
        <v>11</v>
      </c>
      <c r="J425" s="71">
        <v>11</v>
      </c>
      <c r="K425" s="71">
        <v>1</v>
      </c>
      <c r="L425" s="71">
        <v>0.1</v>
      </c>
      <c r="M425" s="59">
        <v>0</v>
      </c>
      <c r="N425" s="60"/>
      <c r="O425" s="60">
        <v>0</v>
      </c>
      <c r="P425" s="70">
        <v>1</v>
      </c>
      <c r="Q425" s="71">
        <v>11</v>
      </c>
      <c r="R425" s="71">
        <v>2</v>
      </c>
      <c r="S425" s="70">
        <v>3</v>
      </c>
      <c r="T425" s="60">
        <v>0</v>
      </c>
      <c r="U425" s="60">
        <v>0</v>
      </c>
      <c r="V425" s="60">
        <v>0</v>
      </c>
      <c r="W425" s="60">
        <v>0</v>
      </c>
      <c r="X425" s="77">
        <v>-1.68</v>
      </c>
      <c r="Y425" s="70">
        <v>0.1</v>
      </c>
      <c r="Z425" s="71">
        <v>0.1</v>
      </c>
      <c r="AA425" s="78">
        <v>0.1</v>
      </c>
      <c r="AB425" s="78">
        <v>0.62</v>
      </c>
      <c r="AC425" s="77">
        <v>-0.5</v>
      </c>
      <c r="AD425" s="63" t="s">
        <v>25</v>
      </c>
    </row>
    <row r="426" spans="1:30" ht="17.25" thickBot="1">
      <c r="A426" s="72">
        <v>424</v>
      </c>
      <c r="B426" s="57" t="s">
        <v>285</v>
      </c>
      <c r="C426" s="58" t="s">
        <v>1812</v>
      </c>
      <c r="D426" s="69" t="s">
        <v>1819</v>
      </c>
      <c r="E426" s="58" t="s">
        <v>81</v>
      </c>
      <c r="F426" s="69" t="s">
        <v>4002</v>
      </c>
      <c r="G426" s="69">
        <v>2002</v>
      </c>
      <c r="H426" s="70">
        <v>9</v>
      </c>
      <c r="I426" s="71">
        <v>595</v>
      </c>
      <c r="J426" s="71">
        <v>66</v>
      </c>
      <c r="K426" s="71">
        <v>55.1</v>
      </c>
      <c r="L426" s="71">
        <v>6.6</v>
      </c>
      <c r="M426" s="70">
        <v>6</v>
      </c>
      <c r="N426" s="71">
        <v>86</v>
      </c>
      <c r="O426" s="71">
        <v>3</v>
      </c>
      <c r="P426" s="70">
        <v>3</v>
      </c>
      <c r="Q426" s="71">
        <v>27</v>
      </c>
      <c r="R426" s="60">
        <v>0</v>
      </c>
      <c r="S426" s="70">
        <v>1.33</v>
      </c>
      <c r="T426" s="71">
        <v>16</v>
      </c>
      <c r="U426" s="71">
        <v>10</v>
      </c>
      <c r="V426" s="78">
        <v>6</v>
      </c>
      <c r="W426" s="78">
        <v>0.91</v>
      </c>
      <c r="X426" s="78">
        <v>1.0900000000000001</v>
      </c>
      <c r="Y426" s="70">
        <v>16</v>
      </c>
      <c r="Z426" s="71">
        <v>9.6</v>
      </c>
      <c r="AA426" s="78">
        <v>6.3</v>
      </c>
      <c r="AB426" s="78">
        <v>0.95</v>
      </c>
      <c r="AC426" s="78">
        <v>0.23</v>
      </c>
      <c r="AD426" s="63" t="s">
        <v>25</v>
      </c>
    </row>
    <row r="427" spans="1:30" ht="17.25" thickBot="1">
      <c r="A427" s="72">
        <v>425</v>
      </c>
      <c r="B427" s="57" t="s">
        <v>286</v>
      </c>
      <c r="C427" s="58" t="s">
        <v>1852</v>
      </c>
      <c r="D427" s="69" t="s">
        <v>104</v>
      </c>
      <c r="E427" s="58" t="s">
        <v>91</v>
      </c>
      <c r="F427" s="69" t="s">
        <v>3559</v>
      </c>
      <c r="G427" s="69">
        <v>1994</v>
      </c>
      <c r="H427" s="70">
        <v>11</v>
      </c>
      <c r="I427" s="71">
        <v>990</v>
      </c>
      <c r="J427" s="71">
        <v>90</v>
      </c>
      <c r="K427" s="71">
        <v>91.7</v>
      </c>
      <c r="L427" s="71">
        <v>11</v>
      </c>
      <c r="M427" s="70">
        <v>11</v>
      </c>
      <c r="N427" s="71">
        <v>90</v>
      </c>
      <c r="O427" s="71">
        <v>11</v>
      </c>
      <c r="P427" s="59">
        <v>0</v>
      </c>
      <c r="Q427" s="60"/>
      <c r="R427" s="60">
        <v>0</v>
      </c>
      <c r="S427" s="70">
        <v>1.55</v>
      </c>
      <c r="T427" s="71">
        <v>21</v>
      </c>
      <c r="U427" s="71">
        <v>21</v>
      </c>
      <c r="V427" s="60">
        <v>0</v>
      </c>
      <c r="W427" s="60">
        <v>0</v>
      </c>
      <c r="X427" s="78">
        <v>1</v>
      </c>
      <c r="Y427" s="70">
        <v>16.899999999999999</v>
      </c>
      <c r="Z427" s="71">
        <v>21.4</v>
      </c>
      <c r="AA427" s="77">
        <v>-4.5</v>
      </c>
      <c r="AB427" s="77">
        <v>-0.41</v>
      </c>
      <c r="AC427" s="77">
        <v>-0.26</v>
      </c>
      <c r="AD427" s="63" t="s">
        <v>25</v>
      </c>
    </row>
    <row r="428" spans="1:30" ht="17.25" thickBot="1">
      <c r="A428" s="72">
        <v>426</v>
      </c>
      <c r="B428" s="57" t="s">
        <v>287</v>
      </c>
      <c r="C428" s="58" t="s">
        <v>1822</v>
      </c>
      <c r="D428" s="69" t="s">
        <v>1819</v>
      </c>
      <c r="E428" s="58" t="s">
        <v>91</v>
      </c>
      <c r="F428" s="69" t="s">
        <v>4003</v>
      </c>
      <c r="G428" s="69">
        <v>1997</v>
      </c>
      <c r="H428" s="70">
        <v>11</v>
      </c>
      <c r="I428" s="71">
        <v>971</v>
      </c>
      <c r="J428" s="71">
        <v>88</v>
      </c>
      <c r="K428" s="71">
        <v>89.9</v>
      </c>
      <c r="L428" s="71">
        <v>10.8</v>
      </c>
      <c r="M428" s="70">
        <v>11</v>
      </c>
      <c r="N428" s="71">
        <v>88</v>
      </c>
      <c r="O428" s="71">
        <v>4</v>
      </c>
      <c r="P428" s="59">
        <v>0</v>
      </c>
      <c r="Q428" s="60"/>
      <c r="R428" s="60">
        <v>0</v>
      </c>
      <c r="S428" s="70">
        <v>1.55</v>
      </c>
      <c r="T428" s="71">
        <v>19</v>
      </c>
      <c r="U428" s="71">
        <v>17</v>
      </c>
      <c r="V428" s="78">
        <v>2</v>
      </c>
      <c r="W428" s="78">
        <v>0.19</v>
      </c>
      <c r="X428" s="78">
        <v>2.66</v>
      </c>
      <c r="Y428" s="70">
        <v>15.2</v>
      </c>
      <c r="Z428" s="71">
        <v>19.600000000000001</v>
      </c>
      <c r="AA428" s="77">
        <v>-4.4000000000000004</v>
      </c>
      <c r="AB428" s="77">
        <v>-0.41</v>
      </c>
      <c r="AC428" s="77">
        <v>-0.22</v>
      </c>
      <c r="AD428" s="63" t="s">
        <v>25</v>
      </c>
    </row>
    <row r="429" spans="1:30" ht="17.25" thickBot="1">
      <c r="A429" s="72">
        <v>427</v>
      </c>
      <c r="B429" s="57" t="s">
        <v>4004</v>
      </c>
      <c r="C429" s="58" t="s">
        <v>1812</v>
      </c>
      <c r="D429" s="69" t="s">
        <v>102</v>
      </c>
      <c r="E429" s="58" t="s">
        <v>67</v>
      </c>
      <c r="F429" s="69" t="s">
        <v>4005</v>
      </c>
      <c r="G429" s="69">
        <v>2005</v>
      </c>
      <c r="H429" s="70">
        <v>1</v>
      </c>
      <c r="I429" s="71">
        <v>25</v>
      </c>
      <c r="J429" s="71">
        <v>25</v>
      </c>
      <c r="K429" s="71">
        <v>2.2999999999999998</v>
      </c>
      <c r="L429" s="71">
        <v>0.3</v>
      </c>
      <c r="M429" s="59">
        <v>0</v>
      </c>
      <c r="N429" s="60"/>
      <c r="O429" s="60">
        <v>0</v>
      </c>
      <c r="P429" s="70">
        <v>1</v>
      </c>
      <c r="Q429" s="71">
        <v>25</v>
      </c>
      <c r="R429" s="60">
        <v>0</v>
      </c>
      <c r="S429" s="59">
        <v>0</v>
      </c>
      <c r="T429" s="60">
        <v>0</v>
      </c>
      <c r="U429" s="71">
        <v>1</v>
      </c>
      <c r="V429" s="77">
        <v>-1</v>
      </c>
      <c r="W429" s="77">
        <v>-3.6</v>
      </c>
      <c r="X429" s="77">
        <v>-4.88</v>
      </c>
      <c r="Y429" s="70">
        <v>0.2</v>
      </c>
      <c r="Z429" s="71">
        <v>1.7</v>
      </c>
      <c r="AA429" s="77">
        <v>-1.5</v>
      </c>
      <c r="AB429" s="77">
        <v>-5.37</v>
      </c>
      <c r="AC429" s="77">
        <v>-6.37</v>
      </c>
      <c r="AD429" s="63" t="s">
        <v>25</v>
      </c>
    </row>
    <row r="430" spans="1:30" ht="17.25" thickBot="1">
      <c r="A430" s="72">
        <v>428</v>
      </c>
      <c r="B430" s="57" t="s">
        <v>288</v>
      </c>
      <c r="C430" s="58" t="s">
        <v>1824</v>
      </c>
      <c r="D430" s="69" t="s">
        <v>1833</v>
      </c>
      <c r="E430" s="58" t="s">
        <v>63</v>
      </c>
      <c r="F430" s="69" t="s">
        <v>3840</v>
      </c>
      <c r="G430" s="69">
        <v>1993</v>
      </c>
      <c r="H430" s="70">
        <v>4</v>
      </c>
      <c r="I430" s="71">
        <v>251</v>
      </c>
      <c r="J430" s="71">
        <v>63</v>
      </c>
      <c r="K430" s="71">
        <v>23.2</v>
      </c>
      <c r="L430" s="71">
        <v>2.8</v>
      </c>
      <c r="M430" s="70">
        <v>3</v>
      </c>
      <c r="N430" s="71">
        <v>78</v>
      </c>
      <c r="O430" s="71">
        <v>2</v>
      </c>
      <c r="P430" s="70">
        <v>1</v>
      </c>
      <c r="Q430" s="71">
        <v>16</v>
      </c>
      <c r="R430" s="71">
        <v>1</v>
      </c>
      <c r="S430" s="70">
        <v>2.5</v>
      </c>
      <c r="T430" s="71">
        <v>4</v>
      </c>
      <c r="U430" s="71">
        <v>2</v>
      </c>
      <c r="V430" s="78">
        <v>2</v>
      </c>
      <c r="W430" s="78">
        <v>0.72</v>
      </c>
      <c r="X430" s="77">
        <v>-0.8</v>
      </c>
      <c r="Y430" s="70">
        <v>4.2</v>
      </c>
      <c r="Z430" s="71">
        <v>2.4</v>
      </c>
      <c r="AA430" s="78">
        <v>1.8</v>
      </c>
      <c r="AB430" s="78">
        <v>0.65</v>
      </c>
      <c r="AC430" s="77">
        <v>-0.43</v>
      </c>
      <c r="AD430" s="63" t="s">
        <v>25</v>
      </c>
    </row>
    <row r="431" spans="1:30" ht="17.25" thickBot="1">
      <c r="A431" s="72">
        <v>429</v>
      </c>
      <c r="B431" s="57" t="s">
        <v>289</v>
      </c>
      <c r="C431" s="58" t="s">
        <v>1811</v>
      </c>
      <c r="D431" s="69" t="s">
        <v>104</v>
      </c>
      <c r="E431" s="58" t="s">
        <v>96</v>
      </c>
      <c r="F431" s="69" t="s">
        <v>4006</v>
      </c>
      <c r="G431" s="69">
        <v>2001</v>
      </c>
      <c r="H431" s="70">
        <v>11</v>
      </c>
      <c r="I431" s="71">
        <v>527</v>
      </c>
      <c r="J431" s="71">
        <v>48</v>
      </c>
      <c r="K431" s="71">
        <v>48.8</v>
      </c>
      <c r="L431" s="71">
        <v>5.9</v>
      </c>
      <c r="M431" s="70">
        <v>5</v>
      </c>
      <c r="N431" s="71">
        <v>90</v>
      </c>
      <c r="O431" s="71">
        <v>5</v>
      </c>
      <c r="P431" s="70">
        <v>6</v>
      </c>
      <c r="Q431" s="71">
        <v>13</v>
      </c>
      <c r="R431" s="71">
        <v>1</v>
      </c>
      <c r="S431" s="70">
        <v>1</v>
      </c>
      <c r="T431" s="71">
        <v>3</v>
      </c>
      <c r="U431" s="71">
        <v>10</v>
      </c>
      <c r="V431" s="77">
        <v>-7</v>
      </c>
      <c r="W431" s="77">
        <v>-1.2</v>
      </c>
      <c r="X431" s="77">
        <v>-1.85</v>
      </c>
      <c r="Y431" s="70">
        <v>8.6999999999999993</v>
      </c>
      <c r="Z431" s="71">
        <v>9.4</v>
      </c>
      <c r="AA431" s="77">
        <v>-0.7</v>
      </c>
      <c r="AB431" s="77">
        <v>-0.12</v>
      </c>
      <c r="AC431" s="77">
        <v>-0.59</v>
      </c>
      <c r="AD431" s="63" t="s">
        <v>25</v>
      </c>
    </row>
    <row r="432" spans="1:30" ht="17.25" thickBot="1">
      <c r="A432" s="72">
        <v>430</v>
      </c>
      <c r="B432" s="57" t="s">
        <v>4202</v>
      </c>
      <c r="C432" s="58" t="s">
        <v>1812</v>
      </c>
      <c r="D432" s="69" t="s">
        <v>103</v>
      </c>
      <c r="E432" s="58" t="s">
        <v>77</v>
      </c>
      <c r="F432" s="69" t="s">
        <v>3573</v>
      </c>
      <c r="G432" s="69">
        <v>2002</v>
      </c>
      <c r="H432" s="59">
        <v>0</v>
      </c>
      <c r="I432" s="60"/>
      <c r="J432" s="60"/>
      <c r="K432" s="60"/>
      <c r="L432" s="60"/>
      <c r="M432" s="59">
        <v>0</v>
      </c>
      <c r="N432" s="60"/>
      <c r="O432" s="60">
        <v>0</v>
      </c>
      <c r="P432" s="59">
        <v>0</v>
      </c>
      <c r="Q432" s="60"/>
      <c r="R432" s="71">
        <v>1</v>
      </c>
      <c r="S432" s="59"/>
      <c r="T432" s="60"/>
      <c r="U432" s="60"/>
      <c r="V432" s="60"/>
      <c r="W432" s="60"/>
      <c r="X432" s="60"/>
      <c r="Y432" s="59"/>
      <c r="Z432" s="60"/>
      <c r="AA432" s="60"/>
      <c r="AB432" s="60"/>
      <c r="AC432" s="60"/>
      <c r="AD432" s="63" t="s">
        <v>25</v>
      </c>
    </row>
    <row r="433" spans="1:30" ht="17.25" thickBot="1">
      <c r="A433" s="72">
        <v>431</v>
      </c>
      <c r="B433" s="57" t="s">
        <v>376</v>
      </c>
      <c r="C433" s="58" t="s">
        <v>1837</v>
      </c>
      <c r="D433" s="69" t="s">
        <v>1819</v>
      </c>
      <c r="E433" s="58" t="s">
        <v>69</v>
      </c>
      <c r="F433" s="69" t="s">
        <v>4007</v>
      </c>
      <c r="G433" s="69">
        <v>2001</v>
      </c>
      <c r="H433" s="70">
        <v>5</v>
      </c>
      <c r="I433" s="71">
        <v>114</v>
      </c>
      <c r="J433" s="71">
        <v>23</v>
      </c>
      <c r="K433" s="71">
        <v>10.6</v>
      </c>
      <c r="L433" s="71">
        <v>1.3</v>
      </c>
      <c r="M433" s="70">
        <v>1</v>
      </c>
      <c r="N433" s="71">
        <v>60</v>
      </c>
      <c r="O433" s="60">
        <v>0</v>
      </c>
      <c r="P433" s="70">
        <v>4</v>
      </c>
      <c r="Q433" s="71">
        <v>14</v>
      </c>
      <c r="R433" s="71">
        <v>6</v>
      </c>
      <c r="S433" s="70">
        <v>1.2</v>
      </c>
      <c r="T433" s="71">
        <v>1</v>
      </c>
      <c r="U433" s="71">
        <v>1</v>
      </c>
      <c r="V433" s="60">
        <v>0</v>
      </c>
      <c r="W433" s="60">
        <v>0</v>
      </c>
      <c r="X433" s="78">
        <v>0.28000000000000003</v>
      </c>
      <c r="Y433" s="70">
        <v>2</v>
      </c>
      <c r="Z433" s="71">
        <v>1.9</v>
      </c>
      <c r="AA433" s="60">
        <v>0</v>
      </c>
      <c r="AB433" s="78">
        <v>0.03</v>
      </c>
      <c r="AC433" s="78">
        <v>0.16</v>
      </c>
      <c r="AD433" s="63" t="s">
        <v>25</v>
      </c>
    </row>
    <row r="434" spans="1:30" ht="17.25" thickBot="1">
      <c r="A434" s="72">
        <v>432</v>
      </c>
      <c r="B434" s="57" t="s">
        <v>290</v>
      </c>
      <c r="C434" s="58" t="s">
        <v>1822</v>
      </c>
      <c r="D434" s="69" t="s">
        <v>103</v>
      </c>
      <c r="E434" s="58" t="s">
        <v>75</v>
      </c>
      <c r="F434" s="69" t="s">
        <v>3794</v>
      </c>
      <c r="G434" s="69">
        <v>1996</v>
      </c>
      <c r="H434" s="70">
        <v>12</v>
      </c>
      <c r="I434" s="71">
        <v>781</v>
      </c>
      <c r="J434" s="71">
        <v>65</v>
      </c>
      <c r="K434" s="71">
        <v>72.3</v>
      </c>
      <c r="L434" s="71">
        <v>8.6999999999999993</v>
      </c>
      <c r="M434" s="70">
        <v>10</v>
      </c>
      <c r="N434" s="71">
        <v>72</v>
      </c>
      <c r="O434" s="71">
        <v>1</v>
      </c>
      <c r="P434" s="70">
        <v>2</v>
      </c>
      <c r="Q434" s="71">
        <v>33</v>
      </c>
      <c r="R434" s="60">
        <v>0</v>
      </c>
      <c r="S434" s="70">
        <v>1</v>
      </c>
      <c r="T434" s="71">
        <v>7</v>
      </c>
      <c r="U434" s="71">
        <v>14</v>
      </c>
      <c r="V434" s="77">
        <v>-7</v>
      </c>
      <c r="W434" s="77">
        <v>-0.81</v>
      </c>
      <c r="X434" s="78">
        <v>0.1</v>
      </c>
      <c r="Y434" s="70">
        <v>9.1999999999999993</v>
      </c>
      <c r="Z434" s="71">
        <v>13.1</v>
      </c>
      <c r="AA434" s="77">
        <v>-3.9</v>
      </c>
      <c r="AB434" s="77">
        <v>-0.45</v>
      </c>
      <c r="AC434" s="78">
        <v>1.26</v>
      </c>
      <c r="AD434" s="63" t="s">
        <v>25</v>
      </c>
    </row>
    <row r="435" spans="1:30" ht="17.25" thickBot="1">
      <c r="A435" s="72">
        <v>433</v>
      </c>
      <c r="B435" s="57" t="s">
        <v>291</v>
      </c>
      <c r="C435" s="58" t="s">
        <v>1843</v>
      </c>
      <c r="D435" s="69" t="s">
        <v>102</v>
      </c>
      <c r="E435" s="58" t="s">
        <v>71</v>
      </c>
      <c r="F435" s="69" t="s">
        <v>4008</v>
      </c>
      <c r="G435" s="69">
        <v>1989</v>
      </c>
      <c r="H435" s="70">
        <v>5</v>
      </c>
      <c r="I435" s="71">
        <v>103</v>
      </c>
      <c r="J435" s="71">
        <v>21</v>
      </c>
      <c r="K435" s="71">
        <v>9.5</v>
      </c>
      <c r="L435" s="71">
        <v>1.1000000000000001</v>
      </c>
      <c r="M435" s="59">
        <v>0</v>
      </c>
      <c r="N435" s="60"/>
      <c r="O435" s="60">
        <v>0</v>
      </c>
      <c r="P435" s="70">
        <v>5</v>
      </c>
      <c r="Q435" s="71">
        <v>21</v>
      </c>
      <c r="R435" s="60">
        <v>0</v>
      </c>
      <c r="S435" s="70">
        <v>2.6</v>
      </c>
      <c r="T435" s="71">
        <v>4</v>
      </c>
      <c r="U435" s="71">
        <v>1</v>
      </c>
      <c r="V435" s="78">
        <v>3</v>
      </c>
      <c r="W435" s="78">
        <v>2.62</v>
      </c>
      <c r="X435" s="78">
        <v>2.0699999999999998</v>
      </c>
      <c r="Y435" s="70">
        <v>2.1</v>
      </c>
      <c r="Z435" s="71">
        <v>1.5</v>
      </c>
      <c r="AA435" s="78">
        <v>0.7</v>
      </c>
      <c r="AB435" s="78">
        <v>0.6</v>
      </c>
      <c r="AC435" s="78">
        <v>0.6</v>
      </c>
      <c r="AD435" s="63" t="s">
        <v>25</v>
      </c>
    </row>
    <row r="436" spans="1:30" ht="17.25" thickBot="1">
      <c r="A436" s="72">
        <v>434</v>
      </c>
      <c r="B436" s="57" t="s">
        <v>2840</v>
      </c>
      <c r="C436" s="58" t="s">
        <v>1821</v>
      </c>
      <c r="D436" s="69" t="s">
        <v>103</v>
      </c>
      <c r="E436" s="58" t="s">
        <v>65</v>
      </c>
      <c r="F436" s="69" t="s">
        <v>4203</v>
      </c>
      <c r="G436" s="69">
        <v>2003</v>
      </c>
      <c r="H436" s="59">
        <v>0</v>
      </c>
      <c r="I436" s="60"/>
      <c r="J436" s="60"/>
      <c r="K436" s="60"/>
      <c r="L436" s="60"/>
      <c r="M436" s="59">
        <v>0</v>
      </c>
      <c r="N436" s="60"/>
      <c r="O436" s="60">
        <v>0</v>
      </c>
      <c r="P436" s="59">
        <v>0</v>
      </c>
      <c r="Q436" s="60"/>
      <c r="R436" s="71">
        <v>1</v>
      </c>
      <c r="S436" s="59"/>
      <c r="T436" s="60"/>
      <c r="U436" s="60"/>
      <c r="V436" s="60"/>
      <c r="W436" s="60"/>
      <c r="X436" s="60"/>
      <c r="Y436" s="59"/>
      <c r="Z436" s="60"/>
      <c r="AA436" s="60"/>
      <c r="AB436" s="60"/>
      <c r="AC436" s="60"/>
      <c r="AD436" s="63" t="s">
        <v>25</v>
      </c>
    </row>
    <row r="437" spans="1:30" ht="17.25" thickBot="1">
      <c r="A437" s="72">
        <v>435</v>
      </c>
      <c r="B437" s="57" t="s">
        <v>3125</v>
      </c>
      <c r="C437" s="58" t="s">
        <v>1859</v>
      </c>
      <c r="D437" s="69" t="s">
        <v>111</v>
      </c>
      <c r="E437" s="58" t="s">
        <v>81</v>
      </c>
      <c r="F437" s="69" t="s">
        <v>3476</v>
      </c>
      <c r="G437" s="69">
        <v>1999</v>
      </c>
      <c r="H437" s="59">
        <v>0</v>
      </c>
      <c r="I437" s="60"/>
      <c r="J437" s="60"/>
      <c r="K437" s="60"/>
      <c r="L437" s="60"/>
      <c r="M437" s="59">
        <v>0</v>
      </c>
      <c r="N437" s="60"/>
      <c r="O437" s="60">
        <v>0</v>
      </c>
      <c r="P437" s="59">
        <v>0</v>
      </c>
      <c r="Q437" s="60"/>
      <c r="R437" s="71">
        <v>9</v>
      </c>
      <c r="S437" s="59"/>
      <c r="T437" s="60"/>
      <c r="U437" s="60"/>
      <c r="V437" s="60"/>
      <c r="W437" s="60"/>
      <c r="X437" s="60"/>
      <c r="Y437" s="59"/>
      <c r="Z437" s="60"/>
      <c r="AA437" s="60"/>
      <c r="AB437" s="60"/>
      <c r="AC437" s="60"/>
      <c r="AD437" s="63" t="s">
        <v>25</v>
      </c>
    </row>
    <row r="438" spans="1:30" ht="17.25" thickBot="1">
      <c r="A438" s="72">
        <v>436</v>
      </c>
      <c r="B438" s="57" t="s">
        <v>3126</v>
      </c>
      <c r="C438" s="58" t="s">
        <v>1838</v>
      </c>
      <c r="D438" s="69" t="s">
        <v>104</v>
      </c>
      <c r="E438" s="58" t="s">
        <v>71</v>
      </c>
      <c r="F438" s="69" t="s">
        <v>4204</v>
      </c>
      <c r="G438" s="69">
        <v>2005</v>
      </c>
      <c r="H438" s="59">
        <v>0</v>
      </c>
      <c r="I438" s="60"/>
      <c r="J438" s="60"/>
      <c r="K438" s="60"/>
      <c r="L438" s="60"/>
      <c r="M438" s="59">
        <v>0</v>
      </c>
      <c r="N438" s="60"/>
      <c r="O438" s="60">
        <v>0</v>
      </c>
      <c r="P438" s="59">
        <v>0</v>
      </c>
      <c r="Q438" s="60"/>
      <c r="R438" s="71">
        <v>4</v>
      </c>
      <c r="S438" s="59"/>
      <c r="T438" s="60"/>
      <c r="U438" s="60"/>
      <c r="V438" s="60"/>
      <c r="W438" s="60"/>
      <c r="X438" s="60"/>
      <c r="Y438" s="59"/>
      <c r="Z438" s="60"/>
      <c r="AA438" s="60"/>
      <c r="AB438" s="60"/>
      <c r="AC438" s="60"/>
      <c r="AD438" s="63" t="s">
        <v>25</v>
      </c>
    </row>
    <row r="439" spans="1:30" ht="17.25" thickBot="1">
      <c r="A439" s="72">
        <v>437</v>
      </c>
      <c r="B439" s="57" t="s">
        <v>292</v>
      </c>
      <c r="C439" s="58" t="s">
        <v>1812</v>
      </c>
      <c r="D439" s="69" t="s">
        <v>103</v>
      </c>
      <c r="E439" s="58" t="s">
        <v>65</v>
      </c>
      <c r="F439" s="69" t="s">
        <v>4009</v>
      </c>
      <c r="G439" s="69">
        <v>1995</v>
      </c>
      <c r="H439" s="70">
        <v>4</v>
      </c>
      <c r="I439" s="71">
        <v>93</v>
      </c>
      <c r="J439" s="71">
        <v>23</v>
      </c>
      <c r="K439" s="71">
        <v>8.6</v>
      </c>
      <c r="L439" s="71">
        <v>1</v>
      </c>
      <c r="M439" s="59">
        <v>0</v>
      </c>
      <c r="N439" s="60"/>
      <c r="O439" s="60">
        <v>0</v>
      </c>
      <c r="P439" s="70">
        <v>4</v>
      </c>
      <c r="Q439" s="71">
        <v>23</v>
      </c>
      <c r="R439" s="71">
        <v>8</v>
      </c>
      <c r="S439" s="70">
        <v>2.25</v>
      </c>
      <c r="T439" s="71">
        <v>3</v>
      </c>
      <c r="U439" s="71">
        <v>2</v>
      </c>
      <c r="V439" s="78">
        <v>1</v>
      </c>
      <c r="W439" s="78">
        <v>0.97</v>
      </c>
      <c r="X439" s="77">
        <v>-0.76</v>
      </c>
      <c r="Y439" s="70">
        <v>1.7</v>
      </c>
      <c r="Z439" s="71">
        <v>1.6</v>
      </c>
      <c r="AA439" s="78">
        <v>0.2</v>
      </c>
      <c r="AB439" s="78">
        <v>0.17</v>
      </c>
      <c r="AC439" s="77">
        <v>-1.03</v>
      </c>
      <c r="AD439" s="63" t="s">
        <v>25</v>
      </c>
    </row>
    <row r="440" spans="1:30" ht="17.25" thickBot="1">
      <c r="A440" s="72">
        <v>438</v>
      </c>
      <c r="B440" s="57" t="s">
        <v>2696</v>
      </c>
      <c r="C440" s="58" t="s">
        <v>1812</v>
      </c>
      <c r="D440" s="69" t="s">
        <v>102</v>
      </c>
      <c r="E440" s="58" t="s">
        <v>83</v>
      </c>
      <c r="F440" s="69" t="s">
        <v>4010</v>
      </c>
      <c r="G440" s="69">
        <v>2002</v>
      </c>
      <c r="H440" s="70">
        <v>1</v>
      </c>
      <c r="I440" s="71">
        <v>4</v>
      </c>
      <c r="J440" s="71">
        <v>4</v>
      </c>
      <c r="K440" s="71">
        <v>0.4</v>
      </c>
      <c r="L440" s="60">
        <v>0</v>
      </c>
      <c r="M440" s="59">
        <v>0</v>
      </c>
      <c r="N440" s="60"/>
      <c r="O440" s="60">
        <v>0</v>
      </c>
      <c r="P440" s="70">
        <v>1</v>
      </c>
      <c r="Q440" s="71">
        <v>4</v>
      </c>
      <c r="R440" s="60">
        <v>0</v>
      </c>
      <c r="S440" s="59">
        <v>0</v>
      </c>
      <c r="T440" s="60">
        <v>0</v>
      </c>
      <c r="U440" s="71">
        <v>1</v>
      </c>
      <c r="V440" s="77">
        <v>-1</v>
      </c>
      <c r="W440" s="77">
        <v>-22.5</v>
      </c>
      <c r="X440" s="77">
        <v>-23.59</v>
      </c>
      <c r="Y440" s="70">
        <v>0.3</v>
      </c>
      <c r="Z440" s="71">
        <v>0.6</v>
      </c>
      <c r="AA440" s="77">
        <v>-0.3</v>
      </c>
      <c r="AB440" s="77">
        <v>-5.72</v>
      </c>
      <c r="AC440" s="77">
        <v>-6.38</v>
      </c>
      <c r="AD440" s="63" t="s">
        <v>25</v>
      </c>
    </row>
    <row r="441" spans="1:30" ht="17.25" thickBot="1">
      <c r="A441" s="72">
        <v>439</v>
      </c>
      <c r="B441" s="57" t="s">
        <v>97</v>
      </c>
      <c r="C441" s="58" t="s">
        <v>1812</v>
      </c>
      <c r="D441" s="69" t="s">
        <v>111</v>
      </c>
      <c r="E441" s="58" t="s">
        <v>96</v>
      </c>
      <c r="F441" s="69" t="s">
        <v>4011</v>
      </c>
      <c r="G441" s="69">
        <v>1994</v>
      </c>
      <c r="H441" s="70">
        <v>12</v>
      </c>
      <c r="I441" s="144">
        <v>1080</v>
      </c>
      <c r="J441" s="71">
        <v>90</v>
      </c>
      <c r="K441" s="71">
        <v>100</v>
      </c>
      <c r="L441" s="71">
        <v>12</v>
      </c>
      <c r="M441" s="70">
        <v>12</v>
      </c>
      <c r="N441" s="71">
        <v>90</v>
      </c>
      <c r="O441" s="71">
        <v>12</v>
      </c>
      <c r="P441" s="59">
        <v>0</v>
      </c>
      <c r="Q441" s="60"/>
      <c r="R441" s="60">
        <v>0</v>
      </c>
      <c r="S441" s="70">
        <v>1.17</v>
      </c>
      <c r="T441" s="71">
        <v>14</v>
      </c>
      <c r="U441" s="71">
        <v>17</v>
      </c>
      <c r="V441" s="77">
        <v>-3</v>
      </c>
      <c r="W441" s="77">
        <v>-0.25</v>
      </c>
      <c r="X441" s="60"/>
      <c r="Y441" s="70">
        <v>17.899999999999999</v>
      </c>
      <c r="Z441" s="71">
        <v>15.8</v>
      </c>
      <c r="AA441" s="78">
        <v>2.1</v>
      </c>
      <c r="AB441" s="78">
        <v>0.18</v>
      </c>
      <c r="AC441" s="60"/>
      <c r="AD441" s="63" t="s">
        <v>25</v>
      </c>
    </row>
    <row r="442" spans="1:30" ht="17.25" thickBot="1">
      <c r="A442" s="72">
        <v>440</v>
      </c>
      <c r="B442" s="57" t="s">
        <v>293</v>
      </c>
      <c r="C442" s="58" t="s">
        <v>1826</v>
      </c>
      <c r="D442" s="69" t="s">
        <v>104</v>
      </c>
      <c r="E442" s="58" t="s">
        <v>77</v>
      </c>
      <c r="F442" s="69" t="s">
        <v>4012</v>
      </c>
      <c r="G442" s="69">
        <v>1993</v>
      </c>
      <c r="H442" s="70">
        <v>12</v>
      </c>
      <c r="I442" s="144">
        <v>1080</v>
      </c>
      <c r="J442" s="71">
        <v>90</v>
      </c>
      <c r="K442" s="71">
        <v>100</v>
      </c>
      <c r="L442" s="71">
        <v>12</v>
      </c>
      <c r="M442" s="70">
        <v>12</v>
      </c>
      <c r="N442" s="71">
        <v>90</v>
      </c>
      <c r="O442" s="71">
        <v>12</v>
      </c>
      <c r="P442" s="59">
        <v>0</v>
      </c>
      <c r="Q442" s="60"/>
      <c r="R442" s="60">
        <v>0</v>
      </c>
      <c r="S442" s="70">
        <v>1.33</v>
      </c>
      <c r="T442" s="71">
        <v>19</v>
      </c>
      <c r="U442" s="71">
        <v>17</v>
      </c>
      <c r="V442" s="78">
        <v>2</v>
      </c>
      <c r="W442" s="78">
        <v>0.17</v>
      </c>
      <c r="X442" s="60"/>
      <c r="Y442" s="70">
        <v>22.1</v>
      </c>
      <c r="Z442" s="71">
        <v>16.3</v>
      </c>
      <c r="AA442" s="78">
        <v>5.8</v>
      </c>
      <c r="AB442" s="78">
        <v>0.48</v>
      </c>
      <c r="AC442" s="60"/>
      <c r="AD442" s="63" t="s">
        <v>25</v>
      </c>
    </row>
    <row r="443" spans="1:30" ht="17.25" thickBot="1">
      <c r="A443" s="72">
        <v>441</v>
      </c>
      <c r="B443" s="57" t="s">
        <v>68</v>
      </c>
      <c r="C443" s="58" t="s">
        <v>1812</v>
      </c>
      <c r="D443" s="69" t="s">
        <v>111</v>
      </c>
      <c r="E443" s="58" t="s">
        <v>67</v>
      </c>
      <c r="F443" s="69" t="s">
        <v>4013</v>
      </c>
      <c r="G443" s="69">
        <v>1992</v>
      </c>
      <c r="H443" s="70">
        <v>12</v>
      </c>
      <c r="I443" s="144">
        <v>1080</v>
      </c>
      <c r="J443" s="71">
        <v>90</v>
      </c>
      <c r="K443" s="71">
        <v>100</v>
      </c>
      <c r="L443" s="71">
        <v>12</v>
      </c>
      <c r="M443" s="70">
        <v>12</v>
      </c>
      <c r="N443" s="71">
        <v>90</v>
      </c>
      <c r="O443" s="71">
        <v>12</v>
      </c>
      <c r="P443" s="59">
        <v>0</v>
      </c>
      <c r="Q443" s="60"/>
      <c r="R443" s="60">
        <v>0</v>
      </c>
      <c r="S443" s="70">
        <v>1.67</v>
      </c>
      <c r="T443" s="71">
        <v>27</v>
      </c>
      <c r="U443" s="71">
        <v>13</v>
      </c>
      <c r="V443" s="78">
        <v>14</v>
      </c>
      <c r="W443" s="78">
        <v>1.17</v>
      </c>
      <c r="X443" s="60"/>
      <c r="Y443" s="70">
        <v>23.4</v>
      </c>
      <c r="Z443" s="71">
        <v>13.2</v>
      </c>
      <c r="AA443" s="78">
        <v>10.1</v>
      </c>
      <c r="AB443" s="78">
        <v>0.84</v>
      </c>
      <c r="AC443" s="60"/>
      <c r="AD443" s="63" t="s">
        <v>25</v>
      </c>
    </row>
    <row r="444" spans="1:30" ht="17.25" thickBot="1">
      <c r="A444" s="72">
        <v>442</v>
      </c>
      <c r="B444" s="57" t="s">
        <v>1767</v>
      </c>
      <c r="C444" s="58" t="s">
        <v>1820</v>
      </c>
      <c r="D444" s="69" t="s">
        <v>104</v>
      </c>
      <c r="E444" s="58" t="s">
        <v>71</v>
      </c>
      <c r="F444" s="69" t="s">
        <v>4014</v>
      </c>
      <c r="G444" s="69">
        <v>1999</v>
      </c>
      <c r="H444" s="70">
        <v>11</v>
      </c>
      <c r="I444" s="71">
        <v>986</v>
      </c>
      <c r="J444" s="71">
        <v>90</v>
      </c>
      <c r="K444" s="71">
        <v>91.3</v>
      </c>
      <c r="L444" s="71">
        <v>11</v>
      </c>
      <c r="M444" s="70">
        <v>11</v>
      </c>
      <c r="N444" s="71">
        <v>90</v>
      </c>
      <c r="O444" s="71">
        <v>9</v>
      </c>
      <c r="P444" s="59">
        <v>0</v>
      </c>
      <c r="Q444" s="60"/>
      <c r="R444" s="71">
        <v>1</v>
      </c>
      <c r="S444" s="70">
        <v>2.27</v>
      </c>
      <c r="T444" s="71">
        <v>20</v>
      </c>
      <c r="U444" s="71">
        <v>13</v>
      </c>
      <c r="V444" s="78">
        <v>7</v>
      </c>
      <c r="W444" s="78">
        <v>0.64</v>
      </c>
      <c r="X444" s="77">
        <v>-1.28</v>
      </c>
      <c r="Y444" s="70">
        <v>17.600000000000001</v>
      </c>
      <c r="Z444" s="71">
        <v>16.2</v>
      </c>
      <c r="AA444" s="78">
        <v>1.5</v>
      </c>
      <c r="AB444" s="78">
        <v>0.13</v>
      </c>
      <c r="AC444" s="78">
        <v>0.95</v>
      </c>
      <c r="AD444" s="63" t="s">
        <v>25</v>
      </c>
    </row>
    <row r="445" spans="1:30" ht="17.25" thickBot="1">
      <c r="A445" s="72">
        <v>443</v>
      </c>
      <c r="B445" s="57" t="s">
        <v>2939</v>
      </c>
      <c r="C445" s="58" t="s">
        <v>1812</v>
      </c>
      <c r="D445" s="69" t="s">
        <v>104</v>
      </c>
      <c r="E445" s="58" t="s">
        <v>79</v>
      </c>
      <c r="F445" s="69" t="s">
        <v>4015</v>
      </c>
      <c r="G445" s="69">
        <v>2003</v>
      </c>
      <c r="H445" s="70">
        <v>4</v>
      </c>
      <c r="I445" s="71">
        <v>117</v>
      </c>
      <c r="J445" s="71">
        <v>29</v>
      </c>
      <c r="K445" s="71">
        <v>10.8</v>
      </c>
      <c r="L445" s="71">
        <v>1.3</v>
      </c>
      <c r="M445" s="70">
        <v>1</v>
      </c>
      <c r="N445" s="71">
        <v>82</v>
      </c>
      <c r="O445" s="60">
        <v>0</v>
      </c>
      <c r="P445" s="70">
        <v>3</v>
      </c>
      <c r="Q445" s="71">
        <v>12</v>
      </c>
      <c r="R445" s="71">
        <v>4</v>
      </c>
      <c r="S445" s="70">
        <v>3</v>
      </c>
      <c r="T445" s="71">
        <v>3</v>
      </c>
      <c r="U445" s="71">
        <v>1</v>
      </c>
      <c r="V445" s="78">
        <v>2</v>
      </c>
      <c r="W445" s="78">
        <v>1.54</v>
      </c>
      <c r="X445" s="78">
        <v>0.14000000000000001</v>
      </c>
      <c r="Y445" s="70">
        <v>2.5</v>
      </c>
      <c r="Z445" s="71">
        <v>1</v>
      </c>
      <c r="AA445" s="78">
        <v>1.4</v>
      </c>
      <c r="AB445" s="78">
        <v>1.1100000000000001</v>
      </c>
      <c r="AC445" s="78">
        <v>0.12</v>
      </c>
      <c r="AD445" s="63" t="s">
        <v>25</v>
      </c>
    </row>
    <row r="446" spans="1:30" ht="17.25" thickBot="1">
      <c r="A446" s="72">
        <v>444</v>
      </c>
      <c r="B446" s="57" t="s">
        <v>2734</v>
      </c>
      <c r="C446" s="58" t="s">
        <v>2735</v>
      </c>
      <c r="D446" s="69" t="s">
        <v>111</v>
      </c>
      <c r="E446" s="58" t="s">
        <v>95</v>
      </c>
      <c r="F446" s="69" t="s">
        <v>3561</v>
      </c>
      <c r="G446" s="69">
        <v>1997</v>
      </c>
      <c r="H446" s="70">
        <v>2</v>
      </c>
      <c r="I446" s="71">
        <v>180</v>
      </c>
      <c r="J446" s="71">
        <v>90</v>
      </c>
      <c r="K446" s="71">
        <v>16.7</v>
      </c>
      <c r="L446" s="71">
        <v>2</v>
      </c>
      <c r="M446" s="70">
        <v>2</v>
      </c>
      <c r="N446" s="71">
        <v>90</v>
      </c>
      <c r="O446" s="71">
        <v>2</v>
      </c>
      <c r="P446" s="59">
        <v>0</v>
      </c>
      <c r="Q446" s="60"/>
      <c r="R446" s="71">
        <v>9</v>
      </c>
      <c r="S446" s="70">
        <v>1.5</v>
      </c>
      <c r="T446" s="71">
        <v>3</v>
      </c>
      <c r="U446" s="71">
        <v>7</v>
      </c>
      <c r="V446" s="77">
        <v>-4</v>
      </c>
      <c r="W446" s="77">
        <v>-2</v>
      </c>
      <c r="X446" s="77">
        <v>-0.8</v>
      </c>
      <c r="Y446" s="70">
        <v>2</v>
      </c>
      <c r="Z446" s="71">
        <v>2.8</v>
      </c>
      <c r="AA446" s="77">
        <v>-0.8</v>
      </c>
      <c r="AB446" s="77">
        <v>-0.39</v>
      </c>
      <c r="AC446" s="78">
        <v>0.56999999999999995</v>
      </c>
      <c r="AD446" s="63" t="s">
        <v>25</v>
      </c>
    </row>
    <row r="447" spans="1:30" ht="17.25" thickBot="1">
      <c r="A447" s="72">
        <v>445</v>
      </c>
      <c r="B447" s="57" t="s">
        <v>2736</v>
      </c>
      <c r="C447" s="58" t="s">
        <v>1812</v>
      </c>
      <c r="D447" s="69" t="s">
        <v>1810</v>
      </c>
      <c r="E447" s="58" t="s">
        <v>85</v>
      </c>
      <c r="F447" s="69" t="s">
        <v>3539</v>
      </c>
      <c r="G447" s="69">
        <v>2002</v>
      </c>
      <c r="H447" s="70">
        <v>6</v>
      </c>
      <c r="I447" s="71">
        <v>136</v>
      </c>
      <c r="J447" s="71">
        <v>23</v>
      </c>
      <c r="K447" s="71">
        <v>12.6</v>
      </c>
      <c r="L447" s="71">
        <v>1.5</v>
      </c>
      <c r="M447" s="59">
        <v>0</v>
      </c>
      <c r="N447" s="60"/>
      <c r="O447" s="60">
        <v>0</v>
      </c>
      <c r="P447" s="70">
        <v>6</v>
      </c>
      <c r="Q447" s="71">
        <v>23</v>
      </c>
      <c r="R447" s="71">
        <v>4</v>
      </c>
      <c r="S447" s="70">
        <v>0.33</v>
      </c>
      <c r="T447" s="71">
        <v>1</v>
      </c>
      <c r="U447" s="71">
        <v>3</v>
      </c>
      <c r="V447" s="77">
        <v>-2</v>
      </c>
      <c r="W447" s="77">
        <v>-1.32</v>
      </c>
      <c r="X447" s="77">
        <v>-1.1299999999999999</v>
      </c>
      <c r="Y447" s="70">
        <v>2.4</v>
      </c>
      <c r="Z447" s="71">
        <v>3.1</v>
      </c>
      <c r="AA447" s="77">
        <v>-0.7</v>
      </c>
      <c r="AB447" s="77">
        <v>-0.47</v>
      </c>
      <c r="AC447" s="77">
        <v>-0.28999999999999998</v>
      </c>
      <c r="AD447" s="63" t="s">
        <v>25</v>
      </c>
    </row>
    <row r="448" spans="1:30" ht="17.25" thickBot="1">
      <c r="A448" s="72">
        <v>446</v>
      </c>
      <c r="B448" s="57" t="s">
        <v>64</v>
      </c>
      <c r="C448" s="58" t="s">
        <v>1812</v>
      </c>
      <c r="D448" s="69" t="s">
        <v>111</v>
      </c>
      <c r="E448" s="58" t="s">
        <v>63</v>
      </c>
      <c r="F448" s="69" t="s">
        <v>3568</v>
      </c>
      <c r="G448" s="69">
        <v>1998</v>
      </c>
      <c r="H448" s="70">
        <v>4</v>
      </c>
      <c r="I448" s="71">
        <v>360</v>
      </c>
      <c r="J448" s="71">
        <v>90</v>
      </c>
      <c r="K448" s="71">
        <v>33.299999999999997</v>
      </c>
      <c r="L448" s="71">
        <v>4</v>
      </c>
      <c r="M448" s="70">
        <v>4</v>
      </c>
      <c r="N448" s="71">
        <v>90</v>
      </c>
      <c r="O448" s="71">
        <v>4</v>
      </c>
      <c r="P448" s="59">
        <v>0</v>
      </c>
      <c r="Q448" s="60"/>
      <c r="R448" s="71">
        <v>7</v>
      </c>
      <c r="S448" s="70">
        <v>2.5</v>
      </c>
      <c r="T448" s="71">
        <v>8</v>
      </c>
      <c r="U448" s="71">
        <v>4</v>
      </c>
      <c r="V448" s="78">
        <v>4</v>
      </c>
      <c r="W448" s="78">
        <v>1</v>
      </c>
      <c r="X448" s="77">
        <v>-0.5</v>
      </c>
      <c r="Y448" s="70">
        <v>8.3000000000000007</v>
      </c>
      <c r="Z448" s="71">
        <v>3.7</v>
      </c>
      <c r="AA448" s="78">
        <v>4.5999999999999996</v>
      </c>
      <c r="AB448" s="78">
        <v>1.1499999999999999</v>
      </c>
      <c r="AC448" s="78">
        <v>0.24</v>
      </c>
      <c r="AD448" s="63" t="s">
        <v>25</v>
      </c>
    </row>
    <row r="449" spans="1:30" ht="17.25" thickBot="1">
      <c r="A449" s="72">
        <v>447</v>
      </c>
      <c r="B449" s="57" t="s">
        <v>2940</v>
      </c>
      <c r="C449" s="58" t="s">
        <v>1812</v>
      </c>
      <c r="D449" s="69" t="s">
        <v>1819</v>
      </c>
      <c r="E449" s="58" t="s">
        <v>2348</v>
      </c>
      <c r="F449" s="69" t="s">
        <v>3957</v>
      </c>
      <c r="G449" s="69">
        <v>2003</v>
      </c>
      <c r="H449" s="70">
        <v>6</v>
      </c>
      <c r="I449" s="71">
        <v>218</v>
      </c>
      <c r="J449" s="71">
        <v>36</v>
      </c>
      <c r="K449" s="71">
        <v>20.2</v>
      </c>
      <c r="L449" s="71">
        <v>2.4</v>
      </c>
      <c r="M449" s="70">
        <v>2</v>
      </c>
      <c r="N449" s="71">
        <v>69</v>
      </c>
      <c r="O449" s="60">
        <v>0</v>
      </c>
      <c r="P449" s="70">
        <v>4</v>
      </c>
      <c r="Q449" s="71">
        <v>20</v>
      </c>
      <c r="R449" s="71">
        <v>1</v>
      </c>
      <c r="S449" s="70">
        <v>0.5</v>
      </c>
      <c r="T449" s="71">
        <v>1</v>
      </c>
      <c r="U449" s="71">
        <v>5</v>
      </c>
      <c r="V449" s="77">
        <v>-4</v>
      </c>
      <c r="W449" s="77">
        <v>-1.65</v>
      </c>
      <c r="X449" s="78">
        <v>0.12</v>
      </c>
      <c r="Y449" s="70">
        <v>1.9</v>
      </c>
      <c r="Z449" s="71">
        <v>3.6</v>
      </c>
      <c r="AA449" s="77">
        <v>-1.7</v>
      </c>
      <c r="AB449" s="77">
        <v>-0.68</v>
      </c>
      <c r="AC449" s="78">
        <v>0.41</v>
      </c>
      <c r="AD449" s="63" t="s">
        <v>25</v>
      </c>
    </row>
    <row r="450" spans="1:30" ht="17.25" thickBot="1">
      <c r="A450" s="72">
        <v>448</v>
      </c>
      <c r="B450" s="57" t="s">
        <v>3278</v>
      </c>
      <c r="C450" s="58" t="s">
        <v>1812</v>
      </c>
      <c r="D450" s="69" t="s">
        <v>1819</v>
      </c>
      <c r="E450" s="58" t="s">
        <v>83</v>
      </c>
      <c r="F450" s="69" t="s">
        <v>4016</v>
      </c>
      <c r="G450" s="69">
        <v>2001</v>
      </c>
      <c r="H450" s="70">
        <v>2</v>
      </c>
      <c r="I450" s="71">
        <v>50</v>
      </c>
      <c r="J450" s="71">
        <v>25</v>
      </c>
      <c r="K450" s="71">
        <v>4.5999999999999996</v>
      </c>
      <c r="L450" s="71">
        <v>0.6</v>
      </c>
      <c r="M450" s="59">
        <v>0</v>
      </c>
      <c r="N450" s="60"/>
      <c r="O450" s="60">
        <v>0</v>
      </c>
      <c r="P450" s="70">
        <v>2</v>
      </c>
      <c r="Q450" s="71">
        <v>25</v>
      </c>
      <c r="R450" s="60">
        <v>0</v>
      </c>
      <c r="S450" s="70">
        <v>3</v>
      </c>
      <c r="T450" s="71">
        <v>3</v>
      </c>
      <c r="U450" s="60">
        <v>0</v>
      </c>
      <c r="V450" s="78">
        <v>3</v>
      </c>
      <c r="W450" s="78">
        <v>5.4</v>
      </c>
      <c r="X450" s="78">
        <v>4.6100000000000003</v>
      </c>
      <c r="Y450" s="70">
        <v>0.9</v>
      </c>
      <c r="Z450" s="71">
        <v>0.8</v>
      </c>
      <c r="AA450" s="60">
        <v>0</v>
      </c>
      <c r="AB450" s="78">
        <v>0.06</v>
      </c>
      <c r="AC450" s="77">
        <v>-0.6</v>
      </c>
      <c r="AD450" s="63" t="s">
        <v>25</v>
      </c>
    </row>
    <row r="451" spans="1:30" ht="17.25" thickBot="1">
      <c r="A451" s="72">
        <v>449</v>
      </c>
      <c r="B451" s="57" t="s">
        <v>294</v>
      </c>
      <c r="C451" s="58" t="s">
        <v>1812</v>
      </c>
      <c r="D451" s="69" t="s">
        <v>102</v>
      </c>
      <c r="E451" s="58" t="s">
        <v>69</v>
      </c>
      <c r="F451" s="69" t="s">
        <v>4017</v>
      </c>
      <c r="G451" s="69">
        <v>1997</v>
      </c>
      <c r="H451" s="70">
        <v>11</v>
      </c>
      <c r="I451" s="71">
        <v>931</v>
      </c>
      <c r="J451" s="71">
        <v>85</v>
      </c>
      <c r="K451" s="71">
        <v>86.2</v>
      </c>
      <c r="L451" s="71">
        <v>10.3</v>
      </c>
      <c r="M451" s="70">
        <v>11</v>
      </c>
      <c r="N451" s="71">
        <v>85</v>
      </c>
      <c r="O451" s="71">
        <v>5</v>
      </c>
      <c r="P451" s="59">
        <v>0</v>
      </c>
      <c r="Q451" s="60"/>
      <c r="R451" s="60">
        <v>0</v>
      </c>
      <c r="S451" s="70">
        <v>1.64</v>
      </c>
      <c r="T451" s="71">
        <v>10</v>
      </c>
      <c r="U451" s="71">
        <v>16</v>
      </c>
      <c r="V451" s="77">
        <v>-6</v>
      </c>
      <c r="W451" s="77">
        <v>-0.57999999999999996</v>
      </c>
      <c r="X451" s="77">
        <v>-2.39</v>
      </c>
      <c r="Y451" s="70">
        <v>15.3</v>
      </c>
      <c r="Z451" s="71">
        <v>16.7</v>
      </c>
      <c r="AA451" s="77">
        <v>-1.4</v>
      </c>
      <c r="AB451" s="77">
        <v>-0.13</v>
      </c>
      <c r="AC451" s="77">
        <v>-0.16</v>
      </c>
      <c r="AD451" s="63" t="s">
        <v>25</v>
      </c>
    </row>
    <row r="452" spans="1:30" ht="17.25" thickBot="1">
      <c r="A452" s="72">
        <v>450</v>
      </c>
      <c r="B452" s="57" t="s">
        <v>78</v>
      </c>
      <c r="C452" s="58" t="s">
        <v>1820</v>
      </c>
      <c r="D452" s="69" t="s">
        <v>111</v>
      </c>
      <c r="E452" s="58" t="s">
        <v>63</v>
      </c>
      <c r="F452" s="69" t="s">
        <v>4018</v>
      </c>
      <c r="G452" s="69">
        <v>1995</v>
      </c>
      <c r="H452" s="70">
        <v>8</v>
      </c>
      <c r="I452" s="71">
        <v>720</v>
      </c>
      <c r="J452" s="71">
        <v>90</v>
      </c>
      <c r="K452" s="71">
        <v>66.7</v>
      </c>
      <c r="L452" s="71">
        <v>8</v>
      </c>
      <c r="M452" s="70">
        <v>8</v>
      </c>
      <c r="N452" s="71">
        <v>90</v>
      </c>
      <c r="O452" s="71">
        <v>8</v>
      </c>
      <c r="P452" s="59">
        <v>0</v>
      </c>
      <c r="Q452" s="60"/>
      <c r="R452" s="71">
        <v>3</v>
      </c>
      <c r="S452" s="70">
        <v>2.13</v>
      </c>
      <c r="T452" s="71">
        <v>18</v>
      </c>
      <c r="U452" s="71">
        <v>6</v>
      </c>
      <c r="V452" s="78">
        <v>12</v>
      </c>
      <c r="W452" s="78">
        <v>1.5</v>
      </c>
      <c r="X452" s="78">
        <v>0.5</v>
      </c>
      <c r="Y452" s="70">
        <v>12.8</v>
      </c>
      <c r="Z452" s="71">
        <v>5.5</v>
      </c>
      <c r="AA452" s="78">
        <v>7.2</v>
      </c>
      <c r="AB452" s="78">
        <v>0.9</v>
      </c>
      <c r="AC452" s="77">
        <v>-0.24</v>
      </c>
      <c r="AD452" s="63" t="s">
        <v>25</v>
      </c>
    </row>
    <row r="453" spans="1:30" ht="17.25" thickBot="1">
      <c r="A453" s="72">
        <v>451</v>
      </c>
      <c r="B453" s="57" t="s">
        <v>3388</v>
      </c>
      <c r="C453" s="58" t="s">
        <v>1838</v>
      </c>
      <c r="D453" s="69" t="s">
        <v>103</v>
      </c>
      <c r="E453" s="58" t="s">
        <v>85</v>
      </c>
      <c r="F453" s="69" t="s">
        <v>4205</v>
      </c>
      <c r="G453" s="69">
        <v>2003</v>
      </c>
      <c r="H453" s="59">
        <v>0</v>
      </c>
      <c r="I453" s="60"/>
      <c r="J453" s="60"/>
      <c r="K453" s="60"/>
      <c r="L453" s="60"/>
      <c r="M453" s="59">
        <v>0</v>
      </c>
      <c r="N453" s="60"/>
      <c r="O453" s="60">
        <v>0</v>
      </c>
      <c r="P453" s="59">
        <v>0</v>
      </c>
      <c r="Q453" s="60"/>
      <c r="R453" s="71">
        <v>1</v>
      </c>
      <c r="S453" s="59"/>
      <c r="T453" s="60"/>
      <c r="U453" s="60"/>
      <c r="V453" s="60"/>
      <c r="W453" s="60"/>
      <c r="X453" s="60"/>
      <c r="Y453" s="59"/>
      <c r="Z453" s="60"/>
      <c r="AA453" s="60"/>
      <c r="AB453" s="60"/>
      <c r="AC453" s="60"/>
      <c r="AD453" s="63" t="s">
        <v>25</v>
      </c>
    </row>
    <row r="454" spans="1:30" ht="17.25" thickBot="1">
      <c r="A454" s="72">
        <v>452</v>
      </c>
      <c r="B454" s="57" t="s">
        <v>295</v>
      </c>
      <c r="C454" s="58" t="s">
        <v>1809</v>
      </c>
      <c r="D454" s="69" t="s">
        <v>104</v>
      </c>
      <c r="E454" s="58" t="s">
        <v>75</v>
      </c>
      <c r="F454" s="69" t="s">
        <v>4019</v>
      </c>
      <c r="G454" s="69">
        <v>1987</v>
      </c>
      <c r="H454" s="70">
        <v>11</v>
      </c>
      <c r="I454" s="71">
        <v>963</v>
      </c>
      <c r="J454" s="71">
        <v>88</v>
      </c>
      <c r="K454" s="71">
        <v>89.2</v>
      </c>
      <c r="L454" s="71">
        <v>10.7</v>
      </c>
      <c r="M454" s="70">
        <v>11</v>
      </c>
      <c r="N454" s="71">
        <v>88</v>
      </c>
      <c r="O454" s="71">
        <v>10</v>
      </c>
      <c r="P454" s="59">
        <v>0</v>
      </c>
      <c r="Q454" s="60"/>
      <c r="R454" s="60">
        <v>0</v>
      </c>
      <c r="S454" s="70">
        <v>1</v>
      </c>
      <c r="T454" s="71">
        <v>8</v>
      </c>
      <c r="U454" s="71">
        <v>16</v>
      </c>
      <c r="V454" s="77">
        <v>-8</v>
      </c>
      <c r="W454" s="77">
        <v>-0.75</v>
      </c>
      <c r="X454" s="78">
        <v>0.79</v>
      </c>
      <c r="Y454" s="70">
        <v>11.7</v>
      </c>
      <c r="Z454" s="71">
        <v>16.3</v>
      </c>
      <c r="AA454" s="77">
        <v>-4.5999999999999996</v>
      </c>
      <c r="AB454" s="77">
        <v>-0.43</v>
      </c>
      <c r="AC454" s="78">
        <v>3.39</v>
      </c>
      <c r="AD454" s="63" t="s">
        <v>25</v>
      </c>
    </row>
    <row r="455" spans="1:30" ht="17.25" thickBot="1">
      <c r="A455" s="72">
        <v>453</v>
      </c>
      <c r="B455" s="57" t="s">
        <v>296</v>
      </c>
      <c r="C455" s="58" t="s">
        <v>1812</v>
      </c>
      <c r="D455" s="69" t="s">
        <v>1810</v>
      </c>
      <c r="E455" s="58" t="s">
        <v>2348</v>
      </c>
      <c r="F455" s="69" t="s">
        <v>4020</v>
      </c>
      <c r="G455" s="69">
        <v>1994</v>
      </c>
      <c r="H455" s="70">
        <v>6</v>
      </c>
      <c r="I455" s="71">
        <v>93</v>
      </c>
      <c r="J455" s="71">
        <v>16</v>
      </c>
      <c r="K455" s="71">
        <v>8.6</v>
      </c>
      <c r="L455" s="71">
        <v>1</v>
      </c>
      <c r="M455" s="59">
        <v>0</v>
      </c>
      <c r="N455" s="60"/>
      <c r="O455" s="60">
        <v>0</v>
      </c>
      <c r="P455" s="70">
        <v>6</v>
      </c>
      <c r="Q455" s="71">
        <v>16</v>
      </c>
      <c r="R455" s="71">
        <v>1</v>
      </c>
      <c r="S455" s="59">
        <v>0</v>
      </c>
      <c r="T455" s="71">
        <v>1</v>
      </c>
      <c r="U455" s="71">
        <v>4</v>
      </c>
      <c r="V455" s="77">
        <v>-3</v>
      </c>
      <c r="W455" s="77">
        <v>-2.9</v>
      </c>
      <c r="X455" s="77">
        <v>-1.26</v>
      </c>
      <c r="Y455" s="70">
        <v>2.1</v>
      </c>
      <c r="Z455" s="71">
        <v>1.9</v>
      </c>
      <c r="AA455" s="78">
        <v>0.2</v>
      </c>
      <c r="AB455" s="78">
        <v>0.16</v>
      </c>
      <c r="AC455" s="78">
        <v>1.28</v>
      </c>
      <c r="AD455" s="63" t="s">
        <v>25</v>
      </c>
    </row>
    <row r="456" spans="1:30" ht="17.25" thickBot="1">
      <c r="A456" s="72">
        <v>454</v>
      </c>
      <c r="B456" s="57" t="s">
        <v>297</v>
      </c>
      <c r="C456" s="58" t="s">
        <v>1812</v>
      </c>
      <c r="D456" s="69" t="s">
        <v>103</v>
      </c>
      <c r="E456" s="58" t="s">
        <v>75</v>
      </c>
      <c r="F456" s="69" t="s">
        <v>4021</v>
      </c>
      <c r="G456" s="69">
        <v>1995</v>
      </c>
      <c r="H456" s="70">
        <v>11</v>
      </c>
      <c r="I456" s="71">
        <v>579</v>
      </c>
      <c r="J456" s="71">
        <v>53</v>
      </c>
      <c r="K456" s="71">
        <v>53.6</v>
      </c>
      <c r="L456" s="71">
        <v>6.4</v>
      </c>
      <c r="M456" s="70">
        <v>7</v>
      </c>
      <c r="N456" s="71">
        <v>74</v>
      </c>
      <c r="O456" s="71">
        <v>3</v>
      </c>
      <c r="P456" s="70">
        <v>4</v>
      </c>
      <c r="Q456" s="71">
        <v>15</v>
      </c>
      <c r="R456" s="71">
        <v>1</v>
      </c>
      <c r="S456" s="70">
        <v>1.0900000000000001</v>
      </c>
      <c r="T456" s="71">
        <v>4</v>
      </c>
      <c r="U456" s="71">
        <v>11</v>
      </c>
      <c r="V456" s="77">
        <v>-7</v>
      </c>
      <c r="W456" s="77">
        <v>-1.0900000000000001</v>
      </c>
      <c r="X456" s="77">
        <v>-0.55000000000000004</v>
      </c>
      <c r="Y456" s="70">
        <v>6.3</v>
      </c>
      <c r="Z456" s="71">
        <v>12</v>
      </c>
      <c r="AA456" s="77">
        <v>-5.7</v>
      </c>
      <c r="AB456" s="77">
        <v>-0.89</v>
      </c>
      <c r="AC456" s="77">
        <v>-0.18</v>
      </c>
      <c r="AD456" s="63" t="s">
        <v>25</v>
      </c>
    </row>
    <row r="457" spans="1:30" ht="17.25" thickBot="1">
      <c r="A457" s="72">
        <v>455</v>
      </c>
      <c r="B457" s="57" t="s">
        <v>3127</v>
      </c>
      <c r="C457" s="58" t="s">
        <v>1820</v>
      </c>
      <c r="D457" s="69" t="s">
        <v>104</v>
      </c>
      <c r="E457" s="58" t="s">
        <v>69</v>
      </c>
      <c r="F457" s="69" t="s">
        <v>4022</v>
      </c>
      <c r="G457" s="69">
        <v>1996</v>
      </c>
      <c r="H457" s="70">
        <v>4</v>
      </c>
      <c r="I457" s="71">
        <v>258</v>
      </c>
      <c r="J457" s="71">
        <v>65</v>
      </c>
      <c r="K457" s="71">
        <v>23.9</v>
      </c>
      <c r="L457" s="71">
        <v>2.9</v>
      </c>
      <c r="M457" s="70">
        <v>3</v>
      </c>
      <c r="N457" s="71">
        <v>80</v>
      </c>
      <c r="O457" s="60">
        <v>0</v>
      </c>
      <c r="P457" s="70">
        <v>1</v>
      </c>
      <c r="Q457" s="71">
        <v>18</v>
      </c>
      <c r="R457" s="71">
        <v>2</v>
      </c>
      <c r="S457" s="70">
        <v>1.5</v>
      </c>
      <c r="T457" s="71">
        <v>3</v>
      </c>
      <c r="U457" s="71">
        <v>4</v>
      </c>
      <c r="V457" s="77">
        <v>-1</v>
      </c>
      <c r="W457" s="77">
        <v>-0.35</v>
      </c>
      <c r="X457" s="77">
        <v>-0.13</v>
      </c>
      <c r="Y457" s="70">
        <v>3.5</v>
      </c>
      <c r="Z457" s="71">
        <v>3.5</v>
      </c>
      <c r="AA457" s="60">
        <v>0</v>
      </c>
      <c r="AB457" s="60">
        <v>0</v>
      </c>
      <c r="AC457" s="78">
        <v>0.15</v>
      </c>
      <c r="AD457" s="63" t="s">
        <v>25</v>
      </c>
    </row>
    <row r="458" spans="1:30" ht="17.25" thickBot="1">
      <c r="A458" s="72">
        <v>456</v>
      </c>
      <c r="B458" s="57" t="s">
        <v>298</v>
      </c>
      <c r="C458" s="58" t="s">
        <v>1826</v>
      </c>
      <c r="D458" s="69" t="s">
        <v>102</v>
      </c>
      <c r="E458" s="58" t="s">
        <v>75</v>
      </c>
      <c r="F458" s="69" t="s">
        <v>4023</v>
      </c>
      <c r="G458" s="69">
        <v>1993</v>
      </c>
      <c r="H458" s="70">
        <v>11</v>
      </c>
      <c r="I458" s="71">
        <v>609</v>
      </c>
      <c r="J458" s="71">
        <v>55</v>
      </c>
      <c r="K458" s="71">
        <v>56.4</v>
      </c>
      <c r="L458" s="71">
        <v>6.8</v>
      </c>
      <c r="M458" s="70">
        <v>8</v>
      </c>
      <c r="N458" s="71">
        <v>68</v>
      </c>
      <c r="O458" s="60">
        <v>0</v>
      </c>
      <c r="P458" s="70">
        <v>3</v>
      </c>
      <c r="Q458" s="71">
        <v>22</v>
      </c>
      <c r="R458" s="71">
        <v>1</v>
      </c>
      <c r="S458" s="70">
        <v>1.0900000000000001</v>
      </c>
      <c r="T458" s="71">
        <v>6</v>
      </c>
      <c r="U458" s="71">
        <v>15</v>
      </c>
      <c r="V458" s="77">
        <v>-9</v>
      </c>
      <c r="W458" s="77">
        <v>-1.33</v>
      </c>
      <c r="X458" s="77">
        <v>-1.1399999999999999</v>
      </c>
      <c r="Y458" s="70">
        <v>6.1</v>
      </c>
      <c r="Z458" s="71">
        <v>11.3</v>
      </c>
      <c r="AA458" s="77">
        <v>-5.2</v>
      </c>
      <c r="AB458" s="77">
        <v>-0.77</v>
      </c>
      <c r="AC458" s="78">
        <v>0.08</v>
      </c>
      <c r="AD458" s="63" t="s">
        <v>25</v>
      </c>
    </row>
    <row r="459" spans="1:30" ht="17.25" thickBot="1">
      <c r="A459" s="72">
        <v>457</v>
      </c>
      <c r="B459" s="57" t="s">
        <v>299</v>
      </c>
      <c r="C459" s="58" t="s">
        <v>1812</v>
      </c>
      <c r="D459" s="69" t="s">
        <v>103</v>
      </c>
      <c r="E459" s="58" t="s">
        <v>63</v>
      </c>
      <c r="F459" s="69" t="s">
        <v>3829</v>
      </c>
      <c r="G459" s="69">
        <v>1999</v>
      </c>
      <c r="H459" s="70">
        <v>12</v>
      </c>
      <c r="I459" s="144">
        <v>1022</v>
      </c>
      <c r="J459" s="71">
        <v>85</v>
      </c>
      <c r="K459" s="71">
        <v>94.6</v>
      </c>
      <c r="L459" s="71">
        <v>11.4</v>
      </c>
      <c r="M459" s="70">
        <v>12</v>
      </c>
      <c r="N459" s="71">
        <v>85</v>
      </c>
      <c r="O459" s="71">
        <v>8</v>
      </c>
      <c r="P459" s="59">
        <v>0</v>
      </c>
      <c r="Q459" s="60"/>
      <c r="R459" s="60">
        <v>0</v>
      </c>
      <c r="S459" s="70">
        <v>2.25</v>
      </c>
      <c r="T459" s="71">
        <v>23</v>
      </c>
      <c r="U459" s="71">
        <v>9</v>
      </c>
      <c r="V459" s="78">
        <v>14</v>
      </c>
      <c r="W459" s="78">
        <v>1.23</v>
      </c>
      <c r="X459" s="77">
        <v>-1.87</v>
      </c>
      <c r="Y459" s="70">
        <v>18.5</v>
      </c>
      <c r="Z459" s="71">
        <v>8.4</v>
      </c>
      <c r="AA459" s="78">
        <v>10.1</v>
      </c>
      <c r="AB459" s="78">
        <v>0.89</v>
      </c>
      <c r="AC459" s="77">
        <v>-1.82</v>
      </c>
      <c r="AD459" s="63" t="s">
        <v>25</v>
      </c>
    </row>
    <row r="460" spans="1:30" ht="17.25" thickBot="1">
      <c r="A460" s="72">
        <v>458</v>
      </c>
      <c r="B460" s="57" t="s">
        <v>300</v>
      </c>
      <c r="C460" s="58" t="s">
        <v>1809</v>
      </c>
      <c r="D460" s="69" t="s">
        <v>1833</v>
      </c>
      <c r="E460" s="58" t="s">
        <v>85</v>
      </c>
      <c r="F460" s="69" t="s">
        <v>4024</v>
      </c>
      <c r="G460" s="69">
        <v>2000</v>
      </c>
      <c r="H460" s="70">
        <v>4</v>
      </c>
      <c r="I460" s="71">
        <v>114</v>
      </c>
      <c r="J460" s="71">
        <v>29</v>
      </c>
      <c r="K460" s="71">
        <v>10.6</v>
      </c>
      <c r="L460" s="71">
        <v>1.3</v>
      </c>
      <c r="M460" s="70">
        <v>1</v>
      </c>
      <c r="N460" s="71">
        <v>90</v>
      </c>
      <c r="O460" s="71">
        <v>1</v>
      </c>
      <c r="P460" s="70">
        <v>3</v>
      </c>
      <c r="Q460" s="71">
        <v>8</v>
      </c>
      <c r="R460" s="71">
        <v>8</v>
      </c>
      <c r="S460" s="70">
        <v>1.75</v>
      </c>
      <c r="T460" s="71">
        <v>2</v>
      </c>
      <c r="U460" s="71">
        <v>3</v>
      </c>
      <c r="V460" s="77">
        <v>-1</v>
      </c>
      <c r="W460" s="77">
        <v>-0.79</v>
      </c>
      <c r="X460" s="77">
        <v>-0.51</v>
      </c>
      <c r="Y460" s="70">
        <v>1.6</v>
      </c>
      <c r="Z460" s="71">
        <v>3.8</v>
      </c>
      <c r="AA460" s="77">
        <v>-2.2000000000000002</v>
      </c>
      <c r="AB460" s="77">
        <v>-1.74</v>
      </c>
      <c r="AC460" s="77">
        <v>-1.71</v>
      </c>
      <c r="AD460" s="63" t="s">
        <v>25</v>
      </c>
    </row>
    <row r="461" spans="1:30" ht="17.25" thickBot="1">
      <c r="A461" s="72">
        <v>459</v>
      </c>
      <c r="B461" s="57" t="s">
        <v>301</v>
      </c>
      <c r="C461" s="58" t="s">
        <v>1822</v>
      </c>
      <c r="D461" s="69" t="s">
        <v>102</v>
      </c>
      <c r="E461" s="58" t="s">
        <v>71</v>
      </c>
      <c r="F461" s="69" t="s">
        <v>4025</v>
      </c>
      <c r="G461" s="69">
        <v>1997</v>
      </c>
      <c r="H461" s="70">
        <v>10</v>
      </c>
      <c r="I461" s="71">
        <v>538</v>
      </c>
      <c r="J461" s="71">
        <v>54</v>
      </c>
      <c r="K461" s="71">
        <v>49.8</v>
      </c>
      <c r="L461" s="71">
        <v>6</v>
      </c>
      <c r="M461" s="70">
        <v>7</v>
      </c>
      <c r="N461" s="71">
        <v>71</v>
      </c>
      <c r="O461" s="71">
        <v>2</v>
      </c>
      <c r="P461" s="70">
        <v>3</v>
      </c>
      <c r="Q461" s="71">
        <v>14</v>
      </c>
      <c r="R461" s="71">
        <v>1</v>
      </c>
      <c r="S461" s="70">
        <v>2.6</v>
      </c>
      <c r="T461" s="71">
        <v>11</v>
      </c>
      <c r="U461" s="71">
        <v>4</v>
      </c>
      <c r="V461" s="78">
        <v>7</v>
      </c>
      <c r="W461" s="78">
        <v>1.17</v>
      </c>
      <c r="X461" s="78">
        <v>0.84</v>
      </c>
      <c r="Y461" s="70">
        <v>10.199999999999999</v>
      </c>
      <c r="Z461" s="71">
        <v>7.2</v>
      </c>
      <c r="AA461" s="78">
        <v>3</v>
      </c>
      <c r="AB461" s="78">
        <v>0.5</v>
      </c>
      <c r="AC461" s="78">
        <v>0.89</v>
      </c>
      <c r="AD461" s="63" t="s">
        <v>25</v>
      </c>
    </row>
    <row r="462" spans="1:30" ht="17.25" thickBot="1">
      <c r="A462" s="72">
        <v>460</v>
      </c>
      <c r="B462" s="57" t="s">
        <v>302</v>
      </c>
      <c r="C462" s="58" t="s">
        <v>1818</v>
      </c>
      <c r="D462" s="69" t="s">
        <v>1810</v>
      </c>
      <c r="E462" s="58" t="s">
        <v>85</v>
      </c>
      <c r="F462" s="69" t="s">
        <v>4026</v>
      </c>
      <c r="G462" s="69">
        <v>1996</v>
      </c>
      <c r="H462" s="70">
        <v>2</v>
      </c>
      <c r="I462" s="71">
        <v>87</v>
      </c>
      <c r="J462" s="71">
        <v>44</v>
      </c>
      <c r="K462" s="71">
        <v>8.1</v>
      </c>
      <c r="L462" s="71">
        <v>1</v>
      </c>
      <c r="M462" s="70">
        <v>1</v>
      </c>
      <c r="N462" s="71">
        <v>74</v>
      </c>
      <c r="O462" s="60">
        <v>0</v>
      </c>
      <c r="P462" s="70">
        <v>1</v>
      </c>
      <c r="Q462" s="71">
        <v>13</v>
      </c>
      <c r="R462" s="71">
        <v>9</v>
      </c>
      <c r="S462" s="70">
        <v>2</v>
      </c>
      <c r="T462" s="60">
        <v>0</v>
      </c>
      <c r="U462" s="60">
        <v>0</v>
      </c>
      <c r="V462" s="60">
        <v>0</v>
      </c>
      <c r="W462" s="60">
        <v>0</v>
      </c>
      <c r="X462" s="78">
        <v>0.36</v>
      </c>
      <c r="Y462" s="70">
        <v>1</v>
      </c>
      <c r="Z462" s="71">
        <v>1.2</v>
      </c>
      <c r="AA462" s="77">
        <v>-0.1</v>
      </c>
      <c r="AB462" s="77">
        <v>-0.11</v>
      </c>
      <c r="AC462" s="78">
        <v>0.11</v>
      </c>
      <c r="AD462" s="63" t="s">
        <v>25</v>
      </c>
    </row>
    <row r="463" spans="1:30" ht="17.25" thickBot="1">
      <c r="A463" s="72">
        <v>461</v>
      </c>
      <c r="B463" s="57" t="s">
        <v>2841</v>
      </c>
      <c r="C463" s="58" t="s">
        <v>1811</v>
      </c>
      <c r="D463" s="69" t="s">
        <v>102</v>
      </c>
      <c r="E463" s="58" t="s">
        <v>67</v>
      </c>
      <c r="F463" s="69" t="s">
        <v>4027</v>
      </c>
      <c r="G463" s="69">
        <v>1989</v>
      </c>
      <c r="H463" s="70">
        <v>2</v>
      </c>
      <c r="I463" s="71">
        <v>72</v>
      </c>
      <c r="J463" s="71">
        <v>36</v>
      </c>
      <c r="K463" s="71">
        <v>6.7</v>
      </c>
      <c r="L463" s="71">
        <v>0.8</v>
      </c>
      <c r="M463" s="59">
        <v>0</v>
      </c>
      <c r="N463" s="60"/>
      <c r="O463" s="60">
        <v>0</v>
      </c>
      <c r="P463" s="70">
        <v>2</v>
      </c>
      <c r="Q463" s="71">
        <v>36</v>
      </c>
      <c r="R463" s="71">
        <v>4</v>
      </c>
      <c r="S463" s="70">
        <v>1.5</v>
      </c>
      <c r="T463" s="60">
        <v>0</v>
      </c>
      <c r="U463" s="71">
        <v>2</v>
      </c>
      <c r="V463" s="77">
        <v>-2</v>
      </c>
      <c r="W463" s="77">
        <v>-2.5</v>
      </c>
      <c r="X463" s="77">
        <v>-3.93</v>
      </c>
      <c r="Y463" s="70">
        <v>0.4</v>
      </c>
      <c r="Z463" s="71">
        <v>2.1</v>
      </c>
      <c r="AA463" s="77">
        <v>-1.7</v>
      </c>
      <c r="AB463" s="77">
        <v>-2.17</v>
      </c>
      <c r="AC463" s="77">
        <v>-3.23</v>
      </c>
      <c r="AD463" s="63" t="s">
        <v>25</v>
      </c>
    </row>
    <row r="464" spans="1:30" ht="17.25" thickBot="1">
      <c r="A464" s="72">
        <v>462</v>
      </c>
      <c r="B464" s="57" t="s">
        <v>2697</v>
      </c>
      <c r="C464" s="58" t="s">
        <v>1838</v>
      </c>
      <c r="D464" s="69" t="s">
        <v>104</v>
      </c>
      <c r="E464" s="58" t="s">
        <v>2348</v>
      </c>
      <c r="F464" s="69" t="s">
        <v>3571</v>
      </c>
      <c r="G464" s="69">
        <v>1995</v>
      </c>
      <c r="H464" s="70">
        <v>9</v>
      </c>
      <c r="I464" s="71">
        <v>734</v>
      </c>
      <c r="J464" s="71">
        <v>82</v>
      </c>
      <c r="K464" s="71">
        <v>68</v>
      </c>
      <c r="L464" s="71">
        <v>8.1999999999999993</v>
      </c>
      <c r="M464" s="70">
        <v>8</v>
      </c>
      <c r="N464" s="71">
        <v>88</v>
      </c>
      <c r="O464" s="71">
        <v>6</v>
      </c>
      <c r="P464" s="70">
        <v>1</v>
      </c>
      <c r="Q464" s="71">
        <v>30</v>
      </c>
      <c r="R464" s="71">
        <v>2</v>
      </c>
      <c r="S464" s="70">
        <v>0.44</v>
      </c>
      <c r="T464" s="71">
        <v>6</v>
      </c>
      <c r="U464" s="71">
        <v>20</v>
      </c>
      <c r="V464" s="77">
        <v>-14</v>
      </c>
      <c r="W464" s="77">
        <v>-1.72</v>
      </c>
      <c r="X464" s="78">
        <v>0.1</v>
      </c>
      <c r="Y464" s="70">
        <v>7.2</v>
      </c>
      <c r="Z464" s="71">
        <v>16.2</v>
      </c>
      <c r="AA464" s="77">
        <v>-9</v>
      </c>
      <c r="AB464" s="77">
        <v>-1.1000000000000001</v>
      </c>
      <c r="AC464" s="77">
        <v>-0.3</v>
      </c>
      <c r="AD464" s="63" t="s">
        <v>25</v>
      </c>
    </row>
    <row r="465" spans="1:30" ht="17.25" thickBot="1">
      <c r="A465" s="72">
        <v>463</v>
      </c>
      <c r="B465" s="57" t="s">
        <v>303</v>
      </c>
      <c r="C465" s="58" t="s">
        <v>1811</v>
      </c>
      <c r="D465" s="69" t="s">
        <v>104</v>
      </c>
      <c r="E465" s="58" t="s">
        <v>79</v>
      </c>
      <c r="F465" s="69" t="s">
        <v>4028</v>
      </c>
      <c r="G465" s="69">
        <v>1994</v>
      </c>
      <c r="H465" s="70">
        <v>8</v>
      </c>
      <c r="I465" s="71">
        <v>720</v>
      </c>
      <c r="J465" s="71">
        <v>90</v>
      </c>
      <c r="K465" s="71">
        <v>66.7</v>
      </c>
      <c r="L465" s="71">
        <v>8</v>
      </c>
      <c r="M465" s="70">
        <v>8</v>
      </c>
      <c r="N465" s="71">
        <v>90</v>
      </c>
      <c r="O465" s="71">
        <v>8</v>
      </c>
      <c r="P465" s="59">
        <v>0</v>
      </c>
      <c r="Q465" s="60"/>
      <c r="R465" s="60">
        <v>0</v>
      </c>
      <c r="S465" s="70">
        <v>2.13</v>
      </c>
      <c r="T465" s="71">
        <v>18</v>
      </c>
      <c r="U465" s="71">
        <v>9</v>
      </c>
      <c r="V465" s="78">
        <v>9</v>
      </c>
      <c r="W465" s="78">
        <v>1.1299999999999999</v>
      </c>
      <c r="X465" s="77">
        <v>-0.87</v>
      </c>
      <c r="Y465" s="70">
        <v>16.8</v>
      </c>
      <c r="Z465" s="71">
        <v>11.5</v>
      </c>
      <c r="AA465" s="78">
        <v>5.4</v>
      </c>
      <c r="AB465" s="78">
        <v>0.67</v>
      </c>
      <c r="AC465" s="77">
        <v>-0.99</v>
      </c>
      <c r="AD465" s="63" t="s">
        <v>25</v>
      </c>
    </row>
    <row r="466" spans="1:30" ht="17.25" thickBot="1">
      <c r="A466" s="72">
        <v>464</v>
      </c>
      <c r="B466" s="57" t="s">
        <v>304</v>
      </c>
      <c r="C466" s="58" t="s">
        <v>1809</v>
      </c>
      <c r="D466" s="69" t="s">
        <v>104</v>
      </c>
      <c r="E466" s="58" t="s">
        <v>75</v>
      </c>
      <c r="F466" s="69" t="s">
        <v>4029</v>
      </c>
      <c r="G466" s="69">
        <v>1997</v>
      </c>
      <c r="H466" s="70">
        <v>11</v>
      </c>
      <c r="I466" s="71">
        <v>990</v>
      </c>
      <c r="J466" s="71">
        <v>90</v>
      </c>
      <c r="K466" s="71">
        <v>91.7</v>
      </c>
      <c r="L466" s="71">
        <v>11</v>
      </c>
      <c r="M466" s="70">
        <v>11</v>
      </c>
      <c r="N466" s="71">
        <v>90</v>
      </c>
      <c r="O466" s="71">
        <v>11</v>
      </c>
      <c r="P466" s="59">
        <v>0</v>
      </c>
      <c r="Q466" s="60"/>
      <c r="R466" s="60">
        <v>0</v>
      </c>
      <c r="S466" s="70">
        <v>0.82</v>
      </c>
      <c r="T466" s="71">
        <v>9</v>
      </c>
      <c r="U466" s="71">
        <v>20</v>
      </c>
      <c r="V466" s="77">
        <v>-11</v>
      </c>
      <c r="W466" s="77">
        <v>-1</v>
      </c>
      <c r="X466" s="77">
        <v>-2</v>
      </c>
      <c r="Y466" s="70">
        <v>11.4</v>
      </c>
      <c r="Z466" s="71">
        <v>20.9</v>
      </c>
      <c r="AA466" s="77">
        <v>-9.5</v>
      </c>
      <c r="AB466" s="77">
        <v>-0.86</v>
      </c>
      <c r="AC466" s="77">
        <v>-0.71</v>
      </c>
      <c r="AD466" s="63" t="s">
        <v>25</v>
      </c>
    </row>
    <row r="467" spans="1:30" ht="17.25" thickBot="1">
      <c r="A467" s="72">
        <v>465</v>
      </c>
      <c r="B467" s="57" t="s">
        <v>2698</v>
      </c>
      <c r="C467" s="58" t="s">
        <v>1812</v>
      </c>
      <c r="D467" s="69" t="s">
        <v>104</v>
      </c>
      <c r="E467" s="58" t="s">
        <v>2349</v>
      </c>
      <c r="F467" s="69" t="s">
        <v>3921</v>
      </c>
      <c r="G467" s="69">
        <v>1993</v>
      </c>
      <c r="H467" s="70">
        <v>12</v>
      </c>
      <c r="I467" s="144">
        <v>1035</v>
      </c>
      <c r="J467" s="71">
        <v>86</v>
      </c>
      <c r="K467" s="71">
        <v>95.8</v>
      </c>
      <c r="L467" s="71">
        <v>11.5</v>
      </c>
      <c r="M467" s="70">
        <v>11</v>
      </c>
      <c r="N467" s="71">
        <v>89</v>
      </c>
      <c r="O467" s="71">
        <v>10</v>
      </c>
      <c r="P467" s="70">
        <v>1</v>
      </c>
      <c r="Q467" s="71">
        <v>56</v>
      </c>
      <c r="R467" s="60">
        <v>0</v>
      </c>
      <c r="S467" s="70">
        <v>0.42</v>
      </c>
      <c r="T467" s="71">
        <v>10</v>
      </c>
      <c r="U467" s="71">
        <v>31</v>
      </c>
      <c r="V467" s="77">
        <v>-21</v>
      </c>
      <c r="W467" s="77">
        <v>-1.83</v>
      </c>
      <c r="X467" s="77">
        <v>-1.83</v>
      </c>
      <c r="Y467" s="70">
        <v>9.6</v>
      </c>
      <c r="Z467" s="71">
        <v>25.3</v>
      </c>
      <c r="AA467" s="77">
        <v>-15.6</v>
      </c>
      <c r="AB467" s="77">
        <v>-1.36</v>
      </c>
      <c r="AC467" s="78">
        <v>0.4</v>
      </c>
      <c r="AD467" s="63" t="s">
        <v>25</v>
      </c>
    </row>
    <row r="468" spans="1:30" ht="17.25" thickBot="1">
      <c r="A468" s="72">
        <v>466</v>
      </c>
      <c r="B468" s="57" t="s">
        <v>305</v>
      </c>
      <c r="C468" s="58" t="s">
        <v>1848</v>
      </c>
      <c r="D468" s="69" t="s">
        <v>111</v>
      </c>
      <c r="E468" s="58" t="s">
        <v>75</v>
      </c>
      <c r="F468" s="69" t="s">
        <v>4206</v>
      </c>
      <c r="G468" s="69">
        <v>1996</v>
      </c>
      <c r="H468" s="59">
        <v>0</v>
      </c>
      <c r="I468" s="60"/>
      <c r="J468" s="60"/>
      <c r="K468" s="60">
        <v>0</v>
      </c>
      <c r="L468" s="60">
        <v>0</v>
      </c>
      <c r="M468" s="59">
        <v>0</v>
      </c>
      <c r="N468" s="60"/>
      <c r="O468" s="60">
        <v>0</v>
      </c>
      <c r="P468" s="59">
        <v>0</v>
      </c>
      <c r="Q468" s="60"/>
      <c r="R468" s="71">
        <v>11</v>
      </c>
      <c r="S468" s="70">
        <v>1</v>
      </c>
      <c r="T468" s="71">
        <v>2</v>
      </c>
      <c r="U468" s="71">
        <v>2</v>
      </c>
      <c r="V468" s="60">
        <v>0</v>
      </c>
      <c r="W468" s="60"/>
      <c r="X468" s="60"/>
      <c r="Y468" s="59"/>
      <c r="Z468" s="60"/>
      <c r="AA468" s="60"/>
      <c r="AB468" s="60"/>
      <c r="AC468" s="60"/>
      <c r="AD468" s="63" t="s">
        <v>25</v>
      </c>
    </row>
    <row r="469" spans="1:30" ht="17.25" thickBot="1">
      <c r="A469" s="72">
        <v>467</v>
      </c>
      <c r="B469" s="57" t="s">
        <v>306</v>
      </c>
      <c r="C469" s="58" t="s">
        <v>1820</v>
      </c>
      <c r="D469" s="69" t="s">
        <v>103</v>
      </c>
      <c r="E469" s="58" t="s">
        <v>65</v>
      </c>
      <c r="F469" s="69" t="s">
        <v>4030</v>
      </c>
      <c r="G469" s="69">
        <v>1996</v>
      </c>
      <c r="H469" s="70">
        <v>10</v>
      </c>
      <c r="I469" s="71">
        <v>820</v>
      </c>
      <c r="J469" s="71">
        <v>82</v>
      </c>
      <c r="K469" s="71">
        <v>75.900000000000006</v>
      </c>
      <c r="L469" s="71">
        <v>9.1</v>
      </c>
      <c r="M469" s="70">
        <v>10</v>
      </c>
      <c r="N469" s="71">
        <v>82</v>
      </c>
      <c r="O469" s="71">
        <v>7</v>
      </c>
      <c r="P469" s="59">
        <v>0</v>
      </c>
      <c r="Q469" s="60"/>
      <c r="R469" s="60">
        <v>0</v>
      </c>
      <c r="S469" s="70">
        <v>2.8</v>
      </c>
      <c r="T469" s="71">
        <v>28</v>
      </c>
      <c r="U469" s="71">
        <v>8</v>
      </c>
      <c r="V469" s="78">
        <v>20</v>
      </c>
      <c r="W469" s="78">
        <v>2.2000000000000002</v>
      </c>
      <c r="X469" s="78">
        <v>2.2000000000000002</v>
      </c>
      <c r="Y469" s="70">
        <v>21.5</v>
      </c>
      <c r="Z469" s="71">
        <v>8.9</v>
      </c>
      <c r="AA469" s="78">
        <v>12.6</v>
      </c>
      <c r="AB469" s="78">
        <v>1.39</v>
      </c>
      <c r="AC469" s="78">
        <v>1.1499999999999999</v>
      </c>
      <c r="AD469" s="63" t="s">
        <v>25</v>
      </c>
    </row>
    <row r="470" spans="1:30" ht="17.25" thickBot="1">
      <c r="A470" s="72">
        <v>468</v>
      </c>
      <c r="B470" s="57" t="s">
        <v>2941</v>
      </c>
      <c r="C470" s="58" t="s">
        <v>1812</v>
      </c>
      <c r="D470" s="69" t="s">
        <v>102</v>
      </c>
      <c r="E470" s="58" t="s">
        <v>2348</v>
      </c>
      <c r="F470" s="69" t="s">
        <v>4031</v>
      </c>
      <c r="G470" s="69">
        <v>1989</v>
      </c>
      <c r="H470" s="70">
        <v>7</v>
      </c>
      <c r="I470" s="71">
        <v>297</v>
      </c>
      <c r="J470" s="71">
        <v>42</v>
      </c>
      <c r="K470" s="71">
        <v>27.5</v>
      </c>
      <c r="L470" s="71">
        <v>3.3</v>
      </c>
      <c r="M470" s="70">
        <v>2</v>
      </c>
      <c r="N470" s="71">
        <v>90</v>
      </c>
      <c r="O470" s="71">
        <v>2</v>
      </c>
      <c r="P470" s="70">
        <v>5</v>
      </c>
      <c r="Q470" s="71">
        <v>23</v>
      </c>
      <c r="R470" s="71">
        <v>4</v>
      </c>
      <c r="S470" s="70">
        <v>0.43</v>
      </c>
      <c r="T470" s="71">
        <v>2</v>
      </c>
      <c r="U470" s="71">
        <v>8</v>
      </c>
      <c r="V470" s="77">
        <v>-6</v>
      </c>
      <c r="W470" s="77">
        <v>-1.82</v>
      </c>
      <c r="X470" s="77">
        <v>-0.09</v>
      </c>
      <c r="Y470" s="70">
        <v>3.2</v>
      </c>
      <c r="Z470" s="71">
        <v>5.3</v>
      </c>
      <c r="AA470" s="77">
        <v>-2.1</v>
      </c>
      <c r="AB470" s="77">
        <v>-0.63</v>
      </c>
      <c r="AC470" s="78">
        <v>0.53</v>
      </c>
      <c r="AD470" s="63" t="s">
        <v>25</v>
      </c>
    </row>
    <row r="471" spans="1:30" ht="17.25" thickBot="1">
      <c r="A471" s="72">
        <v>469</v>
      </c>
      <c r="B471" s="57" t="s">
        <v>308</v>
      </c>
      <c r="C471" s="58" t="s">
        <v>1825</v>
      </c>
      <c r="D471" s="69" t="s">
        <v>104</v>
      </c>
      <c r="E471" s="58" t="s">
        <v>77</v>
      </c>
      <c r="F471" s="69" t="s">
        <v>3979</v>
      </c>
      <c r="G471" s="69">
        <v>1999</v>
      </c>
      <c r="H471" s="70">
        <v>10</v>
      </c>
      <c r="I471" s="71">
        <v>421</v>
      </c>
      <c r="J471" s="71">
        <v>42</v>
      </c>
      <c r="K471" s="71">
        <v>39</v>
      </c>
      <c r="L471" s="71">
        <v>4.7</v>
      </c>
      <c r="M471" s="70">
        <v>4</v>
      </c>
      <c r="N471" s="71">
        <v>78</v>
      </c>
      <c r="O471" s="71">
        <v>2</v>
      </c>
      <c r="P471" s="70">
        <v>6</v>
      </c>
      <c r="Q471" s="71">
        <v>18</v>
      </c>
      <c r="R471" s="71">
        <v>2</v>
      </c>
      <c r="S471" s="70">
        <v>1.4</v>
      </c>
      <c r="T471" s="71">
        <v>6</v>
      </c>
      <c r="U471" s="71">
        <v>6</v>
      </c>
      <c r="V471" s="60">
        <v>0</v>
      </c>
      <c r="W471" s="60">
        <v>0</v>
      </c>
      <c r="X471" s="77">
        <v>-0.27</v>
      </c>
      <c r="Y471" s="70">
        <v>7.8</v>
      </c>
      <c r="Z471" s="71">
        <v>7.4</v>
      </c>
      <c r="AA471" s="78">
        <v>0.4</v>
      </c>
      <c r="AB471" s="78">
        <v>0.09</v>
      </c>
      <c r="AC471" s="77">
        <v>-0.65</v>
      </c>
      <c r="AD471" s="63" t="s">
        <v>25</v>
      </c>
    </row>
    <row r="472" spans="1:30" ht="17.25" thickBot="1">
      <c r="A472" s="72">
        <v>470</v>
      </c>
      <c r="B472" s="57" t="s">
        <v>309</v>
      </c>
      <c r="C472" s="58" t="s">
        <v>1821</v>
      </c>
      <c r="D472" s="69" t="s">
        <v>104</v>
      </c>
      <c r="E472" s="58" t="s">
        <v>71</v>
      </c>
      <c r="F472" s="69" t="s">
        <v>3537</v>
      </c>
      <c r="G472" s="69">
        <v>1998</v>
      </c>
      <c r="H472" s="70">
        <v>11</v>
      </c>
      <c r="I472" s="71">
        <v>855</v>
      </c>
      <c r="J472" s="71">
        <v>78</v>
      </c>
      <c r="K472" s="71">
        <v>79.2</v>
      </c>
      <c r="L472" s="71">
        <v>9.5</v>
      </c>
      <c r="M472" s="70">
        <v>11</v>
      </c>
      <c r="N472" s="71">
        <v>78</v>
      </c>
      <c r="O472" s="71">
        <v>9</v>
      </c>
      <c r="P472" s="59">
        <v>0</v>
      </c>
      <c r="Q472" s="60"/>
      <c r="R472" s="60">
        <v>0</v>
      </c>
      <c r="S472" s="70">
        <v>2.36</v>
      </c>
      <c r="T472" s="71">
        <v>22</v>
      </c>
      <c r="U472" s="71">
        <v>7</v>
      </c>
      <c r="V472" s="78">
        <v>15</v>
      </c>
      <c r="W472" s="78">
        <v>1.58</v>
      </c>
      <c r="X472" s="78">
        <v>3.98</v>
      </c>
      <c r="Y472" s="70">
        <v>17.100000000000001</v>
      </c>
      <c r="Z472" s="71">
        <v>10.5</v>
      </c>
      <c r="AA472" s="78">
        <v>6.6</v>
      </c>
      <c r="AB472" s="78">
        <v>0.69</v>
      </c>
      <c r="AC472" s="78">
        <v>3.1</v>
      </c>
      <c r="AD472" s="63" t="s">
        <v>25</v>
      </c>
    </row>
    <row r="473" spans="1:30" ht="17.25" thickBot="1">
      <c r="A473" s="72">
        <v>471</v>
      </c>
      <c r="B473" s="57" t="s">
        <v>310</v>
      </c>
      <c r="C473" s="58" t="s">
        <v>1812</v>
      </c>
      <c r="D473" s="69" t="s">
        <v>103</v>
      </c>
      <c r="E473" s="58" t="s">
        <v>95</v>
      </c>
      <c r="F473" s="69" t="s">
        <v>4032</v>
      </c>
      <c r="G473" s="69">
        <v>1995</v>
      </c>
      <c r="H473" s="70">
        <v>9</v>
      </c>
      <c r="I473" s="71">
        <v>362</v>
      </c>
      <c r="J473" s="71">
        <v>40</v>
      </c>
      <c r="K473" s="71">
        <v>33.5</v>
      </c>
      <c r="L473" s="71">
        <v>4</v>
      </c>
      <c r="M473" s="70">
        <v>3</v>
      </c>
      <c r="N473" s="71">
        <v>70</v>
      </c>
      <c r="O473" s="71">
        <v>1</v>
      </c>
      <c r="P473" s="70">
        <v>6</v>
      </c>
      <c r="Q473" s="71">
        <v>25</v>
      </c>
      <c r="R473" s="71">
        <v>3</v>
      </c>
      <c r="S473" s="70">
        <v>0.78</v>
      </c>
      <c r="T473" s="71">
        <v>3</v>
      </c>
      <c r="U473" s="71">
        <v>11</v>
      </c>
      <c r="V473" s="77">
        <v>-8</v>
      </c>
      <c r="W473" s="77">
        <v>-1.99</v>
      </c>
      <c r="X473" s="77">
        <v>-0.99</v>
      </c>
      <c r="Y473" s="70">
        <v>3.7</v>
      </c>
      <c r="Z473" s="71">
        <v>11</v>
      </c>
      <c r="AA473" s="77">
        <v>-7.3</v>
      </c>
      <c r="AB473" s="77">
        <v>-1.81</v>
      </c>
      <c r="AC473" s="77">
        <v>-1.42</v>
      </c>
      <c r="AD473" s="63" t="s">
        <v>25</v>
      </c>
    </row>
    <row r="474" spans="1:30" ht="17.25" thickBot="1">
      <c r="A474" s="72">
        <v>472</v>
      </c>
      <c r="B474" s="57" t="s">
        <v>2699</v>
      </c>
      <c r="C474" s="58" t="s">
        <v>1857</v>
      </c>
      <c r="D474" s="69" t="s">
        <v>103</v>
      </c>
      <c r="E474" s="58" t="s">
        <v>2641</v>
      </c>
      <c r="F474" s="69" t="s">
        <v>4033</v>
      </c>
      <c r="G474" s="69">
        <v>1993</v>
      </c>
      <c r="H474" s="70">
        <v>11</v>
      </c>
      <c r="I474" s="71">
        <v>510</v>
      </c>
      <c r="J474" s="71">
        <v>46</v>
      </c>
      <c r="K474" s="71">
        <v>47.2</v>
      </c>
      <c r="L474" s="71">
        <v>5.7</v>
      </c>
      <c r="M474" s="70">
        <v>5</v>
      </c>
      <c r="N474" s="71">
        <v>81</v>
      </c>
      <c r="O474" s="71">
        <v>2</v>
      </c>
      <c r="P474" s="70">
        <v>6</v>
      </c>
      <c r="Q474" s="71">
        <v>18</v>
      </c>
      <c r="R474" s="71">
        <v>1</v>
      </c>
      <c r="S474" s="70">
        <v>0.45</v>
      </c>
      <c r="T474" s="71">
        <v>7</v>
      </c>
      <c r="U474" s="71">
        <v>9</v>
      </c>
      <c r="V474" s="77">
        <v>-2</v>
      </c>
      <c r="W474" s="77">
        <v>-0.35</v>
      </c>
      <c r="X474" s="78">
        <v>1.23</v>
      </c>
      <c r="Y474" s="70">
        <v>6.9</v>
      </c>
      <c r="Z474" s="71">
        <v>12.9</v>
      </c>
      <c r="AA474" s="77">
        <v>-6.1</v>
      </c>
      <c r="AB474" s="77">
        <v>-1.07</v>
      </c>
      <c r="AC474" s="77">
        <v>-0.17</v>
      </c>
      <c r="AD474" s="63" t="s">
        <v>25</v>
      </c>
    </row>
    <row r="475" spans="1:30" ht="17.25" thickBot="1">
      <c r="A475" s="72">
        <v>473</v>
      </c>
      <c r="B475" s="57" t="s">
        <v>94</v>
      </c>
      <c r="C475" s="58" t="s">
        <v>1841</v>
      </c>
      <c r="D475" s="69" t="s">
        <v>111</v>
      </c>
      <c r="E475" s="58" t="s">
        <v>93</v>
      </c>
      <c r="F475" s="69" t="s">
        <v>4034</v>
      </c>
      <c r="G475" s="69">
        <v>1993</v>
      </c>
      <c r="H475" s="70">
        <v>12</v>
      </c>
      <c r="I475" s="144">
        <v>1080</v>
      </c>
      <c r="J475" s="71">
        <v>90</v>
      </c>
      <c r="K475" s="71">
        <v>100</v>
      </c>
      <c r="L475" s="71">
        <v>12</v>
      </c>
      <c r="M475" s="70">
        <v>12</v>
      </c>
      <c r="N475" s="71">
        <v>90</v>
      </c>
      <c r="O475" s="71">
        <v>12</v>
      </c>
      <c r="P475" s="59">
        <v>0</v>
      </c>
      <c r="Q475" s="60"/>
      <c r="R475" s="60">
        <v>0</v>
      </c>
      <c r="S475" s="70">
        <v>1.25</v>
      </c>
      <c r="T475" s="71">
        <v>16</v>
      </c>
      <c r="U475" s="71">
        <v>20</v>
      </c>
      <c r="V475" s="77">
        <v>-4</v>
      </c>
      <c r="W475" s="77">
        <v>-0.33</v>
      </c>
      <c r="X475" s="60"/>
      <c r="Y475" s="70">
        <v>16.399999999999999</v>
      </c>
      <c r="Z475" s="71">
        <v>19.5</v>
      </c>
      <c r="AA475" s="77">
        <v>-3.1</v>
      </c>
      <c r="AB475" s="77">
        <v>-0.26</v>
      </c>
      <c r="AC475" s="60"/>
      <c r="AD475" s="63" t="s">
        <v>25</v>
      </c>
    </row>
    <row r="476" spans="1:30" ht="17.25" thickBot="1">
      <c r="A476" s="72">
        <v>474</v>
      </c>
      <c r="B476" s="57" t="s">
        <v>4207</v>
      </c>
      <c r="C476" s="58" t="s">
        <v>1812</v>
      </c>
      <c r="D476" s="69" t="s">
        <v>102</v>
      </c>
      <c r="E476" s="58" t="s">
        <v>63</v>
      </c>
      <c r="F476" s="69" t="s">
        <v>4208</v>
      </c>
      <c r="G476" s="69">
        <v>2004</v>
      </c>
      <c r="H476" s="59">
        <v>0</v>
      </c>
      <c r="I476" s="60"/>
      <c r="J476" s="60"/>
      <c r="K476" s="60"/>
      <c r="L476" s="60"/>
      <c r="M476" s="59">
        <v>0</v>
      </c>
      <c r="N476" s="60"/>
      <c r="O476" s="60">
        <v>0</v>
      </c>
      <c r="P476" s="59">
        <v>0</v>
      </c>
      <c r="Q476" s="60"/>
      <c r="R476" s="71">
        <v>1</v>
      </c>
      <c r="S476" s="59"/>
      <c r="T476" s="60"/>
      <c r="U476" s="60"/>
      <c r="V476" s="60"/>
      <c r="W476" s="60"/>
      <c r="X476" s="60"/>
      <c r="Y476" s="59"/>
      <c r="Z476" s="60"/>
      <c r="AA476" s="60"/>
      <c r="AB476" s="60"/>
      <c r="AC476" s="60"/>
      <c r="AD476" s="63" t="s">
        <v>25</v>
      </c>
    </row>
    <row r="477" spans="1:30" ht="17.25" thickBot="1">
      <c r="A477" s="72">
        <v>475</v>
      </c>
      <c r="B477" s="57" t="s">
        <v>311</v>
      </c>
      <c r="C477" s="58" t="s">
        <v>1812</v>
      </c>
      <c r="D477" s="69" t="s">
        <v>102</v>
      </c>
      <c r="E477" s="58" t="s">
        <v>63</v>
      </c>
      <c r="F477" s="69" t="s">
        <v>4035</v>
      </c>
      <c r="G477" s="69">
        <v>2001</v>
      </c>
      <c r="H477" s="70">
        <v>11</v>
      </c>
      <c r="I477" s="71">
        <v>944</v>
      </c>
      <c r="J477" s="71">
        <v>86</v>
      </c>
      <c r="K477" s="71">
        <v>87.4</v>
      </c>
      <c r="L477" s="71">
        <v>10.5</v>
      </c>
      <c r="M477" s="70">
        <v>11</v>
      </c>
      <c r="N477" s="71">
        <v>86</v>
      </c>
      <c r="O477" s="71">
        <v>6</v>
      </c>
      <c r="P477" s="59">
        <v>0</v>
      </c>
      <c r="Q477" s="60"/>
      <c r="R477" s="60">
        <v>0</v>
      </c>
      <c r="S477" s="70">
        <v>2.1800000000000002</v>
      </c>
      <c r="T477" s="71">
        <v>22</v>
      </c>
      <c r="U477" s="71">
        <v>10</v>
      </c>
      <c r="V477" s="78">
        <v>12</v>
      </c>
      <c r="W477" s="78">
        <v>1.1399999999999999</v>
      </c>
      <c r="X477" s="77">
        <v>-1.5</v>
      </c>
      <c r="Y477" s="70">
        <v>18.8</v>
      </c>
      <c r="Z477" s="71">
        <v>8.3000000000000007</v>
      </c>
      <c r="AA477" s="78">
        <v>10.5</v>
      </c>
      <c r="AB477" s="78">
        <v>1</v>
      </c>
      <c r="AC477" s="78">
        <v>0.11</v>
      </c>
      <c r="AD477" s="63" t="s">
        <v>25</v>
      </c>
    </row>
    <row r="478" spans="1:30" ht="17.25" thickBot="1">
      <c r="A478" s="72">
        <v>476</v>
      </c>
      <c r="B478" s="57" t="s">
        <v>312</v>
      </c>
      <c r="C478" s="58" t="s">
        <v>1849</v>
      </c>
      <c r="D478" s="69" t="s">
        <v>102</v>
      </c>
      <c r="E478" s="58" t="s">
        <v>79</v>
      </c>
      <c r="F478" s="69" t="s">
        <v>4036</v>
      </c>
      <c r="G478" s="69">
        <v>1992</v>
      </c>
      <c r="H478" s="70">
        <v>12</v>
      </c>
      <c r="I478" s="144">
        <v>1043</v>
      </c>
      <c r="J478" s="71">
        <v>87</v>
      </c>
      <c r="K478" s="71">
        <v>96.6</v>
      </c>
      <c r="L478" s="71">
        <v>11.6</v>
      </c>
      <c r="M478" s="70">
        <v>12</v>
      </c>
      <c r="N478" s="71">
        <v>87</v>
      </c>
      <c r="O478" s="71">
        <v>8</v>
      </c>
      <c r="P478" s="59">
        <v>0</v>
      </c>
      <c r="Q478" s="60"/>
      <c r="R478" s="60">
        <v>0</v>
      </c>
      <c r="S478" s="70">
        <v>2.25</v>
      </c>
      <c r="T478" s="71">
        <v>27</v>
      </c>
      <c r="U478" s="71">
        <v>9</v>
      </c>
      <c r="V478" s="78">
        <v>18</v>
      </c>
      <c r="W478" s="78">
        <v>1.55</v>
      </c>
      <c r="X478" s="78">
        <v>3.99</v>
      </c>
      <c r="Y478" s="70">
        <v>26.3</v>
      </c>
      <c r="Z478" s="71">
        <v>13.5</v>
      </c>
      <c r="AA478" s="78">
        <v>12.8</v>
      </c>
      <c r="AB478" s="78">
        <v>1.1000000000000001</v>
      </c>
      <c r="AC478" s="78">
        <v>2.95</v>
      </c>
      <c r="AD478" s="63" t="s">
        <v>25</v>
      </c>
    </row>
    <row r="479" spans="1:30" ht="17.25" thickBot="1">
      <c r="A479" s="72">
        <v>477</v>
      </c>
      <c r="B479" s="57" t="s">
        <v>313</v>
      </c>
      <c r="C479" s="58" t="s">
        <v>1814</v>
      </c>
      <c r="D479" s="69" t="s">
        <v>104</v>
      </c>
      <c r="E479" s="58" t="s">
        <v>63</v>
      </c>
      <c r="F479" s="69" t="s">
        <v>4037</v>
      </c>
      <c r="G479" s="69">
        <v>2001</v>
      </c>
      <c r="H479" s="70">
        <v>12</v>
      </c>
      <c r="I479" s="144">
        <v>1080</v>
      </c>
      <c r="J479" s="71">
        <v>90</v>
      </c>
      <c r="K479" s="71">
        <v>100</v>
      </c>
      <c r="L479" s="71">
        <v>12</v>
      </c>
      <c r="M479" s="70">
        <v>12</v>
      </c>
      <c r="N479" s="71">
        <v>90</v>
      </c>
      <c r="O479" s="71">
        <v>12</v>
      </c>
      <c r="P479" s="59">
        <v>0</v>
      </c>
      <c r="Q479" s="60"/>
      <c r="R479" s="60">
        <v>0</v>
      </c>
      <c r="S479" s="70">
        <v>2.25</v>
      </c>
      <c r="T479" s="71">
        <v>26</v>
      </c>
      <c r="U479" s="71">
        <v>10</v>
      </c>
      <c r="V479" s="78">
        <v>16</v>
      </c>
      <c r="W479" s="78">
        <v>1.33</v>
      </c>
      <c r="X479" s="60"/>
      <c r="Y479" s="70">
        <v>21</v>
      </c>
      <c r="Z479" s="71">
        <v>9.1999999999999993</v>
      </c>
      <c r="AA479" s="78">
        <v>11.8</v>
      </c>
      <c r="AB479" s="78">
        <v>0.99</v>
      </c>
      <c r="AC479" s="60"/>
      <c r="AD479" s="63" t="s">
        <v>25</v>
      </c>
    </row>
    <row r="480" spans="1:30" ht="17.25" thickBot="1">
      <c r="A480" s="72">
        <v>478</v>
      </c>
      <c r="B480" s="57" t="s">
        <v>3232</v>
      </c>
      <c r="C480" s="58" t="s">
        <v>1844</v>
      </c>
      <c r="D480" s="69" t="s">
        <v>103</v>
      </c>
      <c r="E480" s="58" t="s">
        <v>2641</v>
      </c>
      <c r="F480" s="69" t="s">
        <v>4038</v>
      </c>
      <c r="G480" s="69">
        <v>1999</v>
      </c>
      <c r="H480" s="70">
        <v>2</v>
      </c>
      <c r="I480" s="71">
        <v>129</v>
      </c>
      <c r="J480" s="71">
        <v>65</v>
      </c>
      <c r="K480" s="71">
        <v>11.9</v>
      </c>
      <c r="L480" s="71">
        <v>1.4</v>
      </c>
      <c r="M480" s="70">
        <v>2</v>
      </c>
      <c r="N480" s="71">
        <v>65</v>
      </c>
      <c r="O480" s="60">
        <v>0</v>
      </c>
      <c r="P480" s="59">
        <v>0</v>
      </c>
      <c r="Q480" s="60"/>
      <c r="R480" s="60">
        <v>0</v>
      </c>
      <c r="S480" s="70">
        <v>0.5</v>
      </c>
      <c r="T480" s="60">
        <v>0</v>
      </c>
      <c r="U480" s="71">
        <v>2</v>
      </c>
      <c r="V480" s="77">
        <v>-2</v>
      </c>
      <c r="W480" s="77">
        <v>-1.4</v>
      </c>
      <c r="X480" s="77">
        <v>-0.45</v>
      </c>
      <c r="Y480" s="70">
        <v>1.6</v>
      </c>
      <c r="Z480" s="71">
        <v>1</v>
      </c>
      <c r="AA480" s="78">
        <v>0.5</v>
      </c>
      <c r="AB480" s="78">
        <v>0.36</v>
      </c>
      <c r="AC480" s="78">
        <v>1.52</v>
      </c>
      <c r="AD480" s="63" t="s">
        <v>25</v>
      </c>
    </row>
    <row r="481" spans="1:30" ht="17.25" thickBot="1">
      <c r="A481" s="72">
        <v>479</v>
      </c>
      <c r="B481" s="57" t="s">
        <v>314</v>
      </c>
      <c r="C481" s="58" t="s">
        <v>1846</v>
      </c>
      <c r="D481" s="69" t="s">
        <v>104</v>
      </c>
      <c r="E481" s="58" t="s">
        <v>71</v>
      </c>
      <c r="F481" s="69" t="s">
        <v>4039</v>
      </c>
      <c r="G481" s="69">
        <v>1996</v>
      </c>
      <c r="H481" s="70">
        <v>1</v>
      </c>
      <c r="I481" s="71">
        <v>77</v>
      </c>
      <c r="J481" s="71">
        <v>77</v>
      </c>
      <c r="K481" s="71">
        <v>7.1</v>
      </c>
      <c r="L481" s="71">
        <v>0.9</v>
      </c>
      <c r="M481" s="59">
        <v>0</v>
      </c>
      <c r="N481" s="60"/>
      <c r="O481" s="60">
        <v>0</v>
      </c>
      <c r="P481" s="70">
        <v>1</v>
      </c>
      <c r="Q481" s="71">
        <v>77</v>
      </c>
      <c r="R481" s="71">
        <v>3</v>
      </c>
      <c r="S481" s="70">
        <v>1</v>
      </c>
      <c r="T481" s="71">
        <v>1</v>
      </c>
      <c r="U481" s="71">
        <v>2</v>
      </c>
      <c r="V481" s="77">
        <v>-1</v>
      </c>
      <c r="W481" s="77">
        <v>-1.17</v>
      </c>
      <c r="X481" s="77">
        <v>-2.0699999999999998</v>
      </c>
      <c r="Y481" s="70">
        <v>0.7</v>
      </c>
      <c r="Z481" s="71">
        <v>2.2000000000000002</v>
      </c>
      <c r="AA481" s="77">
        <v>-1.5</v>
      </c>
      <c r="AB481" s="77">
        <v>-1.8</v>
      </c>
      <c r="AC481" s="77">
        <v>-1.99</v>
      </c>
      <c r="AD481" s="63" t="s">
        <v>25</v>
      </c>
    </row>
    <row r="482" spans="1:30" ht="17.25" thickBot="1">
      <c r="A482" s="72">
        <v>480</v>
      </c>
      <c r="B482" s="57" t="s">
        <v>74</v>
      </c>
      <c r="C482" s="58" t="s">
        <v>1820</v>
      </c>
      <c r="D482" s="69" t="s">
        <v>111</v>
      </c>
      <c r="E482" s="58" t="s">
        <v>81</v>
      </c>
      <c r="F482" s="69" t="s">
        <v>4040</v>
      </c>
      <c r="G482" s="69">
        <v>1997</v>
      </c>
      <c r="H482" s="70">
        <v>12</v>
      </c>
      <c r="I482" s="144">
        <v>1080</v>
      </c>
      <c r="J482" s="71">
        <v>90</v>
      </c>
      <c r="K482" s="71">
        <v>100</v>
      </c>
      <c r="L482" s="71">
        <v>12</v>
      </c>
      <c r="M482" s="70">
        <v>12</v>
      </c>
      <c r="N482" s="71">
        <v>90</v>
      </c>
      <c r="O482" s="71">
        <v>12</v>
      </c>
      <c r="P482" s="59">
        <v>0</v>
      </c>
      <c r="Q482" s="60"/>
      <c r="R482" s="60">
        <v>0</v>
      </c>
      <c r="S482" s="70">
        <v>1.33</v>
      </c>
      <c r="T482" s="71">
        <v>21</v>
      </c>
      <c r="U482" s="71">
        <v>16</v>
      </c>
      <c r="V482" s="78">
        <v>5</v>
      </c>
      <c r="W482" s="78">
        <v>0.42</v>
      </c>
      <c r="X482" s="60"/>
      <c r="Y482" s="70">
        <v>25.2</v>
      </c>
      <c r="Z482" s="71">
        <v>15</v>
      </c>
      <c r="AA482" s="78">
        <v>10.199999999999999</v>
      </c>
      <c r="AB482" s="78">
        <v>0.85</v>
      </c>
      <c r="AC482" s="60"/>
      <c r="AD482" s="63" t="s">
        <v>25</v>
      </c>
    </row>
    <row r="483" spans="1:30" ht="17.25" thickBot="1">
      <c r="A483" s="72">
        <v>481</v>
      </c>
      <c r="B483" s="57" t="s">
        <v>315</v>
      </c>
      <c r="C483" s="58" t="s">
        <v>1812</v>
      </c>
      <c r="D483" s="69" t="s">
        <v>1819</v>
      </c>
      <c r="E483" s="58" t="s">
        <v>69</v>
      </c>
      <c r="F483" s="69" t="s">
        <v>4041</v>
      </c>
      <c r="G483" s="69">
        <v>2000</v>
      </c>
      <c r="H483" s="70">
        <v>3</v>
      </c>
      <c r="I483" s="71">
        <v>79</v>
      </c>
      <c r="J483" s="71">
        <v>26</v>
      </c>
      <c r="K483" s="71">
        <v>7.3</v>
      </c>
      <c r="L483" s="71">
        <v>0.9</v>
      </c>
      <c r="M483" s="59">
        <v>0</v>
      </c>
      <c r="N483" s="60"/>
      <c r="O483" s="60">
        <v>0</v>
      </c>
      <c r="P483" s="70">
        <v>3</v>
      </c>
      <c r="Q483" s="71">
        <v>26</v>
      </c>
      <c r="R483" s="60">
        <v>0</v>
      </c>
      <c r="S483" s="70">
        <v>2</v>
      </c>
      <c r="T483" s="71">
        <v>2</v>
      </c>
      <c r="U483" s="71">
        <v>1</v>
      </c>
      <c r="V483" s="78">
        <v>1</v>
      </c>
      <c r="W483" s="78">
        <v>1.1399999999999999</v>
      </c>
      <c r="X483" s="78">
        <v>1.5</v>
      </c>
      <c r="Y483" s="70">
        <v>2.6</v>
      </c>
      <c r="Z483" s="71">
        <v>1.9</v>
      </c>
      <c r="AA483" s="78">
        <v>0.8</v>
      </c>
      <c r="AB483" s="78">
        <v>0.89</v>
      </c>
      <c r="AC483" s="78">
        <v>1.08</v>
      </c>
      <c r="AD483" s="63" t="s">
        <v>25</v>
      </c>
    </row>
    <row r="484" spans="1:30" ht="17.25" thickBot="1">
      <c r="A484" s="72">
        <v>482</v>
      </c>
      <c r="B484" s="57" t="s">
        <v>3233</v>
      </c>
      <c r="C484" s="58" t="s">
        <v>1830</v>
      </c>
      <c r="D484" s="69" t="s">
        <v>103</v>
      </c>
      <c r="E484" s="58" t="s">
        <v>87</v>
      </c>
      <c r="F484" s="69" t="s">
        <v>4042</v>
      </c>
      <c r="G484" s="69">
        <v>1997</v>
      </c>
      <c r="H484" s="70">
        <v>8</v>
      </c>
      <c r="I484" s="71">
        <v>642</v>
      </c>
      <c r="J484" s="71">
        <v>80</v>
      </c>
      <c r="K484" s="71">
        <v>59.4</v>
      </c>
      <c r="L484" s="71">
        <v>7.1</v>
      </c>
      <c r="M484" s="70">
        <v>8</v>
      </c>
      <c r="N484" s="71">
        <v>80</v>
      </c>
      <c r="O484" s="71">
        <v>3</v>
      </c>
      <c r="P484" s="59">
        <v>0</v>
      </c>
      <c r="Q484" s="60"/>
      <c r="R484" s="60">
        <v>0</v>
      </c>
      <c r="S484" s="70">
        <v>0.88</v>
      </c>
      <c r="T484" s="71">
        <v>8</v>
      </c>
      <c r="U484" s="71">
        <v>10</v>
      </c>
      <c r="V484" s="77">
        <v>-2</v>
      </c>
      <c r="W484" s="77">
        <v>-0.28000000000000003</v>
      </c>
      <c r="X484" s="78">
        <v>0.13</v>
      </c>
      <c r="Y484" s="70">
        <v>7.3</v>
      </c>
      <c r="Z484" s="71">
        <v>9.6999999999999993</v>
      </c>
      <c r="AA484" s="77">
        <v>-2.2999999999999998</v>
      </c>
      <c r="AB484" s="77">
        <v>-0.33</v>
      </c>
      <c r="AC484" s="78">
        <v>0.31</v>
      </c>
      <c r="AD484" s="63" t="s">
        <v>25</v>
      </c>
    </row>
    <row r="485" spans="1:30" ht="17.25" thickBot="1">
      <c r="A485" s="72">
        <v>483</v>
      </c>
      <c r="B485" s="57" t="s">
        <v>2737</v>
      </c>
      <c r="C485" s="58" t="s">
        <v>1822</v>
      </c>
      <c r="D485" s="69" t="s">
        <v>103</v>
      </c>
      <c r="E485" s="58" t="s">
        <v>81</v>
      </c>
      <c r="F485" s="69" t="s">
        <v>4043</v>
      </c>
      <c r="G485" s="69">
        <v>2004</v>
      </c>
      <c r="H485" s="59">
        <v>0</v>
      </c>
      <c r="I485" s="60"/>
      <c r="J485" s="60"/>
      <c r="K485" s="60"/>
      <c r="L485" s="60"/>
      <c r="M485" s="59">
        <v>0</v>
      </c>
      <c r="N485" s="60"/>
      <c r="O485" s="60">
        <v>0</v>
      </c>
      <c r="P485" s="59">
        <v>0</v>
      </c>
      <c r="Q485" s="60"/>
      <c r="R485" s="71">
        <v>1</v>
      </c>
      <c r="S485" s="59"/>
      <c r="T485" s="60"/>
      <c r="U485" s="60"/>
      <c r="V485" s="60"/>
      <c r="W485" s="60"/>
      <c r="X485" s="60"/>
      <c r="Y485" s="59"/>
      <c r="Z485" s="60"/>
      <c r="AA485" s="60"/>
      <c r="AB485" s="60"/>
      <c r="AC485" s="60"/>
      <c r="AD485" s="63" t="s">
        <v>25</v>
      </c>
    </row>
    <row r="486" spans="1:30" ht="17.25" thickBot="1">
      <c r="A486" s="72">
        <v>484</v>
      </c>
      <c r="B486" s="57" t="s">
        <v>2737</v>
      </c>
      <c r="C486" s="58" t="s">
        <v>1822</v>
      </c>
      <c r="D486" s="69" t="s">
        <v>103</v>
      </c>
      <c r="E486" s="58" t="s">
        <v>87</v>
      </c>
      <c r="F486" s="69" t="s">
        <v>4043</v>
      </c>
      <c r="G486" s="69">
        <v>2004</v>
      </c>
      <c r="H486" s="70">
        <v>1</v>
      </c>
      <c r="I486" s="71">
        <v>8</v>
      </c>
      <c r="J486" s="71">
        <v>8</v>
      </c>
      <c r="K486" s="71">
        <v>0.7</v>
      </c>
      <c r="L486" s="71">
        <v>0.1</v>
      </c>
      <c r="M486" s="59">
        <v>0</v>
      </c>
      <c r="N486" s="60"/>
      <c r="O486" s="60">
        <v>0</v>
      </c>
      <c r="P486" s="70">
        <v>1</v>
      </c>
      <c r="Q486" s="71">
        <v>8</v>
      </c>
      <c r="R486" s="71">
        <v>5</v>
      </c>
      <c r="S486" s="59">
        <v>0</v>
      </c>
      <c r="T486" s="60">
        <v>0</v>
      </c>
      <c r="U486" s="60">
        <v>0</v>
      </c>
      <c r="V486" s="60">
        <v>0</v>
      </c>
      <c r="W486" s="60">
        <v>0</v>
      </c>
      <c r="X486" s="78">
        <v>0.34</v>
      </c>
      <c r="Y486" s="70">
        <v>0.3</v>
      </c>
      <c r="Z486" s="60">
        <v>0</v>
      </c>
      <c r="AA486" s="78">
        <v>0.3</v>
      </c>
      <c r="AB486" s="78">
        <v>3.27</v>
      </c>
      <c r="AC486" s="78">
        <v>3.76</v>
      </c>
      <c r="AD486" s="63" t="s">
        <v>25</v>
      </c>
    </row>
    <row r="487" spans="1:30" ht="17.25" thickBot="1">
      <c r="A487" s="72">
        <v>485</v>
      </c>
      <c r="B487" s="57" t="s">
        <v>316</v>
      </c>
      <c r="C487" s="58" t="s">
        <v>1820</v>
      </c>
      <c r="D487" s="69" t="s">
        <v>1819</v>
      </c>
      <c r="E487" s="58" t="s">
        <v>93</v>
      </c>
      <c r="F487" s="69" t="s">
        <v>4044</v>
      </c>
      <c r="G487" s="69">
        <v>1992</v>
      </c>
      <c r="H487" s="70">
        <v>6</v>
      </c>
      <c r="I487" s="71">
        <v>193</v>
      </c>
      <c r="J487" s="71">
        <v>32</v>
      </c>
      <c r="K487" s="71">
        <v>17.899999999999999</v>
      </c>
      <c r="L487" s="71">
        <v>2.1</v>
      </c>
      <c r="M487" s="70">
        <v>2</v>
      </c>
      <c r="N487" s="71">
        <v>61</v>
      </c>
      <c r="O487" s="60">
        <v>0</v>
      </c>
      <c r="P487" s="70">
        <v>4</v>
      </c>
      <c r="Q487" s="71">
        <v>18</v>
      </c>
      <c r="R487" s="71">
        <v>6</v>
      </c>
      <c r="S487" s="70">
        <v>1.5</v>
      </c>
      <c r="T487" s="71">
        <v>5</v>
      </c>
      <c r="U487" s="71">
        <v>1</v>
      </c>
      <c r="V487" s="78">
        <v>4</v>
      </c>
      <c r="W487" s="78">
        <v>1.87</v>
      </c>
      <c r="X487" s="78">
        <v>2.68</v>
      </c>
      <c r="Y487" s="70">
        <v>5.0999999999999996</v>
      </c>
      <c r="Z487" s="71">
        <v>2.6</v>
      </c>
      <c r="AA487" s="78">
        <v>2.4</v>
      </c>
      <c r="AB487" s="78">
        <v>1.1299999999999999</v>
      </c>
      <c r="AC487" s="78">
        <v>1.69</v>
      </c>
      <c r="AD487" s="63" t="s">
        <v>25</v>
      </c>
    </row>
    <row r="488" spans="1:30" ht="17.25" thickBot="1">
      <c r="A488" s="72">
        <v>486</v>
      </c>
      <c r="B488" s="57" t="s">
        <v>3442</v>
      </c>
      <c r="C488" s="58" t="s">
        <v>1812</v>
      </c>
      <c r="D488" s="69" t="s">
        <v>103</v>
      </c>
      <c r="E488" s="58" t="s">
        <v>79</v>
      </c>
      <c r="F488" s="69" t="s">
        <v>4209</v>
      </c>
      <c r="G488" s="69">
        <v>2005</v>
      </c>
      <c r="H488" s="59">
        <v>0</v>
      </c>
      <c r="I488" s="60"/>
      <c r="J488" s="60"/>
      <c r="K488" s="60"/>
      <c r="L488" s="60"/>
      <c r="M488" s="59">
        <v>0</v>
      </c>
      <c r="N488" s="60"/>
      <c r="O488" s="60">
        <v>0</v>
      </c>
      <c r="P488" s="59">
        <v>0</v>
      </c>
      <c r="Q488" s="60"/>
      <c r="R488" s="71">
        <v>2</v>
      </c>
      <c r="S488" s="59"/>
      <c r="T488" s="60"/>
      <c r="U488" s="60"/>
      <c r="V488" s="60"/>
      <c r="W488" s="60"/>
      <c r="X488" s="60"/>
      <c r="Y488" s="59"/>
      <c r="Z488" s="60"/>
      <c r="AA488" s="60"/>
      <c r="AB488" s="60"/>
      <c r="AC488" s="60"/>
      <c r="AD488" s="63" t="s">
        <v>25</v>
      </c>
    </row>
    <row r="489" spans="1:30" ht="17.25" thickBot="1">
      <c r="A489" s="72">
        <v>487</v>
      </c>
      <c r="B489" s="57" t="s">
        <v>317</v>
      </c>
      <c r="C489" s="58" t="s">
        <v>1836</v>
      </c>
      <c r="D489" s="69" t="s">
        <v>1819</v>
      </c>
      <c r="E489" s="58" t="s">
        <v>77</v>
      </c>
      <c r="F489" s="69" t="s">
        <v>4045</v>
      </c>
      <c r="G489" s="69">
        <v>2001</v>
      </c>
      <c r="H489" s="70">
        <v>5</v>
      </c>
      <c r="I489" s="71">
        <v>257</v>
      </c>
      <c r="J489" s="71">
        <v>51</v>
      </c>
      <c r="K489" s="71">
        <v>23.8</v>
      </c>
      <c r="L489" s="71">
        <v>2.9</v>
      </c>
      <c r="M489" s="70">
        <v>3</v>
      </c>
      <c r="N489" s="71">
        <v>73</v>
      </c>
      <c r="O489" s="60">
        <v>0</v>
      </c>
      <c r="P489" s="70">
        <v>2</v>
      </c>
      <c r="Q489" s="71">
        <v>19</v>
      </c>
      <c r="R489" s="60">
        <v>0</v>
      </c>
      <c r="S489" s="70">
        <v>1.2</v>
      </c>
      <c r="T489" s="71">
        <v>4</v>
      </c>
      <c r="U489" s="71">
        <v>2</v>
      </c>
      <c r="V489" s="78">
        <v>2</v>
      </c>
      <c r="W489" s="78">
        <v>0.7</v>
      </c>
      <c r="X489" s="78">
        <v>0.7</v>
      </c>
      <c r="Y489" s="70">
        <v>4.4000000000000004</v>
      </c>
      <c r="Z489" s="71">
        <v>2.4</v>
      </c>
      <c r="AA489" s="78">
        <v>2</v>
      </c>
      <c r="AB489" s="78">
        <v>0.71</v>
      </c>
      <c r="AC489" s="78">
        <v>0.28999999999999998</v>
      </c>
      <c r="AD489" s="63" t="s">
        <v>25</v>
      </c>
    </row>
    <row r="490" spans="1:30" ht="17.25" thickBot="1">
      <c r="A490" s="72">
        <v>488</v>
      </c>
      <c r="B490" s="57" t="s">
        <v>318</v>
      </c>
      <c r="C490" s="58" t="s">
        <v>1817</v>
      </c>
      <c r="D490" s="69" t="s">
        <v>104</v>
      </c>
      <c r="E490" s="58" t="s">
        <v>67</v>
      </c>
      <c r="F490" s="69" t="s">
        <v>3895</v>
      </c>
      <c r="G490" s="69">
        <v>1991</v>
      </c>
      <c r="H490" s="70">
        <v>12</v>
      </c>
      <c r="I490" s="144">
        <v>1080</v>
      </c>
      <c r="J490" s="71">
        <v>90</v>
      </c>
      <c r="K490" s="71">
        <v>100</v>
      </c>
      <c r="L490" s="71">
        <v>12</v>
      </c>
      <c r="M490" s="70">
        <v>12</v>
      </c>
      <c r="N490" s="71">
        <v>90</v>
      </c>
      <c r="O490" s="71">
        <v>12</v>
      </c>
      <c r="P490" s="59">
        <v>0</v>
      </c>
      <c r="Q490" s="60"/>
      <c r="R490" s="60">
        <v>0</v>
      </c>
      <c r="S490" s="70">
        <v>1.67</v>
      </c>
      <c r="T490" s="71">
        <v>27</v>
      </c>
      <c r="U490" s="71">
        <v>13</v>
      </c>
      <c r="V490" s="78">
        <v>14</v>
      </c>
      <c r="W490" s="78">
        <v>1.17</v>
      </c>
      <c r="X490" s="60"/>
      <c r="Y490" s="70">
        <v>23.4</v>
      </c>
      <c r="Z490" s="71">
        <v>13.2</v>
      </c>
      <c r="AA490" s="78">
        <v>10.1</v>
      </c>
      <c r="AB490" s="78">
        <v>0.84</v>
      </c>
      <c r="AC490" s="60"/>
      <c r="AD490" s="63" t="s">
        <v>25</v>
      </c>
    </row>
    <row r="491" spans="1:30" ht="17.25" thickBot="1">
      <c r="A491" s="72">
        <v>489</v>
      </c>
      <c r="B491" s="57" t="s">
        <v>319</v>
      </c>
      <c r="C491" s="58" t="s">
        <v>1824</v>
      </c>
      <c r="D491" s="69" t="s">
        <v>1819</v>
      </c>
      <c r="E491" s="58" t="s">
        <v>85</v>
      </c>
      <c r="F491" s="69" t="s">
        <v>4046</v>
      </c>
      <c r="G491" s="69">
        <v>1992</v>
      </c>
      <c r="H491" s="70">
        <v>11</v>
      </c>
      <c r="I491" s="71">
        <v>758</v>
      </c>
      <c r="J491" s="71">
        <v>69</v>
      </c>
      <c r="K491" s="71">
        <v>70.2</v>
      </c>
      <c r="L491" s="71">
        <v>8.4</v>
      </c>
      <c r="M491" s="70">
        <v>11</v>
      </c>
      <c r="N491" s="71">
        <v>69</v>
      </c>
      <c r="O491" s="71">
        <v>2</v>
      </c>
      <c r="P491" s="59">
        <v>0</v>
      </c>
      <c r="Q491" s="60"/>
      <c r="R491" s="60">
        <v>0</v>
      </c>
      <c r="S491" s="70">
        <v>1.36</v>
      </c>
      <c r="T491" s="71">
        <v>6</v>
      </c>
      <c r="U491" s="71">
        <v>9</v>
      </c>
      <c r="V491" s="77">
        <v>-3</v>
      </c>
      <c r="W491" s="77">
        <v>-0.36</v>
      </c>
      <c r="X491" s="77">
        <v>-0.08</v>
      </c>
      <c r="Y491" s="70">
        <v>8.8000000000000007</v>
      </c>
      <c r="Z491" s="71">
        <v>10.5</v>
      </c>
      <c r="AA491" s="77">
        <v>-1.7</v>
      </c>
      <c r="AB491" s="77">
        <v>-0.2</v>
      </c>
      <c r="AC491" s="78">
        <v>0.03</v>
      </c>
      <c r="AD491" s="63" t="s">
        <v>25</v>
      </c>
    </row>
    <row r="492" spans="1:30" ht="17.25" thickBot="1">
      <c r="A492" s="72">
        <v>490</v>
      </c>
      <c r="B492" s="57" t="s">
        <v>3432</v>
      </c>
      <c r="C492" s="58" t="s">
        <v>1812</v>
      </c>
      <c r="D492" s="69" t="s">
        <v>103</v>
      </c>
      <c r="E492" s="58" t="s">
        <v>95</v>
      </c>
      <c r="F492" s="69" t="s">
        <v>3540</v>
      </c>
      <c r="G492" s="69">
        <v>2003</v>
      </c>
      <c r="H492" s="70">
        <v>3</v>
      </c>
      <c r="I492" s="71">
        <v>189</v>
      </c>
      <c r="J492" s="71">
        <v>63</v>
      </c>
      <c r="K492" s="71">
        <v>17.5</v>
      </c>
      <c r="L492" s="71">
        <v>2.1</v>
      </c>
      <c r="M492" s="70">
        <v>3</v>
      </c>
      <c r="N492" s="71">
        <v>63</v>
      </c>
      <c r="O492" s="71">
        <v>1</v>
      </c>
      <c r="P492" s="59">
        <v>0</v>
      </c>
      <c r="Q492" s="60"/>
      <c r="R492" s="60">
        <v>0</v>
      </c>
      <c r="S492" s="70">
        <v>1</v>
      </c>
      <c r="T492" s="71">
        <v>3</v>
      </c>
      <c r="U492" s="71">
        <v>5</v>
      </c>
      <c r="V492" s="77">
        <v>-2</v>
      </c>
      <c r="W492" s="77">
        <v>-0.95</v>
      </c>
      <c r="X492" s="78">
        <v>0.46</v>
      </c>
      <c r="Y492" s="70">
        <v>1.9</v>
      </c>
      <c r="Z492" s="71">
        <v>2.2999999999999998</v>
      </c>
      <c r="AA492" s="77">
        <v>-0.4</v>
      </c>
      <c r="AB492" s="77">
        <v>-0.18</v>
      </c>
      <c r="AC492" s="78">
        <v>0.82</v>
      </c>
      <c r="AD492" s="63" t="s">
        <v>25</v>
      </c>
    </row>
    <row r="493" spans="1:30" ht="17.25" thickBot="1">
      <c r="A493" s="72">
        <v>491</v>
      </c>
      <c r="B493" s="57" t="s">
        <v>320</v>
      </c>
      <c r="C493" s="58" t="s">
        <v>1841</v>
      </c>
      <c r="D493" s="69" t="s">
        <v>1833</v>
      </c>
      <c r="E493" s="58" t="s">
        <v>93</v>
      </c>
      <c r="F493" s="69" t="s">
        <v>4047</v>
      </c>
      <c r="G493" s="69">
        <v>1993</v>
      </c>
      <c r="H493" s="70">
        <v>11</v>
      </c>
      <c r="I493" s="71">
        <v>959</v>
      </c>
      <c r="J493" s="71">
        <v>87</v>
      </c>
      <c r="K493" s="71">
        <v>88.8</v>
      </c>
      <c r="L493" s="71">
        <v>10.7</v>
      </c>
      <c r="M493" s="70">
        <v>11</v>
      </c>
      <c r="N493" s="71">
        <v>87</v>
      </c>
      <c r="O493" s="71">
        <v>9</v>
      </c>
      <c r="P493" s="59">
        <v>0</v>
      </c>
      <c r="Q493" s="60"/>
      <c r="R493" s="60">
        <v>0</v>
      </c>
      <c r="S493" s="70">
        <v>1.0900000000000001</v>
      </c>
      <c r="T493" s="71">
        <v>12</v>
      </c>
      <c r="U493" s="71">
        <v>19</v>
      </c>
      <c r="V493" s="77">
        <v>-7</v>
      </c>
      <c r="W493" s="77">
        <v>-0.66</v>
      </c>
      <c r="X493" s="77">
        <v>-2.89</v>
      </c>
      <c r="Y493" s="70">
        <v>13</v>
      </c>
      <c r="Z493" s="71">
        <v>18.2</v>
      </c>
      <c r="AA493" s="77">
        <v>-5.3</v>
      </c>
      <c r="AB493" s="77">
        <v>-0.5</v>
      </c>
      <c r="AC493" s="77">
        <v>-2.12</v>
      </c>
      <c r="AD493" s="63" t="s">
        <v>25</v>
      </c>
    </row>
    <row r="494" spans="1:30" ht="17.25" thickBot="1">
      <c r="A494" s="72">
        <v>492</v>
      </c>
      <c r="B494" s="57" t="s">
        <v>1782</v>
      </c>
      <c r="C494" s="58" t="s">
        <v>1824</v>
      </c>
      <c r="D494" s="69" t="s">
        <v>1819</v>
      </c>
      <c r="E494" s="58" t="s">
        <v>95</v>
      </c>
      <c r="F494" s="69" t="s">
        <v>3546</v>
      </c>
      <c r="G494" s="69">
        <v>2000</v>
      </c>
      <c r="H494" s="70">
        <v>9</v>
      </c>
      <c r="I494" s="71">
        <v>425</v>
      </c>
      <c r="J494" s="71">
        <v>47</v>
      </c>
      <c r="K494" s="71">
        <v>39.4</v>
      </c>
      <c r="L494" s="71">
        <v>4.7</v>
      </c>
      <c r="M494" s="70">
        <v>5</v>
      </c>
      <c r="N494" s="71">
        <v>71</v>
      </c>
      <c r="O494" s="60">
        <v>0</v>
      </c>
      <c r="P494" s="70">
        <v>4</v>
      </c>
      <c r="Q494" s="71">
        <v>18</v>
      </c>
      <c r="R494" s="71">
        <v>3</v>
      </c>
      <c r="S494" s="70">
        <v>0.89</v>
      </c>
      <c r="T494" s="71">
        <v>7</v>
      </c>
      <c r="U494" s="71">
        <v>11</v>
      </c>
      <c r="V494" s="77">
        <v>-4</v>
      </c>
      <c r="W494" s="77">
        <v>-0.85</v>
      </c>
      <c r="X494" s="78">
        <v>0.8</v>
      </c>
      <c r="Y494" s="70">
        <v>6.8</v>
      </c>
      <c r="Z494" s="71">
        <v>9</v>
      </c>
      <c r="AA494" s="77">
        <v>-2.2000000000000002</v>
      </c>
      <c r="AB494" s="77">
        <v>-0.46</v>
      </c>
      <c r="AC494" s="78">
        <v>0.66</v>
      </c>
      <c r="AD494" s="63" t="s">
        <v>25</v>
      </c>
    </row>
    <row r="495" spans="1:30" ht="17.25" thickBot="1">
      <c r="A495" s="72">
        <v>493</v>
      </c>
      <c r="B495" s="57" t="s">
        <v>321</v>
      </c>
      <c r="C495" s="58" t="s">
        <v>1821</v>
      </c>
      <c r="D495" s="69" t="s">
        <v>104</v>
      </c>
      <c r="E495" s="58" t="s">
        <v>95</v>
      </c>
      <c r="F495" s="69" t="s">
        <v>4025</v>
      </c>
      <c r="G495" s="69">
        <v>1997</v>
      </c>
      <c r="H495" s="70">
        <v>10</v>
      </c>
      <c r="I495" s="71">
        <v>578</v>
      </c>
      <c r="J495" s="71">
        <v>58</v>
      </c>
      <c r="K495" s="71">
        <v>53.5</v>
      </c>
      <c r="L495" s="71">
        <v>6.4</v>
      </c>
      <c r="M495" s="70">
        <v>6</v>
      </c>
      <c r="N495" s="71">
        <v>84</v>
      </c>
      <c r="O495" s="71">
        <v>4</v>
      </c>
      <c r="P495" s="70">
        <v>4</v>
      </c>
      <c r="Q495" s="71">
        <v>19</v>
      </c>
      <c r="R495" s="71">
        <v>1</v>
      </c>
      <c r="S495" s="70">
        <v>0.6</v>
      </c>
      <c r="T495" s="71">
        <v>6</v>
      </c>
      <c r="U495" s="71">
        <v>17</v>
      </c>
      <c r="V495" s="77">
        <v>-11</v>
      </c>
      <c r="W495" s="77">
        <v>-1.71</v>
      </c>
      <c r="X495" s="77">
        <v>-0.82</v>
      </c>
      <c r="Y495" s="70">
        <v>8.1999999999999993</v>
      </c>
      <c r="Z495" s="71">
        <v>15.4</v>
      </c>
      <c r="AA495" s="77">
        <v>-7.2</v>
      </c>
      <c r="AB495" s="77">
        <v>-1.1200000000000001</v>
      </c>
      <c r="AC495" s="77">
        <v>-0.55000000000000004</v>
      </c>
      <c r="AD495" s="63" t="s">
        <v>25</v>
      </c>
    </row>
    <row r="496" spans="1:30" ht="17.25" thickBot="1">
      <c r="A496" s="72">
        <v>494</v>
      </c>
      <c r="B496" s="57" t="s">
        <v>2738</v>
      </c>
      <c r="C496" s="58" t="s">
        <v>1812</v>
      </c>
      <c r="D496" s="69" t="s">
        <v>104</v>
      </c>
      <c r="E496" s="58" t="s">
        <v>2349</v>
      </c>
      <c r="F496" s="69" t="s">
        <v>4210</v>
      </c>
      <c r="G496" s="69">
        <v>2002</v>
      </c>
      <c r="H496" s="59">
        <v>0</v>
      </c>
      <c r="I496" s="60"/>
      <c r="J496" s="60"/>
      <c r="K496" s="60"/>
      <c r="L496" s="60"/>
      <c r="M496" s="59">
        <v>0</v>
      </c>
      <c r="N496" s="60"/>
      <c r="O496" s="60">
        <v>0</v>
      </c>
      <c r="P496" s="59">
        <v>0</v>
      </c>
      <c r="Q496" s="60"/>
      <c r="R496" s="71">
        <v>6</v>
      </c>
      <c r="S496" s="59"/>
      <c r="T496" s="60"/>
      <c r="U496" s="60"/>
      <c r="V496" s="60"/>
      <c r="W496" s="60"/>
      <c r="X496" s="60"/>
      <c r="Y496" s="59"/>
      <c r="Z496" s="60"/>
      <c r="AA496" s="60"/>
      <c r="AB496" s="60"/>
      <c r="AC496" s="60"/>
      <c r="AD496" s="63" t="s">
        <v>25</v>
      </c>
    </row>
    <row r="497" spans="1:30" ht="17.25" thickBot="1">
      <c r="A497" s="72">
        <v>495</v>
      </c>
      <c r="B497" s="57" t="s">
        <v>322</v>
      </c>
      <c r="C497" s="58" t="s">
        <v>1812</v>
      </c>
      <c r="D497" s="69" t="s">
        <v>104</v>
      </c>
      <c r="E497" s="58" t="s">
        <v>69</v>
      </c>
      <c r="F497" s="69" t="s">
        <v>4048</v>
      </c>
      <c r="G497" s="69">
        <v>1995</v>
      </c>
      <c r="H497" s="70">
        <v>2</v>
      </c>
      <c r="I497" s="71">
        <v>180</v>
      </c>
      <c r="J497" s="71">
        <v>90</v>
      </c>
      <c r="K497" s="71">
        <v>16.7</v>
      </c>
      <c r="L497" s="71">
        <v>2</v>
      </c>
      <c r="M497" s="70">
        <v>2</v>
      </c>
      <c r="N497" s="71">
        <v>90</v>
      </c>
      <c r="O497" s="71">
        <v>2</v>
      </c>
      <c r="P497" s="59">
        <v>0</v>
      </c>
      <c r="Q497" s="60"/>
      <c r="R497" s="60">
        <v>0</v>
      </c>
      <c r="S497" s="70">
        <v>1.5</v>
      </c>
      <c r="T497" s="71">
        <v>1</v>
      </c>
      <c r="U497" s="71">
        <v>2</v>
      </c>
      <c r="V497" s="77">
        <v>-1</v>
      </c>
      <c r="W497" s="77">
        <v>-0.5</v>
      </c>
      <c r="X497" s="77">
        <v>-0.3</v>
      </c>
      <c r="Y497" s="70">
        <v>4.3</v>
      </c>
      <c r="Z497" s="71">
        <v>4</v>
      </c>
      <c r="AA497" s="78">
        <v>0.3</v>
      </c>
      <c r="AB497" s="78">
        <v>0.15</v>
      </c>
      <c r="AC497" s="78">
        <v>0.32</v>
      </c>
      <c r="AD497" s="63" t="s">
        <v>25</v>
      </c>
    </row>
    <row r="498" spans="1:30" ht="17.25" thickBot="1">
      <c r="A498" s="72">
        <v>496</v>
      </c>
      <c r="B498" s="57" t="s">
        <v>2739</v>
      </c>
      <c r="C498" s="58" t="s">
        <v>1812</v>
      </c>
      <c r="D498" s="69" t="s">
        <v>111</v>
      </c>
      <c r="E498" s="58" t="s">
        <v>2641</v>
      </c>
      <c r="F498" s="69" t="s">
        <v>4211</v>
      </c>
      <c r="G498" s="69">
        <v>1991</v>
      </c>
      <c r="H498" s="59">
        <v>0</v>
      </c>
      <c r="I498" s="60"/>
      <c r="J498" s="60"/>
      <c r="K498" s="60"/>
      <c r="L498" s="60"/>
      <c r="M498" s="59">
        <v>0</v>
      </c>
      <c r="N498" s="60"/>
      <c r="O498" s="60">
        <v>0</v>
      </c>
      <c r="P498" s="59">
        <v>0</v>
      </c>
      <c r="Q498" s="60"/>
      <c r="R498" s="71">
        <v>1</v>
      </c>
      <c r="S498" s="59"/>
      <c r="T498" s="60"/>
      <c r="U498" s="60"/>
      <c r="V498" s="60"/>
      <c r="W498" s="60"/>
      <c r="X498" s="60"/>
      <c r="Y498" s="59"/>
      <c r="Z498" s="60"/>
      <c r="AA498" s="60"/>
      <c r="AB498" s="60"/>
      <c r="AC498" s="60"/>
      <c r="AD498" s="63" t="s">
        <v>25</v>
      </c>
    </row>
    <row r="499" spans="1:30" ht="17.25" thickBot="1">
      <c r="A499" s="72">
        <v>497</v>
      </c>
      <c r="B499" s="57" t="s">
        <v>323</v>
      </c>
      <c r="C499" s="58" t="s">
        <v>1841</v>
      </c>
      <c r="D499" s="69" t="s">
        <v>1810</v>
      </c>
      <c r="E499" s="58" t="s">
        <v>65</v>
      </c>
      <c r="F499" s="69" t="s">
        <v>4049</v>
      </c>
      <c r="G499" s="69">
        <v>1994</v>
      </c>
      <c r="H499" s="70">
        <v>9</v>
      </c>
      <c r="I499" s="71">
        <v>728</v>
      </c>
      <c r="J499" s="71">
        <v>81</v>
      </c>
      <c r="K499" s="71">
        <v>67.400000000000006</v>
      </c>
      <c r="L499" s="71">
        <v>8.1</v>
      </c>
      <c r="M499" s="70">
        <v>8</v>
      </c>
      <c r="N499" s="71">
        <v>89</v>
      </c>
      <c r="O499" s="71">
        <v>6</v>
      </c>
      <c r="P499" s="70">
        <v>1</v>
      </c>
      <c r="Q499" s="71">
        <v>15</v>
      </c>
      <c r="R499" s="60">
        <v>0</v>
      </c>
      <c r="S499" s="70">
        <v>2.44</v>
      </c>
      <c r="T499" s="71">
        <v>23</v>
      </c>
      <c r="U499" s="71">
        <v>9</v>
      </c>
      <c r="V499" s="78">
        <v>14</v>
      </c>
      <c r="W499" s="78">
        <v>1.73</v>
      </c>
      <c r="X499" s="78">
        <v>0.2</v>
      </c>
      <c r="Y499" s="70">
        <v>18.7</v>
      </c>
      <c r="Z499" s="71">
        <v>7.9</v>
      </c>
      <c r="AA499" s="78">
        <v>10.8</v>
      </c>
      <c r="AB499" s="78">
        <v>1.33</v>
      </c>
      <c r="AC499" s="78">
        <v>0.67</v>
      </c>
      <c r="AD499" s="63" t="s">
        <v>25</v>
      </c>
    </row>
    <row r="500" spans="1:30" ht="17.25" thickBot="1">
      <c r="A500" s="72">
        <v>498</v>
      </c>
      <c r="B500" s="57" t="s">
        <v>2331</v>
      </c>
      <c r="C500" s="58" t="s">
        <v>1841</v>
      </c>
      <c r="D500" s="69" t="s">
        <v>102</v>
      </c>
      <c r="E500" s="58" t="s">
        <v>93</v>
      </c>
      <c r="F500" s="69" t="s">
        <v>4050</v>
      </c>
      <c r="G500" s="69">
        <v>2002</v>
      </c>
      <c r="H500" s="70">
        <v>8</v>
      </c>
      <c r="I500" s="71">
        <v>264</v>
      </c>
      <c r="J500" s="71">
        <v>33</v>
      </c>
      <c r="K500" s="71">
        <v>24.4</v>
      </c>
      <c r="L500" s="71">
        <v>2.9</v>
      </c>
      <c r="M500" s="70">
        <v>3</v>
      </c>
      <c r="N500" s="71">
        <v>67</v>
      </c>
      <c r="O500" s="60">
        <v>0</v>
      </c>
      <c r="P500" s="70">
        <v>5</v>
      </c>
      <c r="Q500" s="71">
        <v>13</v>
      </c>
      <c r="R500" s="71">
        <v>4</v>
      </c>
      <c r="S500" s="70">
        <v>0.88</v>
      </c>
      <c r="T500" s="71">
        <v>2</v>
      </c>
      <c r="U500" s="71">
        <v>8</v>
      </c>
      <c r="V500" s="77">
        <v>-6</v>
      </c>
      <c r="W500" s="77">
        <v>-2.0499999999999998</v>
      </c>
      <c r="X500" s="77">
        <v>-2.27</v>
      </c>
      <c r="Y500" s="70">
        <v>3.5</v>
      </c>
      <c r="Z500" s="71">
        <v>7.5</v>
      </c>
      <c r="AA500" s="77">
        <v>-4</v>
      </c>
      <c r="AB500" s="77">
        <v>-1.38</v>
      </c>
      <c r="AC500" s="77">
        <v>-1.48</v>
      </c>
      <c r="AD500" s="63" t="s">
        <v>25</v>
      </c>
    </row>
    <row r="501" spans="1:30" ht="17.25" thickBot="1">
      <c r="A501" s="72">
        <v>499</v>
      </c>
      <c r="B501" s="57" t="s">
        <v>324</v>
      </c>
      <c r="C501" s="58" t="s">
        <v>1822</v>
      </c>
      <c r="D501" s="69" t="s">
        <v>104</v>
      </c>
      <c r="E501" s="58" t="s">
        <v>81</v>
      </c>
      <c r="F501" s="69" t="s">
        <v>4051</v>
      </c>
      <c r="G501" s="69">
        <v>1984</v>
      </c>
      <c r="H501" s="70">
        <v>12</v>
      </c>
      <c r="I501" s="144">
        <v>1080</v>
      </c>
      <c r="J501" s="71">
        <v>90</v>
      </c>
      <c r="K501" s="71">
        <v>100</v>
      </c>
      <c r="L501" s="71">
        <v>12</v>
      </c>
      <c r="M501" s="70">
        <v>12</v>
      </c>
      <c r="N501" s="71">
        <v>90</v>
      </c>
      <c r="O501" s="71">
        <v>12</v>
      </c>
      <c r="P501" s="59">
        <v>0</v>
      </c>
      <c r="Q501" s="60"/>
      <c r="R501" s="60">
        <v>0</v>
      </c>
      <c r="S501" s="70">
        <v>1.33</v>
      </c>
      <c r="T501" s="71">
        <v>21</v>
      </c>
      <c r="U501" s="71">
        <v>16</v>
      </c>
      <c r="V501" s="78">
        <v>5</v>
      </c>
      <c r="W501" s="78">
        <v>0.42</v>
      </c>
      <c r="X501" s="60"/>
      <c r="Y501" s="70">
        <v>25.2</v>
      </c>
      <c r="Z501" s="71">
        <v>15</v>
      </c>
      <c r="AA501" s="78">
        <v>10.199999999999999</v>
      </c>
      <c r="AB501" s="78">
        <v>0.85</v>
      </c>
      <c r="AC501" s="60"/>
      <c r="AD501" s="63" t="s">
        <v>25</v>
      </c>
    </row>
    <row r="502" spans="1:30" ht="17.25" thickBot="1">
      <c r="A502" s="72">
        <v>500</v>
      </c>
      <c r="B502" s="57" t="s">
        <v>3234</v>
      </c>
      <c r="C502" s="58" t="s">
        <v>1846</v>
      </c>
      <c r="D502" s="69" t="s">
        <v>1810</v>
      </c>
      <c r="E502" s="58" t="s">
        <v>95</v>
      </c>
      <c r="F502" s="69" t="s">
        <v>4052</v>
      </c>
      <c r="G502" s="69">
        <v>1999</v>
      </c>
      <c r="H502" s="70">
        <v>5</v>
      </c>
      <c r="I502" s="71">
        <v>126</v>
      </c>
      <c r="J502" s="71">
        <v>25</v>
      </c>
      <c r="K502" s="71">
        <v>11.7</v>
      </c>
      <c r="L502" s="71">
        <v>1.4</v>
      </c>
      <c r="M502" s="59">
        <v>0</v>
      </c>
      <c r="N502" s="60"/>
      <c r="O502" s="60">
        <v>0</v>
      </c>
      <c r="P502" s="70">
        <v>5</v>
      </c>
      <c r="Q502" s="71">
        <v>25</v>
      </c>
      <c r="R502" s="71">
        <v>2</v>
      </c>
      <c r="S502" s="70">
        <v>0.8</v>
      </c>
      <c r="T502" s="71">
        <v>2</v>
      </c>
      <c r="U502" s="71">
        <v>4</v>
      </c>
      <c r="V502" s="77">
        <v>-2</v>
      </c>
      <c r="W502" s="77">
        <v>-1.43</v>
      </c>
      <c r="X502" s="77">
        <v>-0.11</v>
      </c>
      <c r="Y502" s="70">
        <v>3.5</v>
      </c>
      <c r="Z502" s="71">
        <v>3.9</v>
      </c>
      <c r="AA502" s="77">
        <v>-0.3</v>
      </c>
      <c r="AB502" s="77">
        <v>-0.25</v>
      </c>
      <c r="AC502" s="78">
        <v>0.7</v>
      </c>
      <c r="AD502" s="63" t="s">
        <v>25</v>
      </c>
    </row>
    <row r="503" spans="1:30" ht="17.25" thickBot="1">
      <c r="A503" s="72">
        <v>501</v>
      </c>
      <c r="B503" s="57" t="s">
        <v>325</v>
      </c>
      <c r="C503" s="58" t="s">
        <v>1812</v>
      </c>
      <c r="D503" s="69" t="s">
        <v>103</v>
      </c>
      <c r="E503" s="58" t="s">
        <v>71</v>
      </c>
      <c r="F503" s="69" t="s">
        <v>4053</v>
      </c>
      <c r="G503" s="69">
        <v>2000</v>
      </c>
      <c r="H503" s="70">
        <v>7</v>
      </c>
      <c r="I503" s="71">
        <v>179</v>
      </c>
      <c r="J503" s="71">
        <v>26</v>
      </c>
      <c r="K503" s="71">
        <v>16.600000000000001</v>
      </c>
      <c r="L503" s="71">
        <v>2</v>
      </c>
      <c r="M503" s="70">
        <v>1</v>
      </c>
      <c r="N503" s="71">
        <v>74</v>
      </c>
      <c r="O503" s="60">
        <v>0</v>
      </c>
      <c r="P503" s="70">
        <v>6</v>
      </c>
      <c r="Q503" s="71">
        <v>18</v>
      </c>
      <c r="R503" s="71">
        <v>5</v>
      </c>
      <c r="S503" s="70">
        <v>2.29</v>
      </c>
      <c r="T503" s="71">
        <v>3</v>
      </c>
      <c r="U503" s="71">
        <v>6</v>
      </c>
      <c r="V503" s="77">
        <v>-3</v>
      </c>
      <c r="W503" s="77">
        <v>-1.51</v>
      </c>
      <c r="X503" s="77">
        <v>-2.71</v>
      </c>
      <c r="Y503" s="70">
        <v>2.5</v>
      </c>
      <c r="Z503" s="71">
        <v>5.6</v>
      </c>
      <c r="AA503" s="77">
        <v>-3.1</v>
      </c>
      <c r="AB503" s="77">
        <v>-1.58</v>
      </c>
      <c r="AC503" s="77">
        <v>-1.95</v>
      </c>
      <c r="AD503" s="63" t="s">
        <v>25</v>
      </c>
    </row>
    <row r="504" spans="1:30" ht="17.25" thickBot="1">
      <c r="A504" s="72">
        <v>502</v>
      </c>
      <c r="B504" s="57" t="s">
        <v>3128</v>
      </c>
      <c r="C504" s="58" t="s">
        <v>1812</v>
      </c>
      <c r="D504" s="69" t="s">
        <v>104</v>
      </c>
      <c r="E504" s="58" t="s">
        <v>95</v>
      </c>
      <c r="F504" s="69" t="s">
        <v>3564</v>
      </c>
      <c r="G504" s="69">
        <v>1991</v>
      </c>
      <c r="H504" s="70">
        <v>4</v>
      </c>
      <c r="I504" s="71">
        <v>122</v>
      </c>
      <c r="J504" s="71">
        <v>31</v>
      </c>
      <c r="K504" s="71">
        <v>11.3</v>
      </c>
      <c r="L504" s="71">
        <v>1.4</v>
      </c>
      <c r="M504" s="70">
        <v>1</v>
      </c>
      <c r="N504" s="71">
        <v>85</v>
      </c>
      <c r="O504" s="60">
        <v>0</v>
      </c>
      <c r="P504" s="70">
        <v>3</v>
      </c>
      <c r="Q504" s="71">
        <v>12</v>
      </c>
      <c r="R504" s="71">
        <v>5</v>
      </c>
      <c r="S504" s="70">
        <v>1.5</v>
      </c>
      <c r="T504" s="71">
        <v>1</v>
      </c>
      <c r="U504" s="71">
        <v>4</v>
      </c>
      <c r="V504" s="77">
        <v>-3</v>
      </c>
      <c r="W504" s="77">
        <v>-2.21</v>
      </c>
      <c r="X504" s="77">
        <v>-0.99</v>
      </c>
      <c r="Y504" s="70">
        <v>2.2999999999999998</v>
      </c>
      <c r="Z504" s="71">
        <v>3.4</v>
      </c>
      <c r="AA504" s="77">
        <v>-1.1000000000000001</v>
      </c>
      <c r="AB504" s="77">
        <v>-0.84</v>
      </c>
      <c r="AC504" s="78">
        <v>0.03</v>
      </c>
      <c r="AD504" s="63" t="s">
        <v>25</v>
      </c>
    </row>
    <row r="505" spans="1:30" ht="17.25" thickBot="1">
      <c r="A505" s="72">
        <v>503</v>
      </c>
      <c r="B505" s="57" t="s">
        <v>326</v>
      </c>
      <c r="C505" s="58" t="s">
        <v>1812</v>
      </c>
      <c r="D505" s="69" t="s">
        <v>103</v>
      </c>
      <c r="E505" s="58" t="s">
        <v>63</v>
      </c>
      <c r="F505" s="69" t="s">
        <v>4054</v>
      </c>
      <c r="G505" s="69">
        <v>2000</v>
      </c>
      <c r="H505" s="70">
        <v>4</v>
      </c>
      <c r="I505" s="71">
        <v>107</v>
      </c>
      <c r="J505" s="71">
        <v>27</v>
      </c>
      <c r="K505" s="71">
        <v>9.9</v>
      </c>
      <c r="L505" s="71">
        <v>1.2</v>
      </c>
      <c r="M505" s="70">
        <v>1</v>
      </c>
      <c r="N505" s="71">
        <v>73</v>
      </c>
      <c r="O505" s="60">
        <v>0</v>
      </c>
      <c r="P505" s="70">
        <v>3</v>
      </c>
      <c r="Q505" s="71">
        <v>11</v>
      </c>
      <c r="R505" s="71">
        <v>6</v>
      </c>
      <c r="S505" s="70">
        <v>2</v>
      </c>
      <c r="T505" s="71">
        <v>6</v>
      </c>
      <c r="U505" s="60">
        <v>0</v>
      </c>
      <c r="V505" s="78">
        <v>6</v>
      </c>
      <c r="W505" s="78">
        <v>5.05</v>
      </c>
      <c r="X505" s="78">
        <v>4.12</v>
      </c>
      <c r="Y505" s="70">
        <v>2.4</v>
      </c>
      <c r="Z505" s="71">
        <v>0.2</v>
      </c>
      <c r="AA505" s="78">
        <v>2.2999999999999998</v>
      </c>
      <c r="AB505" s="78">
        <v>1.91</v>
      </c>
      <c r="AC505" s="78">
        <v>1.02</v>
      </c>
      <c r="AD505" s="63" t="s">
        <v>25</v>
      </c>
    </row>
    <row r="506" spans="1:30" ht="17.25" thickBot="1">
      <c r="A506" s="72">
        <v>504</v>
      </c>
      <c r="B506" s="57" t="s">
        <v>3282</v>
      </c>
      <c r="C506" s="58" t="s">
        <v>1841</v>
      </c>
      <c r="D506" s="69" t="s">
        <v>1833</v>
      </c>
      <c r="E506" s="58" t="s">
        <v>63</v>
      </c>
      <c r="F506" s="69" t="s">
        <v>4212</v>
      </c>
      <c r="G506" s="69">
        <v>1991</v>
      </c>
      <c r="H506" s="59">
        <v>0</v>
      </c>
      <c r="I506" s="60"/>
      <c r="J506" s="60"/>
      <c r="K506" s="60"/>
      <c r="L506" s="60"/>
      <c r="M506" s="59">
        <v>0</v>
      </c>
      <c r="N506" s="60"/>
      <c r="O506" s="60">
        <v>0</v>
      </c>
      <c r="P506" s="59">
        <v>0</v>
      </c>
      <c r="Q506" s="60"/>
      <c r="R506" s="71">
        <v>2</v>
      </c>
      <c r="S506" s="59"/>
      <c r="T506" s="60"/>
      <c r="U506" s="60"/>
      <c r="V506" s="60"/>
      <c r="W506" s="60"/>
      <c r="X506" s="60"/>
      <c r="Y506" s="59"/>
      <c r="Z506" s="60"/>
      <c r="AA506" s="60"/>
      <c r="AB506" s="60"/>
      <c r="AC506" s="60"/>
      <c r="AD506" s="63" t="s">
        <v>25</v>
      </c>
    </row>
    <row r="507" spans="1:30" ht="17.25" thickBot="1">
      <c r="A507" s="72">
        <v>505</v>
      </c>
      <c r="B507" s="57" t="s">
        <v>327</v>
      </c>
      <c r="C507" s="58" t="s">
        <v>1812</v>
      </c>
      <c r="D507" s="69" t="s">
        <v>102</v>
      </c>
      <c r="E507" s="58" t="s">
        <v>95</v>
      </c>
      <c r="F507" s="69" t="s">
        <v>4055</v>
      </c>
      <c r="G507" s="69">
        <v>1997</v>
      </c>
      <c r="H507" s="70">
        <v>12</v>
      </c>
      <c r="I507" s="144">
        <v>1068</v>
      </c>
      <c r="J507" s="71">
        <v>89</v>
      </c>
      <c r="K507" s="71">
        <v>98.9</v>
      </c>
      <c r="L507" s="71">
        <v>11.9</v>
      </c>
      <c r="M507" s="70">
        <v>12</v>
      </c>
      <c r="N507" s="71">
        <v>89</v>
      </c>
      <c r="O507" s="71">
        <v>10</v>
      </c>
      <c r="P507" s="59">
        <v>0</v>
      </c>
      <c r="Q507" s="60"/>
      <c r="R507" s="60">
        <v>0</v>
      </c>
      <c r="S507" s="70">
        <v>0.75</v>
      </c>
      <c r="T507" s="71">
        <v>11</v>
      </c>
      <c r="U507" s="71">
        <v>25</v>
      </c>
      <c r="V507" s="77">
        <v>-14</v>
      </c>
      <c r="W507" s="77">
        <v>-1.18</v>
      </c>
      <c r="X507" s="78">
        <v>13.82</v>
      </c>
      <c r="Y507" s="70">
        <v>13.8</v>
      </c>
      <c r="Z507" s="71">
        <v>23.1</v>
      </c>
      <c r="AA507" s="77">
        <v>-9.4</v>
      </c>
      <c r="AB507" s="77">
        <v>-0.79</v>
      </c>
      <c r="AC507" s="78">
        <v>6.76</v>
      </c>
      <c r="AD507" s="63" t="s">
        <v>25</v>
      </c>
    </row>
    <row r="508" spans="1:30" ht="17.25" thickBot="1">
      <c r="A508" s="72">
        <v>506</v>
      </c>
      <c r="B508" s="57" t="s">
        <v>328</v>
      </c>
      <c r="C508" s="58" t="s">
        <v>1864</v>
      </c>
      <c r="D508" s="69" t="s">
        <v>102</v>
      </c>
      <c r="E508" s="58" t="s">
        <v>71</v>
      </c>
      <c r="F508" s="69" t="s">
        <v>3545</v>
      </c>
      <c r="G508" s="69">
        <v>1999</v>
      </c>
      <c r="H508" s="70">
        <v>5</v>
      </c>
      <c r="I508" s="71">
        <v>199</v>
      </c>
      <c r="J508" s="71">
        <v>40</v>
      </c>
      <c r="K508" s="71">
        <v>18.399999999999999</v>
      </c>
      <c r="L508" s="71">
        <v>2.2000000000000002</v>
      </c>
      <c r="M508" s="70">
        <v>2</v>
      </c>
      <c r="N508" s="71">
        <v>73</v>
      </c>
      <c r="O508" s="60">
        <v>0</v>
      </c>
      <c r="P508" s="70">
        <v>3</v>
      </c>
      <c r="Q508" s="71">
        <v>18</v>
      </c>
      <c r="R508" s="71">
        <v>2</v>
      </c>
      <c r="S508" s="70">
        <v>2.6</v>
      </c>
      <c r="T508" s="71">
        <v>6</v>
      </c>
      <c r="U508" s="71">
        <v>2</v>
      </c>
      <c r="V508" s="78">
        <v>4</v>
      </c>
      <c r="W508" s="78">
        <v>1.81</v>
      </c>
      <c r="X508" s="78">
        <v>1.3</v>
      </c>
      <c r="Y508" s="70">
        <v>4.7</v>
      </c>
      <c r="Z508" s="71">
        <v>1.8</v>
      </c>
      <c r="AA508" s="78">
        <v>2.9</v>
      </c>
      <c r="AB508" s="78">
        <v>1.31</v>
      </c>
      <c r="AC508" s="78">
        <v>1.55</v>
      </c>
      <c r="AD508" s="63" t="s">
        <v>25</v>
      </c>
    </row>
    <row r="509" spans="1:30" ht="17.25" thickBot="1">
      <c r="A509" s="72">
        <v>507</v>
      </c>
      <c r="B509" s="57" t="s">
        <v>329</v>
      </c>
      <c r="C509" s="58" t="s">
        <v>1845</v>
      </c>
      <c r="D509" s="69" t="s">
        <v>103</v>
      </c>
      <c r="E509" s="58" t="s">
        <v>91</v>
      </c>
      <c r="F509" s="69" t="s">
        <v>4056</v>
      </c>
      <c r="G509" s="69">
        <v>1995</v>
      </c>
      <c r="H509" s="70">
        <v>11</v>
      </c>
      <c r="I509" s="71">
        <v>806</v>
      </c>
      <c r="J509" s="71">
        <v>73</v>
      </c>
      <c r="K509" s="71">
        <v>74.599999999999994</v>
      </c>
      <c r="L509" s="71">
        <v>9</v>
      </c>
      <c r="M509" s="70">
        <v>10</v>
      </c>
      <c r="N509" s="71">
        <v>79</v>
      </c>
      <c r="O509" s="71">
        <v>5</v>
      </c>
      <c r="P509" s="70">
        <v>1</v>
      </c>
      <c r="Q509" s="71">
        <v>18</v>
      </c>
      <c r="R509" s="60">
        <v>0</v>
      </c>
      <c r="S509" s="70">
        <v>1.27</v>
      </c>
      <c r="T509" s="71">
        <v>16</v>
      </c>
      <c r="U509" s="71">
        <v>16</v>
      </c>
      <c r="V509" s="60">
        <v>0</v>
      </c>
      <c r="W509" s="60">
        <v>0</v>
      </c>
      <c r="X509" s="78">
        <v>0.33</v>
      </c>
      <c r="Y509" s="70">
        <v>13.7</v>
      </c>
      <c r="Z509" s="71">
        <v>18.100000000000001</v>
      </c>
      <c r="AA509" s="77">
        <v>-4.4000000000000004</v>
      </c>
      <c r="AB509" s="77">
        <v>-0.49</v>
      </c>
      <c r="AC509" s="77">
        <v>-0.4</v>
      </c>
      <c r="AD509" s="63" t="s">
        <v>25</v>
      </c>
    </row>
    <row r="510" spans="1:30" ht="17.25" thickBot="1">
      <c r="A510" s="72">
        <v>508</v>
      </c>
      <c r="B510" s="57" t="s">
        <v>2700</v>
      </c>
      <c r="C510" s="58" t="s">
        <v>1822</v>
      </c>
      <c r="D510" s="69" t="s">
        <v>103</v>
      </c>
      <c r="E510" s="58" t="s">
        <v>2349</v>
      </c>
      <c r="F510" s="69" t="s">
        <v>4052</v>
      </c>
      <c r="G510" s="69">
        <v>1999</v>
      </c>
      <c r="H510" s="70">
        <v>12</v>
      </c>
      <c r="I510" s="71">
        <v>929</v>
      </c>
      <c r="J510" s="71">
        <v>77</v>
      </c>
      <c r="K510" s="71">
        <v>86</v>
      </c>
      <c r="L510" s="71">
        <v>10.3</v>
      </c>
      <c r="M510" s="70">
        <v>11</v>
      </c>
      <c r="N510" s="71">
        <v>83</v>
      </c>
      <c r="O510" s="71">
        <v>9</v>
      </c>
      <c r="P510" s="70">
        <v>1</v>
      </c>
      <c r="Q510" s="71">
        <v>11</v>
      </c>
      <c r="R510" s="60">
        <v>0</v>
      </c>
      <c r="S510" s="70">
        <v>0.42</v>
      </c>
      <c r="T510" s="71">
        <v>9</v>
      </c>
      <c r="U510" s="71">
        <v>29</v>
      </c>
      <c r="V510" s="77">
        <v>-20</v>
      </c>
      <c r="W510" s="77">
        <v>-1.94</v>
      </c>
      <c r="X510" s="77">
        <v>-1.34</v>
      </c>
      <c r="Y510" s="70">
        <v>8.6</v>
      </c>
      <c r="Z510" s="71">
        <v>23.7</v>
      </c>
      <c r="AA510" s="77">
        <v>-15.1</v>
      </c>
      <c r="AB510" s="77">
        <v>-1.46</v>
      </c>
      <c r="AC510" s="77">
        <v>-0.63</v>
      </c>
      <c r="AD510" s="63" t="s">
        <v>25</v>
      </c>
    </row>
    <row r="511" spans="1:30" ht="17.25" thickBot="1">
      <c r="A511" s="72">
        <v>509</v>
      </c>
      <c r="B511" s="57" t="s">
        <v>330</v>
      </c>
      <c r="C511" s="58" t="s">
        <v>1812</v>
      </c>
      <c r="D511" s="69" t="s">
        <v>102</v>
      </c>
      <c r="E511" s="58" t="s">
        <v>75</v>
      </c>
      <c r="F511" s="69" t="s">
        <v>4213</v>
      </c>
      <c r="G511" s="69">
        <v>2002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1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510</v>
      </c>
      <c r="B512" s="57" t="s">
        <v>377</v>
      </c>
      <c r="C512" s="58" t="s">
        <v>1812</v>
      </c>
      <c r="D512" s="69" t="s">
        <v>111</v>
      </c>
      <c r="E512" s="58" t="s">
        <v>73</v>
      </c>
      <c r="F512" s="69" t="s">
        <v>4057</v>
      </c>
      <c r="G512" s="69">
        <v>1990</v>
      </c>
      <c r="H512" s="70">
        <v>7</v>
      </c>
      <c r="I512" s="71">
        <v>630</v>
      </c>
      <c r="J512" s="71">
        <v>90</v>
      </c>
      <c r="K512" s="71">
        <v>58.3</v>
      </c>
      <c r="L512" s="71">
        <v>7</v>
      </c>
      <c r="M512" s="70">
        <v>7</v>
      </c>
      <c r="N512" s="71">
        <v>90</v>
      </c>
      <c r="O512" s="71">
        <v>7</v>
      </c>
      <c r="P512" s="59">
        <v>0</v>
      </c>
      <c r="Q512" s="60"/>
      <c r="R512" s="71">
        <v>5</v>
      </c>
      <c r="S512" s="70">
        <v>1.57</v>
      </c>
      <c r="T512" s="71">
        <v>15</v>
      </c>
      <c r="U512" s="71">
        <v>13</v>
      </c>
      <c r="V512" s="78">
        <v>2</v>
      </c>
      <c r="W512" s="78">
        <v>0.28999999999999998</v>
      </c>
      <c r="X512" s="77">
        <v>-0.11</v>
      </c>
      <c r="Y512" s="70">
        <v>13.4</v>
      </c>
      <c r="Z512" s="71">
        <v>8.5</v>
      </c>
      <c r="AA512" s="78">
        <v>4.8</v>
      </c>
      <c r="AB512" s="78">
        <v>0.69</v>
      </c>
      <c r="AC512" s="78">
        <v>0.9</v>
      </c>
      <c r="AD512" s="63" t="s">
        <v>25</v>
      </c>
    </row>
    <row r="513" spans="1:30" ht="17.25" thickBot="1">
      <c r="A513" s="72">
        <v>511</v>
      </c>
      <c r="B513" s="57" t="s">
        <v>331</v>
      </c>
      <c r="C513" s="58" t="s">
        <v>1812</v>
      </c>
      <c r="D513" s="69" t="s">
        <v>1819</v>
      </c>
      <c r="E513" s="58" t="s">
        <v>81</v>
      </c>
      <c r="F513" s="69" t="s">
        <v>4058</v>
      </c>
      <c r="G513" s="69">
        <v>1994</v>
      </c>
      <c r="H513" s="70">
        <v>12</v>
      </c>
      <c r="I513" s="71">
        <v>989</v>
      </c>
      <c r="J513" s="71">
        <v>82</v>
      </c>
      <c r="K513" s="71">
        <v>91.6</v>
      </c>
      <c r="L513" s="71">
        <v>11</v>
      </c>
      <c r="M513" s="70">
        <v>11</v>
      </c>
      <c r="N513" s="71">
        <v>88</v>
      </c>
      <c r="O513" s="71">
        <v>6</v>
      </c>
      <c r="P513" s="70">
        <v>1</v>
      </c>
      <c r="Q513" s="71">
        <v>26</v>
      </c>
      <c r="R513" s="60">
        <v>0</v>
      </c>
      <c r="S513" s="70">
        <v>1.33</v>
      </c>
      <c r="T513" s="71">
        <v>17</v>
      </c>
      <c r="U513" s="71">
        <v>15</v>
      </c>
      <c r="V513" s="78">
        <v>2</v>
      </c>
      <c r="W513" s="78">
        <v>0.18</v>
      </c>
      <c r="X513" s="77">
        <v>-2.79</v>
      </c>
      <c r="Y513" s="70">
        <v>22.1</v>
      </c>
      <c r="Z513" s="71">
        <v>14.1</v>
      </c>
      <c r="AA513" s="78">
        <v>8</v>
      </c>
      <c r="AB513" s="78">
        <v>0.72</v>
      </c>
      <c r="AC513" s="77">
        <v>-1.51</v>
      </c>
      <c r="AD513" s="63" t="s">
        <v>25</v>
      </c>
    </row>
    <row r="514" spans="1:30" ht="17.25" thickBot="1">
      <c r="A514" s="72">
        <v>512</v>
      </c>
      <c r="B514" s="57" t="s">
        <v>3382</v>
      </c>
      <c r="C514" s="58" t="s">
        <v>1812</v>
      </c>
      <c r="D514" s="69" t="s">
        <v>1833</v>
      </c>
      <c r="E514" s="58" t="s">
        <v>65</v>
      </c>
      <c r="F514" s="69" t="s">
        <v>4059</v>
      </c>
      <c r="G514" s="69">
        <v>1994</v>
      </c>
      <c r="H514" s="70">
        <v>4</v>
      </c>
      <c r="I514" s="71">
        <v>257</v>
      </c>
      <c r="J514" s="71">
        <v>64</v>
      </c>
      <c r="K514" s="71">
        <v>23.8</v>
      </c>
      <c r="L514" s="71">
        <v>2.9</v>
      </c>
      <c r="M514" s="70">
        <v>3</v>
      </c>
      <c r="N514" s="71">
        <v>78</v>
      </c>
      <c r="O514" s="71">
        <v>1</v>
      </c>
      <c r="P514" s="70">
        <v>1</v>
      </c>
      <c r="Q514" s="71">
        <v>23</v>
      </c>
      <c r="R514" s="60">
        <v>0</v>
      </c>
      <c r="S514" s="70">
        <v>2.25</v>
      </c>
      <c r="T514" s="71">
        <v>9</v>
      </c>
      <c r="U514" s="71">
        <v>2</v>
      </c>
      <c r="V514" s="78">
        <v>7</v>
      </c>
      <c r="W514" s="78">
        <v>2.4500000000000002</v>
      </c>
      <c r="X514" s="78">
        <v>1.03</v>
      </c>
      <c r="Y514" s="70">
        <v>5.9</v>
      </c>
      <c r="Z514" s="71">
        <v>2.2999999999999998</v>
      </c>
      <c r="AA514" s="78">
        <v>3.6</v>
      </c>
      <c r="AB514" s="78">
        <v>1.26</v>
      </c>
      <c r="AC514" s="78">
        <v>0.19</v>
      </c>
      <c r="AD514" s="63" t="s">
        <v>25</v>
      </c>
    </row>
    <row r="515" spans="1:30" ht="17.25" thickBot="1">
      <c r="A515" s="72">
        <v>513</v>
      </c>
      <c r="B515" s="57" t="s">
        <v>378</v>
      </c>
      <c r="C515" s="58" t="s">
        <v>1840</v>
      </c>
      <c r="D515" s="69" t="s">
        <v>111</v>
      </c>
      <c r="E515" s="58" t="s">
        <v>77</v>
      </c>
      <c r="F515" s="69" t="s">
        <v>4060</v>
      </c>
      <c r="G515" s="69">
        <v>1995</v>
      </c>
      <c r="H515" s="70">
        <v>2</v>
      </c>
      <c r="I515" s="71">
        <v>135</v>
      </c>
      <c r="J515" s="71">
        <v>68</v>
      </c>
      <c r="K515" s="71">
        <v>12.5</v>
      </c>
      <c r="L515" s="71">
        <v>1.5</v>
      </c>
      <c r="M515" s="70">
        <v>1</v>
      </c>
      <c r="N515" s="71">
        <v>90</v>
      </c>
      <c r="O515" s="71">
        <v>1</v>
      </c>
      <c r="P515" s="70">
        <v>1</v>
      </c>
      <c r="Q515" s="71">
        <v>45</v>
      </c>
      <c r="R515" s="71">
        <v>9</v>
      </c>
      <c r="S515" s="70">
        <v>1.5</v>
      </c>
      <c r="T515" s="71">
        <v>3</v>
      </c>
      <c r="U515" s="71">
        <v>2</v>
      </c>
      <c r="V515" s="78">
        <v>1</v>
      </c>
      <c r="W515" s="78">
        <v>0.67</v>
      </c>
      <c r="X515" s="78">
        <v>0.56999999999999995</v>
      </c>
      <c r="Y515" s="70">
        <v>1.4</v>
      </c>
      <c r="Z515" s="71">
        <v>1.6</v>
      </c>
      <c r="AA515" s="77">
        <v>-0.2</v>
      </c>
      <c r="AB515" s="77">
        <v>-0.16</v>
      </c>
      <c r="AC515" s="77">
        <v>-0.74</v>
      </c>
      <c r="AD515" s="63" t="s">
        <v>25</v>
      </c>
    </row>
    <row r="516" spans="1:30" ht="17.25" thickBot="1">
      <c r="A516" s="72">
        <v>514</v>
      </c>
      <c r="B516" s="57" t="s">
        <v>3248</v>
      </c>
      <c r="C516" s="58" t="s">
        <v>1812</v>
      </c>
      <c r="D516" s="69" t="s">
        <v>102</v>
      </c>
      <c r="E516" s="58" t="s">
        <v>81</v>
      </c>
      <c r="F516" s="69" t="s">
        <v>4214</v>
      </c>
      <c r="G516" s="69">
        <v>2005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1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515</v>
      </c>
      <c r="B517" s="57" t="s">
        <v>2701</v>
      </c>
      <c r="C517" s="58" t="s">
        <v>1870</v>
      </c>
      <c r="D517" s="69" t="s">
        <v>103</v>
      </c>
      <c r="E517" s="58" t="s">
        <v>79</v>
      </c>
      <c r="F517" s="69" t="s">
        <v>4061</v>
      </c>
      <c r="G517" s="69">
        <v>2000</v>
      </c>
      <c r="H517" s="70">
        <v>12</v>
      </c>
      <c r="I517" s="144">
        <v>1054</v>
      </c>
      <c r="J517" s="71">
        <v>88</v>
      </c>
      <c r="K517" s="71">
        <v>97.6</v>
      </c>
      <c r="L517" s="71">
        <v>11.7</v>
      </c>
      <c r="M517" s="70">
        <v>12</v>
      </c>
      <c r="N517" s="71">
        <v>88</v>
      </c>
      <c r="O517" s="71">
        <v>10</v>
      </c>
      <c r="P517" s="59">
        <v>0</v>
      </c>
      <c r="Q517" s="60"/>
      <c r="R517" s="60">
        <v>0</v>
      </c>
      <c r="S517" s="70">
        <v>2.25</v>
      </c>
      <c r="T517" s="71">
        <v>26</v>
      </c>
      <c r="U517" s="71">
        <v>9</v>
      </c>
      <c r="V517" s="78">
        <v>17</v>
      </c>
      <c r="W517" s="78">
        <v>1.45</v>
      </c>
      <c r="X517" s="78">
        <v>1.45</v>
      </c>
      <c r="Y517" s="70">
        <v>24.8</v>
      </c>
      <c r="Z517" s="71">
        <v>14</v>
      </c>
      <c r="AA517" s="78">
        <v>10.8</v>
      </c>
      <c r="AB517" s="78">
        <v>0.92</v>
      </c>
      <c r="AC517" s="77">
        <v>-3.42</v>
      </c>
      <c r="AD517" s="63" t="s">
        <v>25</v>
      </c>
    </row>
    <row r="518" spans="1:30" ht="17.25" thickBot="1">
      <c r="A518" s="72">
        <v>516</v>
      </c>
      <c r="B518" s="57" t="s">
        <v>3482</v>
      </c>
      <c r="C518" s="58" t="s">
        <v>1846</v>
      </c>
      <c r="D518" s="69" t="s">
        <v>104</v>
      </c>
      <c r="E518" s="58" t="s">
        <v>75</v>
      </c>
      <c r="F518" s="69" t="s">
        <v>3736</v>
      </c>
      <c r="G518" s="69">
        <v>2004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1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517</v>
      </c>
      <c r="B519" s="57" t="s">
        <v>332</v>
      </c>
      <c r="C519" s="58" t="s">
        <v>1812</v>
      </c>
      <c r="D519" s="69" t="s">
        <v>104</v>
      </c>
      <c r="E519" s="58" t="s">
        <v>67</v>
      </c>
      <c r="F519" s="69" t="s">
        <v>4062</v>
      </c>
      <c r="G519" s="69">
        <v>1995</v>
      </c>
      <c r="H519" s="70">
        <v>3</v>
      </c>
      <c r="I519" s="71">
        <v>78</v>
      </c>
      <c r="J519" s="71">
        <v>26</v>
      </c>
      <c r="K519" s="71">
        <v>7.2</v>
      </c>
      <c r="L519" s="71">
        <v>0.9</v>
      </c>
      <c r="M519" s="70">
        <v>1</v>
      </c>
      <c r="N519" s="71">
        <v>73</v>
      </c>
      <c r="O519" s="60">
        <v>0</v>
      </c>
      <c r="P519" s="70">
        <v>2</v>
      </c>
      <c r="Q519" s="71">
        <v>3</v>
      </c>
      <c r="R519" s="71">
        <v>7</v>
      </c>
      <c r="S519" s="70">
        <v>0.33</v>
      </c>
      <c r="T519" s="60">
        <v>0</v>
      </c>
      <c r="U519" s="71">
        <v>4</v>
      </c>
      <c r="V519" s="77">
        <v>-4</v>
      </c>
      <c r="W519" s="77">
        <v>-4.62</v>
      </c>
      <c r="X519" s="77">
        <v>-6.23</v>
      </c>
      <c r="Y519" s="70">
        <v>1.1000000000000001</v>
      </c>
      <c r="Z519" s="71">
        <v>1.6</v>
      </c>
      <c r="AA519" s="77">
        <v>-0.5</v>
      </c>
      <c r="AB519" s="77">
        <v>-0.55000000000000004</v>
      </c>
      <c r="AC519" s="77">
        <v>-1.5</v>
      </c>
      <c r="AD519" s="63" t="s">
        <v>25</v>
      </c>
    </row>
    <row r="520" spans="1:30" ht="17.25" thickBot="1">
      <c r="A520" s="72">
        <v>518</v>
      </c>
      <c r="B520" s="57" t="s">
        <v>333</v>
      </c>
      <c r="C520" s="58" t="s">
        <v>1812</v>
      </c>
      <c r="D520" s="69" t="s">
        <v>104</v>
      </c>
      <c r="E520" s="58" t="s">
        <v>96</v>
      </c>
      <c r="F520" s="69" t="s">
        <v>4063</v>
      </c>
      <c r="G520" s="69">
        <v>1992</v>
      </c>
      <c r="H520" s="70">
        <v>12</v>
      </c>
      <c r="I520" s="144">
        <v>1079</v>
      </c>
      <c r="J520" s="71">
        <v>90</v>
      </c>
      <c r="K520" s="71">
        <v>99.9</v>
      </c>
      <c r="L520" s="71">
        <v>12</v>
      </c>
      <c r="M520" s="70">
        <v>12</v>
      </c>
      <c r="N520" s="71">
        <v>90</v>
      </c>
      <c r="O520" s="71">
        <v>11</v>
      </c>
      <c r="P520" s="59">
        <v>0</v>
      </c>
      <c r="Q520" s="60"/>
      <c r="R520" s="60">
        <v>0</v>
      </c>
      <c r="S520" s="70">
        <v>1.17</v>
      </c>
      <c r="T520" s="71">
        <v>14</v>
      </c>
      <c r="U520" s="71">
        <v>17</v>
      </c>
      <c r="V520" s="77">
        <v>-3</v>
      </c>
      <c r="W520" s="77">
        <v>-0.25</v>
      </c>
      <c r="X520" s="77">
        <v>-0.25</v>
      </c>
      <c r="Y520" s="70">
        <v>17.899999999999999</v>
      </c>
      <c r="Z520" s="71">
        <v>15.4</v>
      </c>
      <c r="AA520" s="78">
        <v>2.5</v>
      </c>
      <c r="AB520" s="78">
        <v>0.21</v>
      </c>
      <c r="AC520" s="78">
        <v>30.06</v>
      </c>
      <c r="AD520" s="63" t="s">
        <v>25</v>
      </c>
    </row>
    <row r="521" spans="1:30" ht="17.25" thickBot="1">
      <c r="A521" s="72">
        <v>519</v>
      </c>
      <c r="B521" s="57" t="s">
        <v>3106</v>
      </c>
      <c r="C521" s="58" t="s">
        <v>1841</v>
      </c>
      <c r="D521" s="69" t="s">
        <v>104</v>
      </c>
      <c r="E521" s="58" t="s">
        <v>87</v>
      </c>
      <c r="F521" s="69" t="s">
        <v>3891</v>
      </c>
      <c r="G521" s="69">
        <v>2000</v>
      </c>
      <c r="H521" s="70">
        <v>3</v>
      </c>
      <c r="I521" s="71">
        <v>95</v>
      </c>
      <c r="J521" s="71">
        <v>32</v>
      </c>
      <c r="K521" s="71">
        <v>8.8000000000000007</v>
      </c>
      <c r="L521" s="71">
        <v>1.1000000000000001</v>
      </c>
      <c r="M521" s="70">
        <v>1</v>
      </c>
      <c r="N521" s="71">
        <v>38</v>
      </c>
      <c r="O521" s="60">
        <v>0</v>
      </c>
      <c r="P521" s="70">
        <v>2</v>
      </c>
      <c r="Q521" s="71">
        <v>29</v>
      </c>
      <c r="R521" s="71">
        <v>2</v>
      </c>
      <c r="S521" s="70">
        <v>1.33</v>
      </c>
      <c r="T521" s="71">
        <v>1</v>
      </c>
      <c r="U521" s="71">
        <v>2</v>
      </c>
      <c r="V521" s="77">
        <v>-1</v>
      </c>
      <c r="W521" s="77">
        <v>-0.95</v>
      </c>
      <c r="X521" s="77">
        <v>-0.67</v>
      </c>
      <c r="Y521" s="70">
        <v>0.6</v>
      </c>
      <c r="Z521" s="71">
        <v>1.7</v>
      </c>
      <c r="AA521" s="77">
        <v>-1.1000000000000001</v>
      </c>
      <c r="AB521" s="77">
        <v>-1.04</v>
      </c>
      <c r="AC521" s="77">
        <v>-0.65</v>
      </c>
      <c r="AD521" s="63" t="s">
        <v>25</v>
      </c>
    </row>
    <row r="522" spans="1:30" ht="17.25" thickBot="1">
      <c r="A522" s="72">
        <v>520</v>
      </c>
      <c r="B522" s="57" t="s">
        <v>3107</v>
      </c>
      <c r="C522" s="58" t="s">
        <v>1812</v>
      </c>
      <c r="D522" s="69" t="s">
        <v>1819</v>
      </c>
      <c r="E522" s="58" t="s">
        <v>95</v>
      </c>
      <c r="F522" s="69" t="s">
        <v>4064</v>
      </c>
      <c r="G522" s="69">
        <v>1999</v>
      </c>
      <c r="H522" s="70">
        <v>9</v>
      </c>
      <c r="I522" s="71">
        <v>617</v>
      </c>
      <c r="J522" s="71">
        <v>69</v>
      </c>
      <c r="K522" s="71">
        <v>57.1</v>
      </c>
      <c r="L522" s="71">
        <v>6.9</v>
      </c>
      <c r="M522" s="70">
        <v>8</v>
      </c>
      <c r="N522" s="71">
        <v>75</v>
      </c>
      <c r="O522" s="71">
        <v>1</v>
      </c>
      <c r="P522" s="70">
        <v>1</v>
      </c>
      <c r="Q522" s="71">
        <v>20</v>
      </c>
      <c r="R522" s="60">
        <v>0</v>
      </c>
      <c r="S522" s="70">
        <v>0.89</v>
      </c>
      <c r="T522" s="71">
        <v>7</v>
      </c>
      <c r="U522" s="71">
        <v>15</v>
      </c>
      <c r="V522" s="77">
        <v>-8</v>
      </c>
      <c r="W522" s="77">
        <v>-1.17</v>
      </c>
      <c r="X522" s="78">
        <v>0.39</v>
      </c>
      <c r="Y522" s="70">
        <v>7.2</v>
      </c>
      <c r="Z522" s="71">
        <v>12.5</v>
      </c>
      <c r="AA522" s="77">
        <v>-5.3</v>
      </c>
      <c r="AB522" s="77">
        <v>-0.77</v>
      </c>
      <c r="AC522" s="78">
        <v>0.22</v>
      </c>
      <c r="AD522" s="63" t="s">
        <v>25</v>
      </c>
    </row>
    <row r="523" spans="1:30" ht="17.25" thickBot="1">
      <c r="A523" s="72">
        <v>521</v>
      </c>
      <c r="B523" s="57" t="s">
        <v>3235</v>
      </c>
      <c r="C523" s="58" t="s">
        <v>1812</v>
      </c>
      <c r="D523" s="69" t="s">
        <v>104</v>
      </c>
      <c r="E523" s="58" t="s">
        <v>2348</v>
      </c>
      <c r="F523" s="69" t="s">
        <v>3558</v>
      </c>
      <c r="G523" s="69">
        <v>1993</v>
      </c>
      <c r="H523" s="70">
        <v>9</v>
      </c>
      <c r="I523" s="71">
        <v>810</v>
      </c>
      <c r="J523" s="71">
        <v>90</v>
      </c>
      <c r="K523" s="71">
        <v>75</v>
      </c>
      <c r="L523" s="71">
        <v>9</v>
      </c>
      <c r="M523" s="70">
        <v>9</v>
      </c>
      <c r="N523" s="71">
        <v>90</v>
      </c>
      <c r="O523" s="71">
        <v>9</v>
      </c>
      <c r="P523" s="59">
        <v>0</v>
      </c>
      <c r="Q523" s="60"/>
      <c r="R523" s="60">
        <v>0</v>
      </c>
      <c r="S523" s="70">
        <v>0.44</v>
      </c>
      <c r="T523" s="71">
        <v>6</v>
      </c>
      <c r="U523" s="71">
        <v>19</v>
      </c>
      <c r="V523" s="77">
        <v>-13</v>
      </c>
      <c r="W523" s="77">
        <v>-1.44</v>
      </c>
      <c r="X523" s="78">
        <v>1.22</v>
      </c>
      <c r="Y523" s="70">
        <v>7.5</v>
      </c>
      <c r="Z523" s="71">
        <v>15.3</v>
      </c>
      <c r="AA523" s="77">
        <v>-7.8</v>
      </c>
      <c r="AB523" s="77">
        <v>-0.87</v>
      </c>
      <c r="AC523" s="78">
        <v>0.56999999999999995</v>
      </c>
      <c r="AD523" s="63" t="s">
        <v>25</v>
      </c>
    </row>
    <row r="524" spans="1:30" ht="17.25" thickBot="1">
      <c r="A524" s="72">
        <v>522</v>
      </c>
      <c r="B524" s="57" t="s">
        <v>334</v>
      </c>
      <c r="C524" s="58" t="s">
        <v>1818</v>
      </c>
      <c r="D524" s="69" t="s">
        <v>104</v>
      </c>
      <c r="E524" s="58" t="s">
        <v>75</v>
      </c>
      <c r="F524" s="69" t="s">
        <v>4065</v>
      </c>
      <c r="G524" s="69">
        <v>1995</v>
      </c>
      <c r="H524" s="70">
        <v>5</v>
      </c>
      <c r="I524" s="71">
        <v>427</v>
      </c>
      <c r="J524" s="71">
        <v>85</v>
      </c>
      <c r="K524" s="71">
        <v>39.5</v>
      </c>
      <c r="L524" s="71">
        <v>4.7</v>
      </c>
      <c r="M524" s="70">
        <v>5</v>
      </c>
      <c r="N524" s="71">
        <v>85</v>
      </c>
      <c r="O524" s="71">
        <v>3</v>
      </c>
      <c r="P524" s="59">
        <v>0</v>
      </c>
      <c r="Q524" s="60"/>
      <c r="R524" s="71">
        <v>1</v>
      </c>
      <c r="S524" s="70">
        <v>1.4</v>
      </c>
      <c r="T524" s="71">
        <v>5</v>
      </c>
      <c r="U524" s="71">
        <v>8</v>
      </c>
      <c r="V524" s="77">
        <v>-3</v>
      </c>
      <c r="W524" s="77">
        <v>-0.63</v>
      </c>
      <c r="X524" s="78">
        <v>0.33</v>
      </c>
      <c r="Y524" s="70">
        <v>4.7</v>
      </c>
      <c r="Z524" s="71">
        <v>11.3</v>
      </c>
      <c r="AA524" s="77">
        <v>-6.6</v>
      </c>
      <c r="AB524" s="77">
        <v>-1.38</v>
      </c>
      <c r="AC524" s="77">
        <v>-0.97</v>
      </c>
      <c r="AD524" s="63" t="s">
        <v>25</v>
      </c>
    </row>
    <row r="525" spans="1:30" ht="17.25" thickBot="1">
      <c r="A525" s="72">
        <v>523</v>
      </c>
      <c r="B525" s="57" t="s">
        <v>3108</v>
      </c>
      <c r="C525" s="58" t="s">
        <v>1812</v>
      </c>
      <c r="D525" s="69" t="s">
        <v>104</v>
      </c>
      <c r="E525" s="58" t="s">
        <v>2349</v>
      </c>
      <c r="F525" s="69" t="s">
        <v>4066</v>
      </c>
      <c r="G525" s="69">
        <v>2001</v>
      </c>
      <c r="H525" s="70">
        <v>9</v>
      </c>
      <c r="I525" s="71">
        <v>718</v>
      </c>
      <c r="J525" s="71">
        <v>80</v>
      </c>
      <c r="K525" s="71">
        <v>66.5</v>
      </c>
      <c r="L525" s="71">
        <v>8</v>
      </c>
      <c r="M525" s="70">
        <v>8</v>
      </c>
      <c r="N525" s="71">
        <v>87</v>
      </c>
      <c r="O525" s="71">
        <v>7</v>
      </c>
      <c r="P525" s="70">
        <v>1</v>
      </c>
      <c r="Q525" s="71">
        <v>23</v>
      </c>
      <c r="R525" s="60">
        <v>0</v>
      </c>
      <c r="S525" s="70">
        <v>0.56000000000000005</v>
      </c>
      <c r="T525" s="71">
        <v>5</v>
      </c>
      <c r="U525" s="71">
        <v>22</v>
      </c>
      <c r="V525" s="77">
        <v>-17</v>
      </c>
      <c r="W525" s="77">
        <v>-2.13</v>
      </c>
      <c r="X525" s="77">
        <v>-1.1399999999999999</v>
      </c>
      <c r="Y525" s="70">
        <v>7.1</v>
      </c>
      <c r="Z525" s="71">
        <v>16.5</v>
      </c>
      <c r="AA525" s="77">
        <v>-9.4</v>
      </c>
      <c r="AB525" s="77">
        <v>-1.18</v>
      </c>
      <c r="AC525" s="78">
        <v>0.57999999999999996</v>
      </c>
      <c r="AD525" s="63" t="s">
        <v>25</v>
      </c>
    </row>
    <row r="526" spans="1:30" ht="17.25" thickBot="1">
      <c r="A526" s="72">
        <v>524</v>
      </c>
      <c r="B526" s="57" t="s">
        <v>335</v>
      </c>
      <c r="C526" s="58" t="s">
        <v>1844</v>
      </c>
      <c r="D526" s="69" t="s">
        <v>1810</v>
      </c>
      <c r="E526" s="58" t="s">
        <v>83</v>
      </c>
      <c r="F526" s="69" t="s">
        <v>4067</v>
      </c>
      <c r="G526" s="69">
        <v>1997</v>
      </c>
      <c r="H526" s="70">
        <v>12</v>
      </c>
      <c r="I526" s="71">
        <v>290</v>
      </c>
      <c r="J526" s="71">
        <v>24</v>
      </c>
      <c r="K526" s="71">
        <v>26.9</v>
      </c>
      <c r="L526" s="71">
        <v>3.2</v>
      </c>
      <c r="M526" s="70">
        <v>1</v>
      </c>
      <c r="N526" s="71">
        <v>90</v>
      </c>
      <c r="O526" s="71">
        <v>1</v>
      </c>
      <c r="P526" s="70">
        <v>11</v>
      </c>
      <c r="Q526" s="71">
        <v>18</v>
      </c>
      <c r="R526" s="60">
        <v>0</v>
      </c>
      <c r="S526" s="70">
        <v>2.08</v>
      </c>
      <c r="T526" s="71">
        <v>9</v>
      </c>
      <c r="U526" s="71">
        <v>5</v>
      </c>
      <c r="V526" s="78">
        <v>4</v>
      </c>
      <c r="W526" s="78">
        <v>1.24</v>
      </c>
      <c r="X526" s="78">
        <v>0.33</v>
      </c>
      <c r="Y526" s="70">
        <v>9.4</v>
      </c>
      <c r="Z526" s="71">
        <v>5.0999999999999996</v>
      </c>
      <c r="AA526" s="78">
        <v>4.3</v>
      </c>
      <c r="AB526" s="78">
        <v>1.34</v>
      </c>
      <c r="AC526" s="78">
        <v>0.95</v>
      </c>
      <c r="AD526" s="63" t="s">
        <v>25</v>
      </c>
    </row>
    <row r="527" spans="1:30" ht="17.25" thickBot="1">
      <c r="A527" s="72">
        <v>525</v>
      </c>
      <c r="B527" s="57" t="s">
        <v>2702</v>
      </c>
      <c r="C527" s="58" t="s">
        <v>1818</v>
      </c>
      <c r="D527" s="69" t="s">
        <v>104</v>
      </c>
      <c r="E527" s="58" t="s">
        <v>63</v>
      </c>
      <c r="F527" s="69" t="s">
        <v>4068</v>
      </c>
      <c r="G527" s="69">
        <v>2001</v>
      </c>
      <c r="H527" s="70">
        <v>1</v>
      </c>
      <c r="I527" s="71">
        <v>49</v>
      </c>
      <c r="J527" s="71">
        <v>49</v>
      </c>
      <c r="K527" s="71">
        <v>4.5</v>
      </c>
      <c r="L527" s="71">
        <v>0.5</v>
      </c>
      <c r="M527" s="70">
        <v>1</v>
      </c>
      <c r="N527" s="71">
        <v>49</v>
      </c>
      <c r="O527" s="60">
        <v>0</v>
      </c>
      <c r="P527" s="59">
        <v>0</v>
      </c>
      <c r="Q527" s="60"/>
      <c r="R527" s="60">
        <v>0</v>
      </c>
      <c r="S527" s="70">
        <v>3</v>
      </c>
      <c r="T527" s="71">
        <v>2</v>
      </c>
      <c r="U527" s="60">
        <v>0</v>
      </c>
      <c r="V527" s="78">
        <v>2</v>
      </c>
      <c r="W527" s="78">
        <v>3.67</v>
      </c>
      <c r="X527" s="78">
        <v>2.4500000000000002</v>
      </c>
      <c r="Y527" s="70">
        <v>0.3</v>
      </c>
      <c r="Z527" s="71">
        <v>0.3</v>
      </c>
      <c r="AA527" s="60">
        <v>0</v>
      </c>
      <c r="AB527" s="78">
        <v>7.0000000000000007E-2</v>
      </c>
      <c r="AC527" s="77">
        <v>-0.96</v>
      </c>
      <c r="AD527" s="63" t="s">
        <v>25</v>
      </c>
    </row>
    <row r="528" spans="1:30" ht="17.25" thickBot="1">
      <c r="A528" s="72">
        <v>526</v>
      </c>
      <c r="B528" s="57" t="s">
        <v>2842</v>
      </c>
      <c r="C528" s="58" t="s">
        <v>1812</v>
      </c>
      <c r="D528" s="69" t="s">
        <v>104</v>
      </c>
      <c r="E528" s="58" t="s">
        <v>87</v>
      </c>
      <c r="F528" s="69" t="s">
        <v>4069</v>
      </c>
      <c r="G528" s="69">
        <v>1995</v>
      </c>
      <c r="H528" s="70">
        <v>6</v>
      </c>
      <c r="I528" s="71">
        <v>393</v>
      </c>
      <c r="J528" s="71">
        <v>66</v>
      </c>
      <c r="K528" s="71">
        <v>36.4</v>
      </c>
      <c r="L528" s="71">
        <v>4.4000000000000004</v>
      </c>
      <c r="M528" s="70">
        <v>4</v>
      </c>
      <c r="N528" s="71">
        <v>85</v>
      </c>
      <c r="O528" s="71">
        <v>3</v>
      </c>
      <c r="P528" s="70">
        <v>2</v>
      </c>
      <c r="Q528" s="71">
        <v>27</v>
      </c>
      <c r="R528" s="71">
        <v>1</v>
      </c>
      <c r="S528" s="70">
        <v>1</v>
      </c>
      <c r="T528" s="71">
        <v>7</v>
      </c>
      <c r="U528" s="71">
        <v>6</v>
      </c>
      <c r="V528" s="78">
        <v>1</v>
      </c>
      <c r="W528" s="78">
        <v>0.23</v>
      </c>
      <c r="X528" s="78">
        <v>0.88</v>
      </c>
      <c r="Y528" s="70">
        <v>6.7</v>
      </c>
      <c r="Z528" s="71">
        <v>7.1</v>
      </c>
      <c r="AA528" s="77">
        <v>-0.4</v>
      </c>
      <c r="AB528" s="77">
        <v>-0.1</v>
      </c>
      <c r="AC528" s="78">
        <v>0.56000000000000005</v>
      </c>
      <c r="AD528" s="63" t="s">
        <v>25</v>
      </c>
    </row>
    <row r="529" spans="1:30" ht="17.25" thickBot="1">
      <c r="A529" s="72">
        <v>527</v>
      </c>
      <c r="B529" s="57" t="s">
        <v>336</v>
      </c>
      <c r="C529" s="58" t="s">
        <v>1861</v>
      </c>
      <c r="D529" s="69" t="s">
        <v>104</v>
      </c>
      <c r="E529" s="58" t="s">
        <v>63</v>
      </c>
      <c r="F529" s="69" t="s">
        <v>4070</v>
      </c>
      <c r="G529" s="69">
        <v>1998</v>
      </c>
      <c r="H529" s="70">
        <v>10</v>
      </c>
      <c r="I529" s="71">
        <v>421</v>
      </c>
      <c r="J529" s="71">
        <v>42</v>
      </c>
      <c r="K529" s="71">
        <v>39</v>
      </c>
      <c r="L529" s="71">
        <v>4.7</v>
      </c>
      <c r="M529" s="70">
        <v>3</v>
      </c>
      <c r="N529" s="71">
        <v>82</v>
      </c>
      <c r="O529" s="71">
        <v>2</v>
      </c>
      <c r="P529" s="70">
        <v>7</v>
      </c>
      <c r="Q529" s="71">
        <v>25</v>
      </c>
      <c r="R529" s="71">
        <v>1</v>
      </c>
      <c r="S529" s="70">
        <v>2.5</v>
      </c>
      <c r="T529" s="71">
        <v>12</v>
      </c>
      <c r="U529" s="71">
        <v>4</v>
      </c>
      <c r="V529" s="78">
        <v>8</v>
      </c>
      <c r="W529" s="78">
        <v>1.71</v>
      </c>
      <c r="X529" s="78">
        <v>0.62</v>
      </c>
      <c r="Y529" s="70">
        <v>8.8000000000000007</v>
      </c>
      <c r="Z529" s="71">
        <v>3.2</v>
      </c>
      <c r="AA529" s="78">
        <v>5.7</v>
      </c>
      <c r="AB529" s="78">
        <v>1.22</v>
      </c>
      <c r="AC529" s="78">
        <v>0.38</v>
      </c>
      <c r="AD529" s="63" t="s">
        <v>25</v>
      </c>
    </row>
    <row r="530" spans="1:30" ht="17.25" thickBot="1">
      <c r="A530" s="72">
        <v>528</v>
      </c>
      <c r="B530" s="57" t="s">
        <v>337</v>
      </c>
      <c r="C530" s="58" t="s">
        <v>1812</v>
      </c>
      <c r="D530" s="69" t="s">
        <v>104</v>
      </c>
      <c r="E530" s="58" t="s">
        <v>85</v>
      </c>
      <c r="F530" s="69" t="s">
        <v>4071</v>
      </c>
      <c r="G530" s="69">
        <v>1989</v>
      </c>
      <c r="H530" s="70">
        <v>1</v>
      </c>
      <c r="I530" s="71">
        <v>1</v>
      </c>
      <c r="J530" s="71">
        <v>1</v>
      </c>
      <c r="K530" s="71">
        <v>0.1</v>
      </c>
      <c r="L530" s="60">
        <v>0</v>
      </c>
      <c r="M530" s="59">
        <v>0</v>
      </c>
      <c r="N530" s="60"/>
      <c r="O530" s="60">
        <v>0</v>
      </c>
      <c r="P530" s="70">
        <v>1</v>
      </c>
      <c r="Q530" s="71">
        <v>1</v>
      </c>
      <c r="R530" s="71">
        <v>4</v>
      </c>
      <c r="S530" s="70">
        <v>3</v>
      </c>
      <c r="T530" s="60">
        <v>0</v>
      </c>
      <c r="U530" s="60">
        <v>0</v>
      </c>
      <c r="V530" s="60">
        <v>0</v>
      </c>
      <c r="W530" s="60">
        <v>0</v>
      </c>
      <c r="X530" s="78">
        <v>0.33</v>
      </c>
      <c r="Y530" s="59">
        <v>0</v>
      </c>
      <c r="Z530" s="60">
        <v>0</v>
      </c>
      <c r="AA530" s="60">
        <v>0</v>
      </c>
      <c r="AB530" s="60">
        <v>0</v>
      </c>
      <c r="AC530" s="78">
        <v>0.21</v>
      </c>
      <c r="AD530" s="63" t="s">
        <v>25</v>
      </c>
    </row>
    <row r="531" spans="1:30" ht="17.25" thickBot="1">
      <c r="A531" s="72">
        <v>529</v>
      </c>
      <c r="B531" s="57" t="s">
        <v>2703</v>
      </c>
      <c r="C531" s="58" t="s">
        <v>1852</v>
      </c>
      <c r="D531" s="69" t="s">
        <v>103</v>
      </c>
      <c r="E531" s="58" t="s">
        <v>67</v>
      </c>
      <c r="F531" s="69" t="s">
        <v>4072</v>
      </c>
      <c r="G531" s="69">
        <v>2000</v>
      </c>
      <c r="H531" s="70">
        <v>8</v>
      </c>
      <c r="I531" s="71">
        <v>438</v>
      </c>
      <c r="J531" s="71">
        <v>55</v>
      </c>
      <c r="K531" s="71">
        <v>40.6</v>
      </c>
      <c r="L531" s="71">
        <v>4.9000000000000004</v>
      </c>
      <c r="M531" s="70">
        <v>5</v>
      </c>
      <c r="N531" s="71">
        <v>74</v>
      </c>
      <c r="O531" s="71">
        <v>1</v>
      </c>
      <c r="P531" s="70">
        <v>3</v>
      </c>
      <c r="Q531" s="71">
        <v>22</v>
      </c>
      <c r="R531" s="71">
        <v>1</v>
      </c>
      <c r="S531" s="70">
        <v>1.63</v>
      </c>
      <c r="T531" s="71">
        <v>11</v>
      </c>
      <c r="U531" s="71">
        <v>5</v>
      </c>
      <c r="V531" s="78">
        <v>6</v>
      </c>
      <c r="W531" s="78">
        <v>1.23</v>
      </c>
      <c r="X531" s="78">
        <v>0.11</v>
      </c>
      <c r="Y531" s="70">
        <v>10.1</v>
      </c>
      <c r="Z531" s="71">
        <v>6.3</v>
      </c>
      <c r="AA531" s="78">
        <v>3.8</v>
      </c>
      <c r="AB531" s="78">
        <v>0.78</v>
      </c>
      <c r="AC531" s="77">
        <v>-0.11</v>
      </c>
      <c r="AD531" s="63" t="s">
        <v>25</v>
      </c>
    </row>
    <row r="532" spans="1:30" ht="17.25" thickBot="1">
      <c r="A532" s="72">
        <v>530</v>
      </c>
      <c r="B532" s="57" t="s">
        <v>2704</v>
      </c>
      <c r="C532" s="58" t="s">
        <v>1820</v>
      </c>
      <c r="D532" s="69" t="s">
        <v>104</v>
      </c>
      <c r="E532" s="58" t="s">
        <v>83</v>
      </c>
      <c r="F532" s="69" t="s">
        <v>4073</v>
      </c>
      <c r="G532" s="69">
        <v>1997</v>
      </c>
      <c r="H532" s="70">
        <v>12</v>
      </c>
      <c r="I532" s="144">
        <v>1050</v>
      </c>
      <c r="J532" s="71">
        <v>88</v>
      </c>
      <c r="K532" s="71">
        <v>97.2</v>
      </c>
      <c r="L532" s="71">
        <v>11.7</v>
      </c>
      <c r="M532" s="70">
        <v>11</v>
      </c>
      <c r="N532" s="71">
        <v>90</v>
      </c>
      <c r="O532" s="71">
        <v>11</v>
      </c>
      <c r="P532" s="70">
        <v>1</v>
      </c>
      <c r="Q532" s="71">
        <v>60</v>
      </c>
      <c r="R532" s="60">
        <v>0</v>
      </c>
      <c r="S532" s="70">
        <v>2.08</v>
      </c>
      <c r="T532" s="71">
        <v>28</v>
      </c>
      <c r="U532" s="71">
        <v>15</v>
      </c>
      <c r="V532" s="78">
        <v>13</v>
      </c>
      <c r="W532" s="78">
        <v>1.1100000000000001</v>
      </c>
      <c r="X532" s="78">
        <v>4.1100000000000003</v>
      </c>
      <c r="Y532" s="70">
        <v>23.2</v>
      </c>
      <c r="Z532" s="71">
        <v>14.7</v>
      </c>
      <c r="AA532" s="78">
        <v>8.5</v>
      </c>
      <c r="AB532" s="78">
        <v>0.73</v>
      </c>
      <c r="AC532" s="78">
        <v>3.15</v>
      </c>
      <c r="AD532" s="63" t="s">
        <v>25</v>
      </c>
    </row>
    <row r="533" spans="1:30" ht="17.25" thickBot="1">
      <c r="A533" s="72">
        <v>531</v>
      </c>
      <c r="B533" s="57" t="s">
        <v>3433</v>
      </c>
      <c r="C533" s="58" t="s">
        <v>1812</v>
      </c>
      <c r="D533" s="69" t="s">
        <v>103</v>
      </c>
      <c r="E533" s="58" t="s">
        <v>2641</v>
      </c>
      <c r="F533" s="69" t="s">
        <v>4074</v>
      </c>
      <c r="G533" s="69">
        <v>1991</v>
      </c>
      <c r="H533" s="70">
        <v>4</v>
      </c>
      <c r="I533" s="71">
        <v>173</v>
      </c>
      <c r="J533" s="71">
        <v>43</v>
      </c>
      <c r="K533" s="71">
        <v>16</v>
      </c>
      <c r="L533" s="71">
        <v>1.9</v>
      </c>
      <c r="M533" s="70">
        <v>2</v>
      </c>
      <c r="N533" s="71">
        <v>60</v>
      </c>
      <c r="O533" s="60">
        <v>0</v>
      </c>
      <c r="P533" s="70">
        <v>2</v>
      </c>
      <c r="Q533" s="71">
        <v>27</v>
      </c>
      <c r="R533" s="60">
        <v>0</v>
      </c>
      <c r="S533" s="70">
        <v>0.5</v>
      </c>
      <c r="T533" s="71">
        <v>3</v>
      </c>
      <c r="U533" s="71">
        <v>3</v>
      </c>
      <c r="V533" s="60">
        <v>0</v>
      </c>
      <c r="W533" s="60">
        <v>0</v>
      </c>
      <c r="X533" s="78">
        <v>1.19</v>
      </c>
      <c r="Y533" s="70">
        <v>2.2000000000000002</v>
      </c>
      <c r="Z533" s="71">
        <v>3</v>
      </c>
      <c r="AA533" s="77">
        <v>-0.8</v>
      </c>
      <c r="AB533" s="77">
        <v>-0.42</v>
      </c>
      <c r="AC533" s="78">
        <v>0.67</v>
      </c>
      <c r="AD533" s="63" t="s">
        <v>25</v>
      </c>
    </row>
    <row r="534" spans="1:30" ht="17.25" thickBot="1">
      <c r="A534" s="72">
        <v>532</v>
      </c>
      <c r="B534" s="57" t="s">
        <v>2705</v>
      </c>
      <c r="C534" s="58" t="s">
        <v>1812</v>
      </c>
      <c r="D534" s="69" t="s">
        <v>111</v>
      </c>
      <c r="E534" s="58" t="s">
        <v>2348</v>
      </c>
      <c r="F534" s="69" t="s">
        <v>4075</v>
      </c>
      <c r="G534" s="69">
        <v>2002</v>
      </c>
      <c r="H534" s="70">
        <v>12</v>
      </c>
      <c r="I534" s="144">
        <v>1080</v>
      </c>
      <c r="J534" s="71">
        <v>90</v>
      </c>
      <c r="K534" s="71">
        <v>100</v>
      </c>
      <c r="L534" s="71">
        <v>12</v>
      </c>
      <c r="M534" s="70">
        <v>12</v>
      </c>
      <c r="N534" s="71">
        <v>90</v>
      </c>
      <c r="O534" s="71">
        <v>12</v>
      </c>
      <c r="P534" s="59">
        <v>0</v>
      </c>
      <c r="Q534" s="60"/>
      <c r="R534" s="60">
        <v>0</v>
      </c>
      <c r="S534" s="70">
        <v>0.33</v>
      </c>
      <c r="T534" s="71">
        <v>9</v>
      </c>
      <c r="U534" s="71">
        <v>30</v>
      </c>
      <c r="V534" s="77">
        <v>-21</v>
      </c>
      <c r="W534" s="77">
        <v>-1.75</v>
      </c>
      <c r="X534" s="60"/>
      <c r="Y534" s="70">
        <v>9.9</v>
      </c>
      <c r="Z534" s="71">
        <v>22</v>
      </c>
      <c r="AA534" s="77">
        <v>-12.1</v>
      </c>
      <c r="AB534" s="77">
        <v>-1.01</v>
      </c>
      <c r="AC534" s="60"/>
      <c r="AD534" s="63" t="s">
        <v>25</v>
      </c>
    </row>
    <row r="535" spans="1:30" ht="17.25" thickBot="1">
      <c r="A535" s="72">
        <v>533</v>
      </c>
      <c r="B535" s="57" t="s">
        <v>2828</v>
      </c>
      <c r="C535" s="58" t="s">
        <v>1820</v>
      </c>
      <c r="D535" s="69" t="s">
        <v>2827</v>
      </c>
      <c r="E535" s="58" t="s">
        <v>75</v>
      </c>
      <c r="F535" s="69" t="s">
        <v>4076</v>
      </c>
      <c r="G535" s="69">
        <v>1996</v>
      </c>
      <c r="H535" s="70">
        <v>4</v>
      </c>
      <c r="I535" s="71">
        <v>44</v>
      </c>
      <c r="J535" s="71">
        <v>11</v>
      </c>
      <c r="K535" s="71">
        <v>4.0999999999999996</v>
      </c>
      <c r="L535" s="71">
        <v>0.5</v>
      </c>
      <c r="M535" s="59">
        <v>0</v>
      </c>
      <c r="N535" s="60"/>
      <c r="O535" s="60">
        <v>0</v>
      </c>
      <c r="P535" s="70">
        <v>4</v>
      </c>
      <c r="Q535" s="71">
        <v>11</v>
      </c>
      <c r="R535" s="60">
        <v>0</v>
      </c>
      <c r="S535" s="70">
        <v>0.25</v>
      </c>
      <c r="T535" s="71">
        <v>1</v>
      </c>
      <c r="U535" s="71">
        <v>3</v>
      </c>
      <c r="V535" s="77">
        <v>-2</v>
      </c>
      <c r="W535" s="77">
        <v>-4.09</v>
      </c>
      <c r="X535" s="77">
        <v>-3.4</v>
      </c>
      <c r="Y535" s="70">
        <v>0.3</v>
      </c>
      <c r="Z535" s="71">
        <v>3.4</v>
      </c>
      <c r="AA535" s="77">
        <v>-3</v>
      </c>
      <c r="AB535" s="77">
        <v>-6.19</v>
      </c>
      <c r="AC535" s="77">
        <v>-5.62</v>
      </c>
      <c r="AD535" s="63" t="s">
        <v>25</v>
      </c>
    </row>
    <row r="536" spans="1:30" ht="17.25" thickBot="1">
      <c r="A536" s="72">
        <v>534</v>
      </c>
      <c r="B536" s="57" t="s">
        <v>669</v>
      </c>
      <c r="C536" s="58" t="s">
        <v>1863</v>
      </c>
      <c r="D536" s="69" t="s">
        <v>1847</v>
      </c>
      <c r="E536" s="58" t="s">
        <v>83</v>
      </c>
      <c r="F536" s="69" t="s">
        <v>4077</v>
      </c>
      <c r="G536" s="69">
        <v>1995</v>
      </c>
      <c r="H536" s="70">
        <v>2</v>
      </c>
      <c r="I536" s="71">
        <v>11</v>
      </c>
      <c r="J536" s="71">
        <v>6</v>
      </c>
      <c r="K536" s="71">
        <v>1</v>
      </c>
      <c r="L536" s="71">
        <v>0.1</v>
      </c>
      <c r="M536" s="59">
        <v>0</v>
      </c>
      <c r="N536" s="60"/>
      <c r="O536" s="60">
        <v>0</v>
      </c>
      <c r="P536" s="70">
        <v>2</v>
      </c>
      <c r="Q536" s="71">
        <v>6</v>
      </c>
      <c r="R536" s="71">
        <v>6</v>
      </c>
      <c r="S536" s="70">
        <v>3</v>
      </c>
      <c r="T536" s="60">
        <v>0</v>
      </c>
      <c r="U536" s="60">
        <v>0</v>
      </c>
      <c r="V536" s="60">
        <v>0</v>
      </c>
      <c r="W536" s="60">
        <v>0</v>
      </c>
      <c r="X536" s="77">
        <v>-1.01</v>
      </c>
      <c r="Y536" s="59">
        <v>0</v>
      </c>
      <c r="Z536" s="71">
        <v>0.7</v>
      </c>
      <c r="AA536" s="77">
        <v>-0.7</v>
      </c>
      <c r="AB536" s="77">
        <v>-5.8</v>
      </c>
      <c r="AC536" s="77">
        <v>-6.51</v>
      </c>
      <c r="AD536" s="63" t="s">
        <v>25</v>
      </c>
    </row>
    <row r="537" spans="1:30" ht="17.25" thickBot="1">
      <c r="A537" s="72">
        <v>535</v>
      </c>
      <c r="B537" s="57" t="s">
        <v>338</v>
      </c>
      <c r="C537" s="58" t="s">
        <v>1839</v>
      </c>
      <c r="D537" s="69" t="s">
        <v>1810</v>
      </c>
      <c r="E537" s="58" t="s">
        <v>93</v>
      </c>
      <c r="F537" s="69" t="s">
        <v>4078</v>
      </c>
      <c r="G537" s="69">
        <v>2001</v>
      </c>
      <c r="H537" s="70">
        <v>8</v>
      </c>
      <c r="I537" s="71">
        <v>260</v>
      </c>
      <c r="J537" s="71">
        <v>33</v>
      </c>
      <c r="K537" s="71">
        <v>24.1</v>
      </c>
      <c r="L537" s="71">
        <v>2.9</v>
      </c>
      <c r="M537" s="70">
        <v>2</v>
      </c>
      <c r="N537" s="71">
        <v>72</v>
      </c>
      <c r="O537" s="71">
        <v>1</v>
      </c>
      <c r="P537" s="70">
        <v>6</v>
      </c>
      <c r="Q537" s="71">
        <v>20</v>
      </c>
      <c r="R537" s="71">
        <v>4</v>
      </c>
      <c r="S537" s="70">
        <v>1.1299999999999999</v>
      </c>
      <c r="T537" s="71">
        <v>5</v>
      </c>
      <c r="U537" s="71">
        <v>9</v>
      </c>
      <c r="V537" s="77">
        <v>-4</v>
      </c>
      <c r="W537" s="77">
        <v>-1.38</v>
      </c>
      <c r="X537" s="77">
        <v>-1.38</v>
      </c>
      <c r="Y537" s="70">
        <v>5</v>
      </c>
      <c r="Z537" s="71">
        <v>6.2</v>
      </c>
      <c r="AA537" s="77">
        <v>-1.2</v>
      </c>
      <c r="AB537" s="77">
        <v>-0.43</v>
      </c>
      <c r="AC537" s="77">
        <v>-0.22</v>
      </c>
      <c r="AD537" s="63" t="s">
        <v>25</v>
      </c>
    </row>
    <row r="538" spans="1:30" ht="17.25" thickBot="1">
      <c r="A538" s="72">
        <v>536</v>
      </c>
      <c r="B538" s="57" t="s">
        <v>3483</v>
      </c>
      <c r="C538" s="58" t="s">
        <v>1832</v>
      </c>
      <c r="D538" s="69" t="s">
        <v>111</v>
      </c>
      <c r="E538" s="58" t="s">
        <v>95</v>
      </c>
      <c r="F538" s="69" t="s">
        <v>4215</v>
      </c>
      <c r="G538" s="69">
        <v>1999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3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537</v>
      </c>
      <c r="B539" s="57" t="s">
        <v>3236</v>
      </c>
      <c r="C539" s="58" t="s">
        <v>1844</v>
      </c>
      <c r="D539" s="69" t="s">
        <v>102</v>
      </c>
      <c r="E539" s="58" t="s">
        <v>2348</v>
      </c>
      <c r="F539" s="69" t="s">
        <v>4079</v>
      </c>
      <c r="G539" s="69">
        <v>1999</v>
      </c>
      <c r="H539" s="70">
        <v>6</v>
      </c>
      <c r="I539" s="71">
        <v>225</v>
      </c>
      <c r="J539" s="71">
        <v>38</v>
      </c>
      <c r="K539" s="71">
        <v>20.8</v>
      </c>
      <c r="L539" s="71">
        <v>2.5</v>
      </c>
      <c r="M539" s="70">
        <v>2</v>
      </c>
      <c r="N539" s="71">
        <v>63</v>
      </c>
      <c r="O539" s="60">
        <v>0</v>
      </c>
      <c r="P539" s="70">
        <v>4</v>
      </c>
      <c r="Q539" s="71">
        <v>25</v>
      </c>
      <c r="R539" s="71">
        <v>2</v>
      </c>
      <c r="S539" s="70">
        <v>0.17</v>
      </c>
      <c r="T539" s="71">
        <v>1</v>
      </c>
      <c r="U539" s="71">
        <v>6</v>
      </c>
      <c r="V539" s="77">
        <v>-5</v>
      </c>
      <c r="W539" s="77">
        <v>-2</v>
      </c>
      <c r="X539" s="77">
        <v>-0.32</v>
      </c>
      <c r="Y539" s="70">
        <v>2.2999999999999998</v>
      </c>
      <c r="Z539" s="71">
        <v>5.2</v>
      </c>
      <c r="AA539" s="77">
        <v>-2.8</v>
      </c>
      <c r="AB539" s="77">
        <v>-1.1200000000000001</v>
      </c>
      <c r="AC539" s="77">
        <v>-0.15</v>
      </c>
      <c r="AD539" s="63" t="s">
        <v>25</v>
      </c>
    </row>
    <row r="540" spans="1:30" ht="17.25" thickBot="1">
      <c r="A540" s="72">
        <v>538</v>
      </c>
      <c r="B540" s="57" t="s">
        <v>339</v>
      </c>
      <c r="C540" s="58" t="s">
        <v>1812</v>
      </c>
      <c r="D540" s="69" t="s">
        <v>104</v>
      </c>
      <c r="E540" s="58" t="s">
        <v>67</v>
      </c>
      <c r="F540" s="69" t="s">
        <v>4080</v>
      </c>
      <c r="G540" s="69">
        <v>1990</v>
      </c>
      <c r="H540" s="70">
        <v>12</v>
      </c>
      <c r="I540" s="144">
        <v>1037</v>
      </c>
      <c r="J540" s="71">
        <v>86</v>
      </c>
      <c r="K540" s="71">
        <v>96</v>
      </c>
      <c r="L540" s="71">
        <v>11.5</v>
      </c>
      <c r="M540" s="70">
        <v>12</v>
      </c>
      <c r="N540" s="71">
        <v>86</v>
      </c>
      <c r="O540" s="71">
        <v>10</v>
      </c>
      <c r="P540" s="59">
        <v>0</v>
      </c>
      <c r="Q540" s="60"/>
      <c r="R540" s="60">
        <v>0</v>
      </c>
      <c r="S540" s="70">
        <v>1.67</v>
      </c>
      <c r="T540" s="71">
        <v>25</v>
      </c>
      <c r="U540" s="71">
        <v>13</v>
      </c>
      <c r="V540" s="78">
        <v>12</v>
      </c>
      <c r="W540" s="78">
        <v>1.04</v>
      </c>
      <c r="X540" s="77">
        <v>-3.14</v>
      </c>
      <c r="Y540" s="70">
        <v>22</v>
      </c>
      <c r="Z540" s="71">
        <v>12.2</v>
      </c>
      <c r="AA540" s="78">
        <v>9.8000000000000007</v>
      </c>
      <c r="AB540" s="78">
        <v>0.85</v>
      </c>
      <c r="AC540" s="78">
        <v>0.13</v>
      </c>
      <c r="AD540" s="63" t="s">
        <v>25</v>
      </c>
    </row>
    <row r="541" spans="1:30" ht="17.25" thickBot="1">
      <c r="A541" s="72">
        <v>539</v>
      </c>
      <c r="B541" s="57" t="s">
        <v>340</v>
      </c>
      <c r="C541" s="58" t="s">
        <v>1844</v>
      </c>
      <c r="D541" s="69" t="s">
        <v>102</v>
      </c>
      <c r="E541" s="58" t="s">
        <v>63</v>
      </c>
      <c r="F541" s="69" t="s">
        <v>4081</v>
      </c>
      <c r="G541" s="69">
        <v>1994</v>
      </c>
      <c r="H541" s="70">
        <v>8</v>
      </c>
      <c r="I541" s="71">
        <v>304</v>
      </c>
      <c r="J541" s="71">
        <v>38</v>
      </c>
      <c r="K541" s="71">
        <v>28.1</v>
      </c>
      <c r="L541" s="71">
        <v>3.4</v>
      </c>
      <c r="M541" s="70">
        <v>3</v>
      </c>
      <c r="N541" s="71">
        <v>57</v>
      </c>
      <c r="O541" s="60">
        <v>0</v>
      </c>
      <c r="P541" s="70">
        <v>5</v>
      </c>
      <c r="Q541" s="71">
        <v>27</v>
      </c>
      <c r="R541" s="71">
        <v>3</v>
      </c>
      <c r="S541" s="70">
        <v>2.13</v>
      </c>
      <c r="T541" s="71">
        <v>7</v>
      </c>
      <c r="U541" s="71">
        <v>3</v>
      </c>
      <c r="V541" s="78">
        <v>4</v>
      </c>
      <c r="W541" s="78">
        <v>1.18</v>
      </c>
      <c r="X541" s="77">
        <v>-0.21</v>
      </c>
      <c r="Y541" s="70">
        <v>6.3</v>
      </c>
      <c r="Z541" s="71">
        <v>2.1</v>
      </c>
      <c r="AA541" s="78">
        <v>4.2</v>
      </c>
      <c r="AB541" s="78">
        <v>1.23</v>
      </c>
      <c r="AC541" s="78">
        <v>0.35</v>
      </c>
      <c r="AD541" s="63" t="s">
        <v>25</v>
      </c>
    </row>
    <row r="542" spans="1:30" ht="17.25" thickBot="1">
      <c r="A542" s="72">
        <v>540</v>
      </c>
      <c r="B542" s="57" t="s">
        <v>2740</v>
      </c>
      <c r="C542" s="58" t="s">
        <v>1809</v>
      </c>
      <c r="D542" s="69" t="s">
        <v>104</v>
      </c>
      <c r="E542" s="58" t="s">
        <v>2349</v>
      </c>
      <c r="F542" s="69" t="s">
        <v>4082</v>
      </c>
      <c r="G542" s="69">
        <v>1998</v>
      </c>
      <c r="H542" s="70">
        <v>7</v>
      </c>
      <c r="I542" s="71">
        <v>467</v>
      </c>
      <c r="J542" s="71">
        <v>67</v>
      </c>
      <c r="K542" s="71">
        <v>43.2</v>
      </c>
      <c r="L542" s="71">
        <v>5.2</v>
      </c>
      <c r="M542" s="70">
        <v>5</v>
      </c>
      <c r="N542" s="71">
        <v>90</v>
      </c>
      <c r="O542" s="71">
        <v>5</v>
      </c>
      <c r="P542" s="70">
        <v>2</v>
      </c>
      <c r="Q542" s="71">
        <v>9</v>
      </c>
      <c r="R542" s="71">
        <v>5</v>
      </c>
      <c r="S542" s="70">
        <v>0.56999999999999995</v>
      </c>
      <c r="T542" s="71">
        <v>5</v>
      </c>
      <c r="U542" s="71">
        <v>14</v>
      </c>
      <c r="V542" s="77">
        <v>-9</v>
      </c>
      <c r="W542" s="77">
        <v>-1.73</v>
      </c>
      <c r="X542" s="78">
        <v>0.03</v>
      </c>
      <c r="Y542" s="70">
        <v>4.3</v>
      </c>
      <c r="Z542" s="71">
        <v>9.8000000000000007</v>
      </c>
      <c r="AA542" s="77">
        <v>-5.5</v>
      </c>
      <c r="AB542" s="77">
        <v>-1.05</v>
      </c>
      <c r="AC542" s="78">
        <v>0.56999999999999995</v>
      </c>
      <c r="AD542" s="63" t="s">
        <v>25</v>
      </c>
    </row>
    <row r="543" spans="1:30" ht="17.25" thickBot="1">
      <c r="A543" s="72">
        <v>541</v>
      </c>
      <c r="B543" s="57" t="s">
        <v>341</v>
      </c>
      <c r="C543" s="58" t="s">
        <v>1865</v>
      </c>
      <c r="D543" s="69" t="s">
        <v>104</v>
      </c>
      <c r="E543" s="58" t="s">
        <v>79</v>
      </c>
      <c r="F543" s="69" t="s">
        <v>4083</v>
      </c>
      <c r="G543" s="69">
        <v>1996</v>
      </c>
      <c r="H543" s="70">
        <v>5</v>
      </c>
      <c r="I543" s="71">
        <v>270</v>
      </c>
      <c r="J543" s="71">
        <v>54</v>
      </c>
      <c r="K543" s="71">
        <v>25</v>
      </c>
      <c r="L543" s="71">
        <v>3</v>
      </c>
      <c r="M543" s="70">
        <v>3</v>
      </c>
      <c r="N543" s="71">
        <v>80</v>
      </c>
      <c r="O543" s="71">
        <v>2</v>
      </c>
      <c r="P543" s="70">
        <v>2</v>
      </c>
      <c r="Q543" s="71">
        <v>15</v>
      </c>
      <c r="R543" s="71">
        <v>7</v>
      </c>
      <c r="S543" s="70">
        <v>2.6</v>
      </c>
      <c r="T543" s="71">
        <v>7</v>
      </c>
      <c r="U543" s="71">
        <v>1</v>
      </c>
      <c r="V543" s="78">
        <v>6</v>
      </c>
      <c r="W543" s="78">
        <v>2</v>
      </c>
      <c r="X543" s="78">
        <v>0.78</v>
      </c>
      <c r="Y543" s="70">
        <v>7.3</v>
      </c>
      <c r="Z543" s="71">
        <v>2.9</v>
      </c>
      <c r="AA543" s="78">
        <v>4.5</v>
      </c>
      <c r="AB543" s="78">
        <v>1.48</v>
      </c>
      <c r="AC543" s="78">
        <v>0.64</v>
      </c>
      <c r="AD543" s="63" t="s">
        <v>25</v>
      </c>
    </row>
    <row r="544" spans="1:30" ht="17.25" thickBot="1">
      <c r="A544" s="72">
        <v>542</v>
      </c>
      <c r="B544" s="57" t="s">
        <v>379</v>
      </c>
      <c r="C544" s="58" t="s">
        <v>1809</v>
      </c>
      <c r="D544" s="69" t="s">
        <v>111</v>
      </c>
      <c r="E544" s="58" t="s">
        <v>87</v>
      </c>
      <c r="F544" s="69" t="s">
        <v>4084</v>
      </c>
      <c r="G544" s="69">
        <v>1994</v>
      </c>
      <c r="H544" s="70">
        <v>10</v>
      </c>
      <c r="I544" s="71">
        <v>900</v>
      </c>
      <c r="J544" s="71">
        <v>90</v>
      </c>
      <c r="K544" s="71">
        <v>83.3</v>
      </c>
      <c r="L544" s="71">
        <v>10</v>
      </c>
      <c r="M544" s="70">
        <v>10</v>
      </c>
      <c r="N544" s="71">
        <v>90</v>
      </c>
      <c r="O544" s="71">
        <v>10</v>
      </c>
      <c r="P544" s="59">
        <v>0</v>
      </c>
      <c r="Q544" s="60"/>
      <c r="R544" s="71">
        <v>2</v>
      </c>
      <c r="S544" s="70">
        <v>1</v>
      </c>
      <c r="T544" s="71">
        <v>10</v>
      </c>
      <c r="U544" s="71">
        <v>15</v>
      </c>
      <c r="V544" s="77">
        <v>-5</v>
      </c>
      <c r="W544" s="77">
        <v>-0.5</v>
      </c>
      <c r="X544" s="77">
        <v>-1</v>
      </c>
      <c r="Y544" s="70">
        <v>11.2</v>
      </c>
      <c r="Z544" s="71">
        <v>15.7</v>
      </c>
      <c r="AA544" s="77">
        <v>-4.5</v>
      </c>
      <c r="AB544" s="77">
        <v>-0.45</v>
      </c>
      <c r="AC544" s="78">
        <v>0.03</v>
      </c>
      <c r="AD544" s="63" t="s">
        <v>25</v>
      </c>
    </row>
    <row r="545" spans="1:30" ht="17.25" thickBot="1">
      <c r="A545" s="72">
        <v>543</v>
      </c>
      <c r="B545" s="57" t="s">
        <v>2706</v>
      </c>
      <c r="C545" s="58" t="s">
        <v>1852</v>
      </c>
      <c r="D545" s="69" t="s">
        <v>104</v>
      </c>
      <c r="E545" s="58" t="s">
        <v>71</v>
      </c>
      <c r="F545" s="69" t="s">
        <v>4085</v>
      </c>
      <c r="G545" s="69">
        <v>2002</v>
      </c>
      <c r="H545" s="70">
        <v>10</v>
      </c>
      <c r="I545" s="71">
        <v>782</v>
      </c>
      <c r="J545" s="71">
        <v>78</v>
      </c>
      <c r="K545" s="71">
        <v>72.400000000000006</v>
      </c>
      <c r="L545" s="71">
        <v>8.6999999999999993</v>
      </c>
      <c r="M545" s="70">
        <v>10</v>
      </c>
      <c r="N545" s="71">
        <v>78</v>
      </c>
      <c r="O545" s="71">
        <v>4</v>
      </c>
      <c r="P545" s="59">
        <v>0</v>
      </c>
      <c r="Q545" s="60"/>
      <c r="R545" s="60">
        <v>0</v>
      </c>
      <c r="S545" s="70">
        <v>2.2999999999999998</v>
      </c>
      <c r="T545" s="71">
        <v>19</v>
      </c>
      <c r="U545" s="71">
        <v>9</v>
      </c>
      <c r="V545" s="78">
        <v>10</v>
      </c>
      <c r="W545" s="78">
        <v>1.1499999999999999</v>
      </c>
      <c r="X545" s="78">
        <v>1.45</v>
      </c>
      <c r="Y545" s="70">
        <v>15.5</v>
      </c>
      <c r="Z545" s="71">
        <v>11.7</v>
      </c>
      <c r="AA545" s="78">
        <v>3.8</v>
      </c>
      <c r="AB545" s="78">
        <v>0.44</v>
      </c>
      <c r="AC545" s="78">
        <v>1.4</v>
      </c>
      <c r="AD545" s="63" t="s">
        <v>25</v>
      </c>
    </row>
    <row r="546" spans="1:30" ht="17.25" thickBot="1">
      <c r="A546" s="72">
        <v>544</v>
      </c>
      <c r="B546" s="57" t="s">
        <v>2707</v>
      </c>
      <c r="C546" s="58" t="s">
        <v>1814</v>
      </c>
      <c r="D546" s="69" t="s">
        <v>103</v>
      </c>
      <c r="E546" s="58" t="s">
        <v>81</v>
      </c>
      <c r="F546" s="69" t="s">
        <v>4086</v>
      </c>
      <c r="G546" s="69">
        <v>2004</v>
      </c>
      <c r="H546" s="70">
        <v>8</v>
      </c>
      <c r="I546" s="71">
        <v>147</v>
      </c>
      <c r="J546" s="71">
        <v>18</v>
      </c>
      <c r="K546" s="71">
        <v>13.6</v>
      </c>
      <c r="L546" s="71">
        <v>1.6</v>
      </c>
      <c r="M546" s="70">
        <v>1</v>
      </c>
      <c r="N546" s="71">
        <v>90</v>
      </c>
      <c r="O546" s="71">
        <v>1</v>
      </c>
      <c r="P546" s="70">
        <v>7</v>
      </c>
      <c r="Q546" s="71">
        <v>8</v>
      </c>
      <c r="R546" s="71">
        <v>4</v>
      </c>
      <c r="S546" s="70">
        <v>1.5</v>
      </c>
      <c r="T546" s="71">
        <v>2</v>
      </c>
      <c r="U546" s="71">
        <v>2</v>
      </c>
      <c r="V546" s="60">
        <v>0</v>
      </c>
      <c r="W546" s="60">
        <v>0</v>
      </c>
      <c r="X546" s="77">
        <v>-0.48</v>
      </c>
      <c r="Y546" s="70">
        <v>4.8</v>
      </c>
      <c r="Z546" s="71">
        <v>3.7</v>
      </c>
      <c r="AA546" s="78">
        <v>1.1000000000000001</v>
      </c>
      <c r="AB546" s="78">
        <v>0.69</v>
      </c>
      <c r="AC546" s="77">
        <v>-0.18</v>
      </c>
      <c r="AD546" s="63" t="s">
        <v>25</v>
      </c>
    </row>
    <row r="547" spans="1:30" ht="17.25" thickBot="1">
      <c r="A547" s="72">
        <v>545</v>
      </c>
      <c r="B547" s="57" t="s">
        <v>2843</v>
      </c>
      <c r="C547" s="58" t="s">
        <v>1854</v>
      </c>
      <c r="D547" s="69" t="s">
        <v>1819</v>
      </c>
      <c r="E547" s="58" t="s">
        <v>87</v>
      </c>
      <c r="F547" s="69" t="s">
        <v>4216</v>
      </c>
      <c r="G547" s="69">
        <v>1992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2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546</v>
      </c>
      <c r="B548" s="57" t="s">
        <v>342</v>
      </c>
      <c r="C548" s="58" t="s">
        <v>1818</v>
      </c>
      <c r="D548" s="69" t="s">
        <v>104</v>
      </c>
      <c r="E548" s="58" t="s">
        <v>79</v>
      </c>
      <c r="F548" s="69" t="s">
        <v>4087</v>
      </c>
      <c r="G548" s="69">
        <v>1991</v>
      </c>
      <c r="H548" s="70">
        <v>10</v>
      </c>
      <c r="I548" s="71">
        <v>837</v>
      </c>
      <c r="J548" s="71">
        <v>84</v>
      </c>
      <c r="K548" s="71">
        <v>77.5</v>
      </c>
      <c r="L548" s="71">
        <v>9.3000000000000007</v>
      </c>
      <c r="M548" s="70">
        <v>10</v>
      </c>
      <c r="N548" s="71">
        <v>84</v>
      </c>
      <c r="O548" s="71">
        <v>9</v>
      </c>
      <c r="P548" s="59">
        <v>0</v>
      </c>
      <c r="Q548" s="60"/>
      <c r="R548" s="60">
        <v>0</v>
      </c>
      <c r="S548" s="70">
        <v>2.1</v>
      </c>
      <c r="T548" s="71">
        <v>19</v>
      </c>
      <c r="U548" s="71">
        <v>9</v>
      </c>
      <c r="V548" s="78">
        <v>10</v>
      </c>
      <c r="W548" s="78">
        <v>1.08</v>
      </c>
      <c r="X548" s="77">
        <v>-1.52</v>
      </c>
      <c r="Y548" s="70">
        <v>20.9</v>
      </c>
      <c r="Z548" s="71">
        <v>11.8</v>
      </c>
      <c r="AA548" s="78">
        <v>9.1</v>
      </c>
      <c r="AB548" s="78">
        <v>0.97</v>
      </c>
      <c r="AC548" s="77">
        <v>-0.12</v>
      </c>
      <c r="AD548" s="63" t="s">
        <v>25</v>
      </c>
    </row>
    <row r="549" spans="1:30" ht="17.25" thickBot="1">
      <c r="A549" s="72">
        <v>547</v>
      </c>
      <c r="B549" s="57" t="s">
        <v>343</v>
      </c>
      <c r="C549" s="58" t="s">
        <v>1814</v>
      </c>
      <c r="D549" s="69" t="s">
        <v>104</v>
      </c>
      <c r="E549" s="58" t="s">
        <v>69</v>
      </c>
      <c r="F549" s="69" t="s">
        <v>4088</v>
      </c>
      <c r="G549" s="69">
        <v>1993</v>
      </c>
      <c r="H549" s="70">
        <v>8</v>
      </c>
      <c r="I549" s="71">
        <v>343</v>
      </c>
      <c r="J549" s="71">
        <v>43</v>
      </c>
      <c r="K549" s="71">
        <v>31.8</v>
      </c>
      <c r="L549" s="71">
        <v>3.8</v>
      </c>
      <c r="M549" s="70">
        <v>4</v>
      </c>
      <c r="N549" s="71">
        <v>78</v>
      </c>
      <c r="O549" s="71">
        <v>2</v>
      </c>
      <c r="P549" s="70">
        <v>4</v>
      </c>
      <c r="Q549" s="71">
        <v>8</v>
      </c>
      <c r="R549" s="71">
        <v>1</v>
      </c>
      <c r="S549" s="70">
        <v>2.25</v>
      </c>
      <c r="T549" s="71">
        <v>2</v>
      </c>
      <c r="U549" s="71">
        <v>5</v>
      </c>
      <c r="V549" s="77">
        <v>-3</v>
      </c>
      <c r="W549" s="77">
        <v>-0.79</v>
      </c>
      <c r="X549" s="77">
        <v>-0.79</v>
      </c>
      <c r="Y549" s="70">
        <v>7.2</v>
      </c>
      <c r="Z549" s="71">
        <v>6.2</v>
      </c>
      <c r="AA549" s="78">
        <v>1.1000000000000001</v>
      </c>
      <c r="AB549" s="78">
        <v>0.28000000000000003</v>
      </c>
      <c r="AC549" s="78">
        <v>0.56999999999999995</v>
      </c>
      <c r="AD549" s="63" t="s">
        <v>25</v>
      </c>
    </row>
    <row r="550" spans="1:30" ht="17.25" thickBot="1">
      <c r="A550" s="72">
        <v>548</v>
      </c>
      <c r="B550" s="57" t="s">
        <v>3283</v>
      </c>
      <c r="C550" s="58" t="s">
        <v>1821</v>
      </c>
      <c r="D550" s="69" t="s">
        <v>1819</v>
      </c>
      <c r="E550" s="58" t="s">
        <v>71</v>
      </c>
      <c r="F550" s="69" t="s">
        <v>4089</v>
      </c>
      <c r="G550" s="69">
        <v>2003</v>
      </c>
      <c r="H550" s="70">
        <v>3</v>
      </c>
      <c r="I550" s="71">
        <v>11</v>
      </c>
      <c r="J550" s="71">
        <v>4</v>
      </c>
      <c r="K550" s="71">
        <v>1</v>
      </c>
      <c r="L550" s="71">
        <v>0.1</v>
      </c>
      <c r="M550" s="59">
        <v>0</v>
      </c>
      <c r="N550" s="60"/>
      <c r="O550" s="60">
        <v>0</v>
      </c>
      <c r="P550" s="70">
        <v>3</v>
      </c>
      <c r="Q550" s="71">
        <v>4</v>
      </c>
      <c r="R550" s="71">
        <v>2</v>
      </c>
      <c r="S550" s="70">
        <v>3</v>
      </c>
      <c r="T550" s="71">
        <v>1</v>
      </c>
      <c r="U550" s="60">
        <v>0</v>
      </c>
      <c r="V550" s="78">
        <v>1</v>
      </c>
      <c r="W550" s="78">
        <v>8.18</v>
      </c>
      <c r="X550" s="78">
        <v>7.51</v>
      </c>
      <c r="Y550" s="70">
        <v>0.1</v>
      </c>
      <c r="Z550" s="71">
        <v>0.9</v>
      </c>
      <c r="AA550" s="77">
        <v>-0.8</v>
      </c>
      <c r="AB550" s="77">
        <v>-6.42</v>
      </c>
      <c r="AC550" s="77">
        <v>-6.54</v>
      </c>
      <c r="AD550" s="63" t="s">
        <v>25</v>
      </c>
    </row>
    <row r="551" spans="1:30" ht="17.25" thickBot="1">
      <c r="A551" s="72">
        <v>549</v>
      </c>
      <c r="B551" s="57" t="s">
        <v>344</v>
      </c>
      <c r="C551" s="58" t="s">
        <v>1818</v>
      </c>
      <c r="D551" s="69" t="s">
        <v>104</v>
      </c>
      <c r="E551" s="58" t="s">
        <v>73</v>
      </c>
      <c r="F551" s="69" t="s">
        <v>4090</v>
      </c>
      <c r="G551" s="69">
        <v>1992</v>
      </c>
      <c r="H551" s="70">
        <v>12</v>
      </c>
      <c r="I551" s="71">
        <v>690</v>
      </c>
      <c r="J551" s="71">
        <v>58</v>
      </c>
      <c r="K551" s="71">
        <v>63.9</v>
      </c>
      <c r="L551" s="71">
        <v>7.7</v>
      </c>
      <c r="M551" s="70">
        <v>6</v>
      </c>
      <c r="N551" s="71">
        <v>90</v>
      </c>
      <c r="O551" s="71">
        <v>6</v>
      </c>
      <c r="P551" s="70">
        <v>6</v>
      </c>
      <c r="Q551" s="71">
        <v>25</v>
      </c>
      <c r="R551" s="60">
        <v>0</v>
      </c>
      <c r="S551" s="70">
        <v>1.58</v>
      </c>
      <c r="T551" s="71">
        <v>17</v>
      </c>
      <c r="U551" s="71">
        <v>15</v>
      </c>
      <c r="V551" s="78">
        <v>2</v>
      </c>
      <c r="W551" s="78">
        <v>0.26</v>
      </c>
      <c r="X551" s="77">
        <v>-0.2</v>
      </c>
      <c r="Y551" s="70">
        <v>13.2</v>
      </c>
      <c r="Z551" s="71">
        <v>11.5</v>
      </c>
      <c r="AA551" s="78">
        <v>1.7</v>
      </c>
      <c r="AB551" s="78">
        <v>0.22</v>
      </c>
      <c r="AC551" s="77">
        <v>-0.26</v>
      </c>
      <c r="AD551" s="63" t="s">
        <v>25</v>
      </c>
    </row>
    <row r="552" spans="1:30" ht="17.25" thickBot="1">
      <c r="A552" s="72">
        <v>550</v>
      </c>
      <c r="B552" s="57" t="s">
        <v>2708</v>
      </c>
      <c r="C552" s="58" t="s">
        <v>1818</v>
      </c>
      <c r="D552" s="69" t="s">
        <v>104</v>
      </c>
      <c r="E552" s="58" t="s">
        <v>71</v>
      </c>
      <c r="F552" s="69" t="s">
        <v>4091</v>
      </c>
      <c r="G552" s="69">
        <v>2001</v>
      </c>
      <c r="H552" s="70">
        <v>11</v>
      </c>
      <c r="I552" s="71">
        <v>943</v>
      </c>
      <c r="J552" s="71">
        <v>86</v>
      </c>
      <c r="K552" s="71">
        <v>87.3</v>
      </c>
      <c r="L552" s="71">
        <v>10.5</v>
      </c>
      <c r="M552" s="70">
        <v>11</v>
      </c>
      <c r="N552" s="71">
        <v>86</v>
      </c>
      <c r="O552" s="71">
        <v>9</v>
      </c>
      <c r="P552" s="59">
        <v>0</v>
      </c>
      <c r="Q552" s="60"/>
      <c r="R552" s="60">
        <v>0</v>
      </c>
      <c r="S552" s="70">
        <v>2.36</v>
      </c>
      <c r="T552" s="71">
        <v>21</v>
      </c>
      <c r="U552" s="71">
        <v>10</v>
      </c>
      <c r="V552" s="78">
        <v>11</v>
      </c>
      <c r="W552" s="78">
        <v>1.05</v>
      </c>
      <c r="X552" s="78">
        <v>2.36</v>
      </c>
      <c r="Y552" s="70">
        <v>17.5</v>
      </c>
      <c r="Z552" s="71">
        <v>13.5</v>
      </c>
      <c r="AA552" s="78">
        <v>4</v>
      </c>
      <c r="AB552" s="78">
        <v>0.39</v>
      </c>
      <c r="AC552" s="78">
        <v>2.65</v>
      </c>
      <c r="AD552" s="63" t="s">
        <v>25</v>
      </c>
    </row>
    <row r="553" spans="1:30" ht="17.25" thickBot="1">
      <c r="A553" s="72">
        <v>551</v>
      </c>
      <c r="B553" s="57" t="s">
        <v>2741</v>
      </c>
      <c r="C553" s="58" t="s">
        <v>1818</v>
      </c>
      <c r="D553" s="69" t="s">
        <v>111</v>
      </c>
      <c r="E553" s="58" t="s">
        <v>73</v>
      </c>
      <c r="F553" s="69" t="s">
        <v>4092</v>
      </c>
      <c r="G553" s="69">
        <v>2002</v>
      </c>
      <c r="H553" s="70">
        <v>5</v>
      </c>
      <c r="I553" s="71">
        <v>450</v>
      </c>
      <c r="J553" s="71">
        <v>90</v>
      </c>
      <c r="K553" s="71">
        <v>41.7</v>
      </c>
      <c r="L553" s="71">
        <v>5</v>
      </c>
      <c r="M553" s="70">
        <v>5</v>
      </c>
      <c r="N553" s="71">
        <v>90</v>
      </c>
      <c r="O553" s="71">
        <v>5</v>
      </c>
      <c r="P553" s="59">
        <v>0</v>
      </c>
      <c r="Q553" s="60"/>
      <c r="R553" s="71">
        <v>7</v>
      </c>
      <c r="S553" s="70">
        <v>1.6</v>
      </c>
      <c r="T553" s="71">
        <v>10</v>
      </c>
      <c r="U553" s="71">
        <v>8</v>
      </c>
      <c r="V553" s="78">
        <v>2</v>
      </c>
      <c r="W553" s="78">
        <v>0.4</v>
      </c>
      <c r="X553" s="78">
        <v>0.11</v>
      </c>
      <c r="Y553" s="70">
        <v>7.4</v>
      </c>
      <c r="Z553" s="71">
        <v>8.5</v>
      </c>
      <c r="AA553" s="77">
        <v>-1.1000000000000001</v>
      </c>
      <c r="AB553" s="77">
        <v>-0.21</v>
      </c>
      <c r="AC553" s="77">
        <v>-0.9</v>
      </c>
      <c r="AD553" s="63" t="s">
        <v>25</v>
      </c>
    </row>
    <row r="554" spans="1:30" ht="17.25" thickBot="1">
      <c r="A554" s="72">
        <v>552</v>
      </c>
      <c r="B554" s="57" t="s">
        <v>2709</v>
      </c>
      <c r="C554" s="58" t="s">
        <v>1852</v>
      </c>
      <c r="D554" s="69" t="s">
        <v>111</v>
      </c>
      <c r="E554" s="58" t="s">
        <v>71</v>
      </c>
      <c r="F554" s="69" t="s">
        <v>4093</v>
      </c>
      <c r="G554" s="69">
        <v>1996</v>
      </c>
      <c r="H554" s="70">
        <v>12</v>
      </c>
      <c r="I554" s="144">
        <v>1080</v>
      </c>
      <c r="J554" s="71">
        <v>90</v>
      </c>
      <c r="K554" s="71">
        <v>100</v>
      </c>
      <c r="L554" s="71">
        <v>12</v>
      </c>
      <c r="M554" s="70">
        <v>12</v>
      </c>
      <c r="N554" s="71">
        <v>90</v>
      </c>
      <c r="O554" s="71">
        <v>12</v>
      </c>
      <c r="P554" s="59">
        <v>0</v>
      </c>
      <c r="Q554" s="60"/>
      <c r="R554" s="60">
        <v>0</v>
      </c>
      <c r="S554" s="70">
        <v>2.17</v>
      </c>
      <c r="T554" s="71">
        <v>24</v>
      </c>
      <c r="U554" s="71">
        <v>15</v>
      </c>
      <c r="V554" s="78">
        <v>9</v>
      </c>
      <c r="W554" s="78">
        <v>0.75</v>
      </c>
      <c r="X554" s="60"/>
      <c r="Y554" s="70">
        <v>19.2</v>
      </c>
      <c r="Z554" s="71">
        <v>18.600000000000001</v>
      </c>
      <c r="AA554" s="78">
        <v>0.6</v>
      </c>
      <c r="AB554" s="78">
        <v>0.05</v>
      </c>
      <c r="AC554" s="60"/>
      <c r="AD554" s="63" t="s">
        <v>25</v>
      </c>
    </row>
    <row r="555" spans="1:30" ht="17.25" thickBot="1">
      <c r="A555" s="72">
        <v>553</v>
      </c>
      <c r="B555" s="57" t="s">
        <v>345</v>
      </c>
      <c r="C555" s="58" t="s">
        <v>1841</v>
      </c>
      <c r="D555" s="69" t="s">
        <v>103</v>
      </c>
      <c r="E555" s="58" t="s">
        <v>63</v>
      </c>
      <c r="F555" s="69" t="s">
        <v>4094</v>
      </c>
      <c r="G555" s="69">
        <v>2000</v>
      </c>
      <c r="H555" s="70">
        <v>8</v>
      </c>
      <c r="I555" s="71">
        <v>241</v>
      </c>
      <c r="J555" s="71">
        <v>30</v>
      </c>
      <c r="K555" s="71">
        <v>22.3</v>
      </c>
      <c r="L555" s="71">
        <v>2.7</v>
      </c>
      <c r="M555" s="70">
        <v>2</v>
      </c>
      <c r="N555" s="71">
        <v>62</v>
      </c>
      <c r="O555" s="60">
        <v>0</v>
      </c>
      <c r="P555" s="70">
        <v>6</v>
      </c>
      <c r="Q555" s="71">
        <v>20</v>
      </c>
      <c r="R555" s="71">
        <v>3</v>
      </c>
      <c r="S555" s="70">
        <v>2.13</v>
      </c>
      <c r="T555" s="71">
        <v>10</v>
      </c>
      <c r="U555" s="71">
        <v>2</v>
      </c>
      <c r="V555" s="78">
        <v>8</v>
      </c>
      <c r="W555" s="78">
        <v>2.99</v>
      </c>
      <c r="X555" s="78">
        <v>2.13</v>
      </c>
      <c r="Y555" s="70">
        <v>6.8</v>
      </c>
      <c r="Z555" s="71">
        <v>1.5</v>
      </c>
      <c r="AA555" s="78">
        <v>5.3</v>
      </c>
      <c r="AB555" s="78">
        <v>1.98</v>
      </c>
      <c r="AC555" s="78">
        <v>1.28</v>
      </c>
      <c r="AD555" s="63" t="s">
        <v>25</v>
      </c>
    </row>
    <row r="556" spans="1:30" ht="17.25" thickBot="1">
      <c r="A556" s="72">
        <v>554</v>
      </c>
      <c r="B556" s="57" t="s">
        <v>4217</v>
      </c>
      <c r="C556" s="58" t="s">
        <v>4218</v>
      </c>
      <c r="D556" s="69" t="s">
        <v>111</v>
      </c>
      <c r="E556" s="58" t="s">
        <v>2348</v>
      </c>
      <c r="F556" s="69" t="s">
        <v>4219</v>
      </c>
      <c r="G556" s="69">
        <v>1993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1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555</v>
      </c>
      <c r="B557" s="57" t="s">
        <v>346</v>
      </c>
      <c r="C557" s="58" t="s">
        <v>1822</v>
      </c>
      <c r="D557" s="69" t="s">
        <v>102</v>
      </c>
      <c r="E557" s="58" t="s">
        <v>75</v>
      </c>
      <c r="F557" s="69" t="s">
        <v>4095</v>
      </c>
      <c r="G557" s="69">
        <v>1995</v>
      </c>
      <c r="H557" s="70">
        <v>7</v>
      </c>
      <c r="I557" s="71">
        <v>233</v>
      </c>
      <c r="J557" s="71">
        <v>33</v>
      </c>
      <c r="K557" s="71">
        <v>21.6</v>
      </c>
      <c r="L557" s="71">
        <v>2.6</v>
      </c>
      <c r="M557" s="70">
        <v>2</v>
      </c>
      <c r="N557" s="71">
        <v>61</v>
      </c>
      <c r="O557" s="60">
        <v>0</v>
      </c>
      <c r="P557" s="70">
        <v>5</v>
      </c>
      <c r="Q557" s="71">
        <v>22</v>
      </c>
      <c r="R557" s="71">
        <v>4</v>
      </c>
      <c r="S557" s="70">
        <v>1</v>
      </c>
      <c r="T557" s="71">
        <v>3</v>
      </c>
      <c r="U557" s="71">
        <v>3</v>
      </c>
      <c r="V557" s="60">
        <v>0</v>
      </c>
      <c r="W557" s="60">
        <v>0</v>
      </c>
      <c r="X557" s="78">
        <v>1.06</v>
      </c>
      <c r="Y557" s="70">
        <v>3.9</v>
      </c>
      <c r="Z557" s="71">
        <v>3.6</v>
      </c>
      <c r="AA557" s="78">
        <v>0.2</v>
      </c>
      <c r="AB557" s="78">
        <v>0.1</v>
      </c>
      <c r="AC557" s="78">
        <v>1.1399999999999999</v>
      </c>
      <c r="AD557" s="63" t="s">
        <v>25</v>
      </c>
    </row>
    <row r="558" spans="1:30" ht="17.25" thickBot="1">
      <c r="A558" s="72">
        <v>556</v>
      </c>
      <c r="B558" s="57" t="s">
        <v>2742</v>
      </c>
      <c r="C558" s="58" t="s">
        <v>1841</v>
      </c>
      <c r="D558" s="69" t="s">
        <v>111</v>
      </c>
      <c r="E558" s="58" t="s">
        <v>96</v>
      </c>
      <c r="F558" s="69" t="s">
        <v>4220</v>
      </c>
      <c r="G558" s="69">
        <v>1999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12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557</v>
      </c>
      <c r="B559" s="57" t="s">
        <v>2844</v>
      </c>
      <c r="C559" s="79"/>
      <c r="D559" s="69" t="s">
        <v>111</v>
      </c>
      <c r="E559" s="58" t="s">
        <v>69</v>
      </c>
      <c r="F559" s="69" t="s">
        <v>4221</v>
      </c>
      <c r="G559" s="69">
        <v>2003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1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558</v>
      </c>
      <c r="B560" s="57" t="s">
        <v>2036</v>
      </c>
      <c r="C560" s="58" t="s">
        <v>1822</v>
      </c>
      <c r="D560" s="69" t="s">
        <v>104</v>
      </c>
      <c r="E560" s="58" t="s">
        <v>2348</v>
      </c>
      <c r="F560" s="69" t="s">
        <v>4096</v>
      </c>
      <c r="G560" s="69">
        <v>1999</v>
      </c>
      <c r="H560" s="70">
        <v>6</v>
      </c>
      <c r="I560" s="71">
        <v>420</v>
      </c>
      <c r="J560" s="71">
        <v>70</v>
      </c>
      <c r="K560" s="71">
        <v>38.9</v>
      </c>
      <c r="L560" s="71">
        <v>4.7</v>
      </c>
      <c r="M560" s="70">
        <v>5</v>
      </c>
      <c r="N560" s="71">
        <v>83</v>
      </c>
      <c r="O560" s="71">
        <v>3</v>
      </c>
      <c r="P560" s="70">
        <v>1</v>
      </c>
      <c r="Q560" s="71">
        <v>3</v>
      </c>
      <c r="R560" s="71">
        <v>2</v>
      </c>
      <c r="S560" s="59">
        <v>0</v>
      </c>
      <c r="T560" s="71">
        <v>3</v>
      </c>
      <c r="U560" s="71">
        <v>12</v>
      </c>
      <c r="V560" s="77">
        <v>-9</v>
      </c>
      <c r="W560" s="77">
        <v>-1.93</v>
      </c>
      <c r="X560" s="77">
        <v>-0.28999999999999998</v>
      </c>
      <c r="Y560" s="70">
        <v>3</v>
      </c>
      <c r="Z560" s="71">
        <v>7.5</v>
      </c>
      <c r="AA560" s="77">
        <v>-4.5</v>
      </c>
      <c r="AB560" s="77">
        <v>-0.96</v>
      </c>
      <c r="AC560" s="78">
        <v>7.0000000000000007E-2</v>
      </c>
      <c r="AD560" s="63" t="s">
        <v>25</v>
      </c>
    </row>
    <row r="561" spans="1:30" ht="17.25" thickBot="1">
      <c r="A561" s="72">
        <v>559</v>
      </c>
      <c r="B561" s="57" t="s">
        <v>3249</v>
      </c>
      <c r="C561" s="58" t="s">
        <v>1865</v>
      </c>
      <c r="D561" s="69" t="s">
        <v>111</v>
      </c>
      <c r="E561" s="58" t="s">
        <v>87</v>
      </c>
      <c r="F561" s="69" t="s">
        <v>4097</v>
      </c>
      <c r="G561" s="69">
        <v>1994</v>
      </c>
      <c r="H561" s="70">
        <v>2</v>
      </c>
      <c r="I561" s="71">
        <v>180</v>
      </c>
      <c r="J561" s="71">
        <v>90</v>
      </c>
      <c r="K561" s="71">
        <v>16.7</v>
      </c>
      <c r="L561" s="71">
        <v>2</v>
      </c>
      <c r="M561" s="70">
        <v>2</v>
      </c>
      <c r="N561" s="71">
        <v>90</v>
      </c>
      <c r="O561" s="71">
        <v>2</v>
      </c>
      <c r="P561" s="59">
        <v>0</v>
      </c>
      <c r="Q561" s="60"/>
      <c r="R561" s="71">
        <v>6</v>
      </c>
      <c r="S561" s="70">
        <v>1.5</v>
      </c>
      <c r="T561" s="71">
        <v>4</v>
      </c>
      <c r="U561" s="71">
        <v>3</v>
      </c>
      <c r="V561" s="78">
        <v>1</v>
      </c>
      <c r="W561" s="78">
        <v>0.5</v>
      </c>
      <c r="X561" s="78">
        <v>1</v>
      </c>
      <c r="Y561" s="70">
        <v>2.1</v>
      </c>
      <c r="Z561" s="71">
        <v>3</v>
      </c>
      <c r="AA561" s="77">
        <v>-1</v>
      </c>
      <c r="AB561" s="77">
        <v>-0.48</v>
      </c>
      <c r="AC561" s="77">
        <v>-0.03</v>
      </c>
      <c r="AD561" s="63" t="s">
        <v>25</v>
      </c>
    </row>
    <row r="562" spans="1:30" ht="17.25" thickBot="1">
      <c r="A562" s="72">
        <v>560</v>
      </c>
      <c r="B562" s="57" t="s">
        <v>347</v>
      </c>
      <c r="C562" s="58" t="s">
        <v>1812</v>
      </c>
      <c r="D562" s="69" t="s">
        <v>104</v>
      </c>
      <c r="E562" s="58" t="s">
        <v>65</v>
      </c>
      <c r="F562" s="69" t="s">
        <v>4098</v>
      </c>
      <c r="G562" s="69">
        <v>1990</v>
      </c>
      <c r="H562" s="70">
        <v>12</v>
      </c>
      <c r="I562" s="144">
        <v>1079</v>
      </c>
      <c r="J562" s="71">
        <v>90</v>
      </c>
      <c r="K562" s="71">
        <v>99.9</v>
      </c>
      <c r="L562" s="71">
        <v>12</v>
      </c>
      <c r="M562" s="70">
        <v>12</v>
      </c>
      <c r="N562" s="71">
        <v>90</v>
      </c>
      <c r="O562" s="71">
        <v>11</v>
      </c>
      <c r="P562" s="59">
        <v>0</v>
      </c>
      <c r="Q562" s="60"/>
      <c r="R562" s="60">
        <v>0</v>
      </c>
      <c r="S562" s="70">
        <v>2.33</v>
      </c>
      <c r="T562" s="71">
        <v>32</v>
      </c>
      <c r="U562" s="71">
        <v>12</v>
      </c>
      <c r="V562" s="78">
        <v>20</v>
      </c>
      <c r="W562" s="78">
        <v>1.67</v>
      </c>
      <c r="X562" s="78">
        <v>1.67</v>
      </c>
      <c r="Y562" s="70">
        <v>24.4</v>
      </c>
      <c r="Z562" s="71">
        <v>11.1</v>
      </c>
      <c r="AA562" s="78">
        <v>13.3</v>
      </c>
      <c r="AB562" s="78">
        <v>1.1100000000000001</v>
      </c>
      <c r="AC562" s="77">
        <v>-2.11</v>
      </c>
      <c r="AD562" s="63" t="s">
        <v>25</v>
      </c>
    </row>
    <row r="563" spans="1:30" ht="17.25" thickBot="1">
      <c r="A563" s="72">
        <v>561</v>
      </c>
      <c r="B563" s="57" t="s">
        <v>4222</v>
      </c>
      <c r="C563" s="58" t="s">
        <v>1812</v>
      </c>
      <c r="D563" s="69" t="s">
        <v>104</v>
      </c>
      <c r="E563" s="58" t="s">
        <v>63</v>
      </c>
      <c r="F563" s="69" t="s">
        <v>4223</v>
      </c>
      <c r="G563" s="69">
        <v>2004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1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562</v>
      </c>
      <c r="B564" s="57" t="s">
        <v>348</v>
      </c>
      <c r="C564" s="58" t="s">
        <v>1812</v>
      </c>
      <c r="D564" s="69" t="s">
        <v>104</v>
      </c>
      <c r="E564" s="58" t="s">
        <v>69</v>
      </c>
      <c r="F564" s="69" t="s">
        <v>4099</v>
      </c>
      <c r="G564" s="69">
        <v>1997</v>
      </c>
      <c r="H564" s="70">
        <v>6</v>
      </c>
      <c r="I564" s="71">
        <v>431</v>
      </c>
      <c r="J564" s="71">
        <v>72</v>
      </c>
      <c r="K564" s="71">
        <v>39.9</v>
      </c>
      <c r="L564" s="71">
        <v>4.8</v>
      </c>
      <c r="M564" s="70">
        <v>5</v>
      </c>
      <c r="N564" s="71">
        <v>85</v>
      </c>
      <c r="O564" s="71">
        <v>4</v>
      </c>
      <c r="P564" s="70">
        <v>1</v>
      </c>
      <c r="Q564" s="71">
        <v>6</v>
      </c>
      <c r="R564" s="60">
        <v>0</v>
      </c>
      <c r="S564" s="70">
        <v>1.5</v>
      </c>
      <c r="T564" s="71">
        <v>6</v>
      </c>
      <c r="U564" s="71">
        <v>6</v>
      </c>
      <c r="V564" s="60">
        <v>0</v>
      </c>
      <c r="W564" s="60">
        <v>0</v>
      </c>
      <c r="X564" s="78">
        <v>0.42</v>
      </c>
      <c r="Y564" s="70">
        <v>8.4</v>
      </c>
      <c r="Z564" s="71">
        <v>8.5</v>
      </c>
      <c r="AA564" s="77">
        <v>-0.1</v>
      </c>
      <c r="AB564" s="77">
        <v>-0.01</v>
      </c>
      <c r="AC564" s="78">
        <v>0.17</v>
      </c>
      <c r="AD564" s="63" t="s">
        <v>25</v>
      </c>
    </row>
    <row r="565" spans="1:30" ht="17.25" thickBot="1">
      <c r="A565" s="72">
        <v>563</v>
      </c>
      <c r="B565" s="57" t="s">
        <v>349</v>
      </c>
      <c r="C565" s="58" t="s">
        <v>1812</v>
      </c>
      <c r="D565" s="69" t="s">
        <v>104</v>
      </c>
      <c r="E565" s="58" t="s">
        <v>85</v>
      </c>
      <c r="F565" s="69" t="s">
        <v>4100</v>
      </c>
      <c r="G565" s="69">
        <v>1989</v>
      </c>
      <c r="H565" s="70">
        <v>11</v>
      </c>
      <c r="I565" s="71">
        <v>961</v>
      </c>
      <c r="J565" s="71">
        <v>87</v>
      </c>
      <c r="K565" s="71">
        <v>89</v>
      </c>
      <c r="L565" s="71">
        <v>10.7</v>
      </c>
      <c r="M565" s="70">
        <v>11</v>
      </c>
      <c r="N565" s="71">
        <v>87</v>
      </c>
      <c r="O565" s="71">
        <v>9</v>
      </c>
      <c r="P565" s="59">
        <v>0</v>
      </c>
      <c r="Q565" s="60"/>
      <c r="R565" s="60">
        <v>0</v>
      </c>
      <c r="S565" s="70">
        <v>1.27</v>
      </c>
      <c r="T565" s="71">
        <v>11</v>
      </c>
      <c r="U565" s="71">
        <v>16</v>
      </c>
      <c r="V565" s="77">
        <v>-5</v>
      </c>
      <c r="W565" s="77">
        <v>-0.47</v>
      </c>
      <c r="X565" s="77">
        <v>-1.22</v>
      </c>
      <c r="Y565" s="70">
        <v>12.4</v>
      </c>
      <c r="Z565" s="71">
        <v>15.2</v>
      </c>
      <c r="AA565" s="77">
        <v>-2.8</v>
      </c>
      <c r="AB565" s="77">
        <v>-0.26</v>
      </c>
      <c r="AC565" s="77">
        <v>-0.43</v>
      </c>
      <c r="AD565" s="63" t="s">
        <v>25</v>
      </c>
    </row>
    <row r="566" spans="1:30" ht="17.25" thickBot="1">
      <c r="A566" s="72">
        <v>564</v>
      </c>
      <c r="B566" s="57" t="s">
        <v>2829</v>
      </c>
      <c r="C566" s="58" t="s">
        <v>1812</v>
      </c>
      <c r="D566" s="69" t="s">
        <v>103</v>
      </c>
      <c r="E566" s="58" t="s">
        <v>91</v>
      </c>
      <c r="F566" s="69" t="s">
        <v>4101</v>
      </c>
      <c r="G566" s="69">
        <v>1994</v>
      </c>
      <c r="H566" s="70">
        <v>11</v>
      </c>
      <c r="I566" s="71">
        <v>962</v>
      </c>
      <c r="J566" s="71">
        <v>87</v>
      </c>
      <c r="K566" s="71">
        <v>89.1</v>
      </c>
      <c r="L566" s="71">
        <v>10.7</v>
      </c>
      <c r="M566" s="70">
        <v>11</v>
      </c>
      <c r="N566" s="71">
        <v>87</v>
      </c>
      <c r="O566" s="71">
        <v>9</v>
      </c>
      <c r="P566" s="59">
        <v>0</v>
      </c>
      <c r="Q566" s="60"/>
      <c r="R566" s="60">
        <v>0</v>
      </c>
      <c r="S566" s="70">
        <v>1.45</v>
      </c>
      <c r="T566" s="71">
        <v>19</v>
      </c>
      <c r="U566" s="71">
        <v>21</v>
      </c>
      <c r="V566" s="77">
        <v>-2</v>
      </c>
      <c r="W566" s="77">
        <v>-0.19</v>
      </c>
      <c r="X566" s="77">
        <v>-0.95</v>
      </c>
      <c r="Y566" s="70">
        <v>15.5</v>
      </c>
      <c r="Z566" s="71">
        <v>20.7</v>
      </c>
      <c r="AA566" s="77">
        <v>-5.2</v>
      </c>
      <c r="AB566" s="77">
        <v>-0.48</v>
      </c>
      <c r="AC566" s="77">
        <v>-0.89</v>
      </c>
      <c r="AD566" s="63" t="s">
        <v>25</v>
      </c>
    </row>
    <row r="567" spans="1:30" ht="17.25" thickBot="1">
      <c r="A567" s="72">
        <v>565</v>
      </c>
      <c r="B567" s="57" t="s">
        <v>2872</v>
      </c>
      <c r="C567" s="58" t="s">
        <v>1822</v>
      </c>
      <c r="D567" s="69" t="s">
        <v>104</v>
      </c>
      <c r="E567" s="58" t="s">
        <v>81</v>
      </c>
      <c r="F567" s="69" t="s">
        <v>4102</v>
      </c>
      <c r="G567" s="69">
        <v>2005</v>
      </c>
      <c r="H567" s="70">
        <v>1</v>
      </c>
      <c r="I567" s="71">
        <v>10</v>
      </c>
      <c r="J567" s="71">
        <v>10</v>
      </c>
      <c r="K567" s="71">
        <v>0.9</v>
      </c>
      <c r="L567" s="71">
        <v>0.1</v>
      </c>
      <c r="M567" s="59">
        <v>0</v>
      </c>
      <c r="N567" s="60"/>
      <c r="O567" s="60">
        <v>0</v>
      </c>
      <c r="P567" s="70">
        <v>1</v>
      </c>
      <c r="Q567" s="71">
        <v>10</v>
      </c>
      <c r="R567" s="71">
        <v>6</v>
      </c>
      <c r="S567" s="59">
        <v>0</v>
      </c>
      <c r="T567" s="60">
        <v>0</v>
      </c>
      <c r="U567" s="71">
        <v>1</v>
      </c>
      <c r="V567" s="77">
        <v>-1</v>
      </c>
      <c r="W567" s="77">
        <v>-9</v>
      </c>
      <c r="X567" s="77">
        <v>-9.5</v>
      </c>
      <c r="Y567" s="70">
        <v>0.7</v>
      </c>
      <c r="Z567" s="71">
        <v>1.6</v>
      </c>
      <c r="AA567" s="77">
        <v>-0.9</v>
      </c>
      <c r="AB567" s="77">
        <v>-7.98</v>
      </c>
      <c r="AC567" s="77">
        <v>-8.92</v>
      </c>
      <c r="AD567" s="63" t="s">
        <v>25</v>
      </c>
    </row>
    <row r="568" spans="1:30" ht="17.25" thickBot="1">
      <c r="A568" s="72">
        <v>566</v>
      </c>
      <c r="B568" s="57" t="s">
        <v>350</v>
      </c>
      <c r="C568" s="58" t="s">
        <v>1812</v>
      </c>
      <c r="D568" s="69" t="s">
        <v>102</v>
      </c>
      <c r="E568" s="58" t="s">
        <v>83</v>
      </c>
      <c r="F568" s="69" t="s">
        <v>4103</v>
      </c>
      <c r="G568" s="69">
        <v>1995</v>
      </c>
      <c r="H568" s="70">
        <v>12</v>
      </c>
      <c r="I568" s="144">
        <v>1038</v>
      </c>
      <c r="J568" s="71">
        <v>87</v>
      </c>
      <c r="K568" s="71">
        <v>96.1</v>
      </c>
      <c r="L568" s="71">
        <v>11.5</v>
      </c>
      <c r="M568" s="70">
        <v>12</v>
      </c>
      <c r="N568" s="71">
        <v>87</v>
      </c>
      <c r="O568" s="71">
        <v>7</v>
      </c>
      <c r="P568" s="59">
        <v>0</v>
      </c>
      <c r="Q568" s="60"/>
      <c r="R568" s="60">
        <v>0</v>
      </c>
      <c r="S568" s="70">
        <v>2.08</v>
      </c>
      <c r="T568" s="71">
        <v>27</v>
      </c>
      <c r="U568" s="71">
        <v>17</v>
      </c>
      <c r="V568" s="78">
        <v>10</v>
      </c>
      <c r="W568" s="78">
        <v>0.87</v>
      </c>
      <c r="X568" s="77">
        <v>-3.42</v>
      </c>
      <c r="Y568" s="70">
        <v>22.2</v>
      </c>
      <c r="Z568" s="71">
        <v>15.2</v>
      </c>
      <c r="AA568" s="78">
        <v>7.1</v>
      </c>
      <c r="AB568" s="78">
        <v>0.61</v>
      </c>
      <c r="AC568" s="77">
        <v>-0.64</v>
      </c>
      <c r="AD568" s="63" t="s">
        <v>25</v>
      </c>
    </row>
    <row r="569" spans="1:30" ht="17.25" thickBot="1">
      <c r="A569" s="72">
        <v>567</v>
      </c>
      <c r="B569" s="57" t="s">
        <v>2830</v>
      </c>
      <c r="C569" s="58" t="s">
        <v>1812</v>
      </c>
      <c r="D569" s="69" t="s">
        <v>104</v>
      </c>
      <c r="E569" s="58" t="s">
        <v>73</v>
      </c>
      <c r="F569" s="69" t="s">
        <v>4104</v>
      </c>
      <c r="G569" s="69">
        <v>1995</v>
      </c>
      <c r="H569" s="70">
        <v>6</v>
      </c>
      <c r="I569" s="71">
        <v>540</v>
      </c>
      <c r="J569" s="71">
        <v>90</v>
      </c>
      <c r="K569" s="71">
        <v>50</v>
      </c>
      <c r="L569" s="71">
        <v>6</v>
      </c>
      <c r="M569" s="70">
        <v>6</v>
      </c>
      <c r="N569" s="71">
        <v>90</v>
      </c>
      <c r="O569" s="71">
        <v>6</v>
      </c>
      <c r="P569" s="59">
        <v>0</v>
      </c>
      <c r="Q569" s="60"/>
      <c r="R569" s="71">
        <v>5</v>
      </c>
      <c r="S569" s="70">
        <v>1.33</v>
      </c>
      <c r="T569" s="71">
        <v>11</v>
      </c>
      <c r="U569" s="71">
        <v>13</v>
      </c>
      <c r="V569" s="77">
        <v>-2</v>
      </c>
      <c r="W569" s="77">
        <v>-0.33</v>
      </c>
      <c r="X569" s="77">
        <v>-1.33</v>
      </c>
      <c r="Y569" s="70">
        <v>10.1</v>
      </c>
      <c r="Z569" s="71">
        <v>9.6</v>
      </c>
      <c r="AA569" s="78">
        <v>0.6</v>
      </c>
      <c r="AB569" s="78">
        <v>0.1</v>
      </c>
      <c r="AC569" s="77">
        <v>-0.43</v>
      </c>
      <c r="AD569" s="63" t="s">
        <v>25</v>
      </c>
    </row>
    <row r="570" spans="1:30" ht="17.25" thickBot="1">
      <c r="A570" s="72">
        <v>568</v>
      </c>
      <c r="B570" s="57" t="s">
        <v>351</v>
      </c>
      <c r="C570" s="58" t="s">
        <v>1812</v>
      </c>
      <c r="D570" s="69" t="s">
        <v>1819</v>
      </c>
      <c r="E570" s="58" t="s">
        <v>73</v>
      </c>
      <c r="F570" s="69" t="s">
        <v>4105</v>
      </c>
      <c r="G570" s="69">
        <v>1990</v>
      </c>
      <c r="H570" s="70">
        <v>8</v>
      </c>
      <c r="I570" s="71">
        <v>408</v>
      </c>
      <c r="J570" s="71">
        <v>51</v>
      </c>
      <c r="K570" s="71">
        <v>37.799999999999997</v>
      </c>
      <c r="L570" s="71">
        <v>4.5</v>
      </c>
      <c r="M570" s="70">
        <v>7</v>
      </c>
      <c r="N570" s="71">
        <v>54</v>
      </c>
      <c r="O570" s="60">
        <v>0</v>
      </c>
      <c r="P570" s="70">
        <v>1</v>
      </c>
      <c r="Q570" s="71">
        <v>31</v>
      </c>
      <c r="R570" s="60">
        <v>0</v>
      </c>
      <c r="S570" s="70">
        <v>1.63</v>
      </c>
      <c r="T570" s="71">
        <v>11</v>
      </c>
      <c r="U570" s="71">
        <v>7</v>
      </c>
      <c r="V570" s="78">
        <v>4</v>
      </c>
      <c r="W570" s="78">
        <v>0.88</v>
      </c>
      <c r="X570" s="78">
        <v>0.88</v>
      </c>
      <c r="Y570" s="70">
        <v>9.3000000000000007</v>
      </c>
      <c r="Z570" s="71">
        <v>6.3</v>
      </c>
      <c r="AA570" s="78">
        <v>3.1</v>
      </c>
      <c r="AB570" s="78">
        <v>0.67</v>
      </c>
      <c r="AC570" s="78">
        <v>0.57999999999999996</v>
      </c>
      <c r="AD570" s="63" t="s">
        <v>25</v>
      </c>
    </row>
    <row r="571" spans="1:30" ht="17.25" thickBot="1">
      <c r="A571" s="72">
        <v>569</v>
      </c>
      <c r="B571" s="57" t="s">
        <v>352</v>
      </c>
      <c r="C571" s="58" t="s">
        <v>1812</v>
      </c>
      <c r="D571" s="69" t="s">
        <v>104</v>
      </c>
      <c r="E571" s="58" t="s">
        <v>63</v>
      </c>
      <c r="F571" s="69" t="s">
        <v>4106</v>
      </c>
      <c r="G571" s="69">
        <v>1997</v>
      </c>
      <c r="H571" s="70">
        <v>11</v>
      </c>
      <c r="I571" s="71">
        <v>947</v>
      </c>
      <c r="J571" s="71">
        <v>86</v>
      </c>
      <c r="K571" s="71">
        <v>87.7</v>
      </c>
      <c r="L571" s="71">
        <v>10.5</v>
      </c>
      <c r="M571" s="70">
        <v>11</v>
      </c>
      <c r="N571" s="71">
        <v>86</v>
      </c>
      <c r="O571" s="71">
        <v>9</v>
      </c>
      <c r="P571" s="59">
        <v>0</v>
      </c>
      <c r="Q571" s="60"/>
      <c r="R571" s="60">
        <v>0</v>
      </c>
      <c r="S571" s="70">
        <v>2.1800000000000002</v>
      </c>
      <c r="T571" s="71">
        <v>21</v>
      </c>
      <c r="U571" s="71">
        <v>9</v>
      </c>
      <c r="V571" s="78">
        <v>12</v>
      </c>
      <c r="W571" s="78">
        <v>1.1399999999999999</v>
      </c>
      <c r="X571" s="77">
        <v>-1.57</v>
      </c>
      <c r="Y571" s="70">
        <v>17.899999999999999</v>
      </c>
      <c r="Z571" s="71">
        <v>8.9</v>
      </c>
      <c r="AA571" s="78">
        <v>9.1</v>
      </c>
      <c r="AB571" s="78">
        <v>0.86</v>
      </c>
      <c r="AC571" s="77">
        <v>-1</v>
      </c>
      <c r="AD571" s="63" t="s">
        <v>25</v>
      </c>
    </row>
    <row r="572" spans="1:30" ht="17.25" thickBot="1">
      <c r="A572" s="72">
        <v>570</v>
      </c>
      <c r="B572" s="57" t="s">
        <v>353</v>
      </c>
      <c r="C572" s="58" t="s">
        <v>1838</v>
      </c>
      <c r="D572" s="69" t="s">
        <v>1853</v>
      </c>
      <c r="E572" s="58" t="s">
        <v>87</v>
      </c>
      <c r="F572" s="69" t="s">
        <v>4107</v>
      </c>
      <c r="G572" s="69">
        <v>2001</v>
      </c>
      <c r="H572" s="70">
        <v>5</v>
      </c>
      <c r="I572" s="71">
        <v>125</v>
      </c>
      <c r="J572" s="71">
        <v>25</v>
      </c>
      <c r="K572" s="71">
        <v>11.6</v>
      </c>
      <c r="L572" s="71">
        <v>1.4</v>
      </c>
      <c r="M572" s="70">
        <v>1</v>
      </c>
      <c r="N572" s="71">
        <v>90</v>
      </c>
      <c r="O572" s="71">
        <v>1</v>
      </c>
      <c r="P572" s="70">
        <v>4</v>
      </c>
      <c r="Q572" s="71">
        <v>9</v>
      </c>
      <c r="R572" s="71">
        <v>3</v>
      </c>
      <c r="S572" s="70">
        <v>1.4</v>
      </c>
      <c r="T572" s="71">
        <v>3</v>
      </c>
      <c r="U572" s="71">
        <v>2</v>
      </c>
      <c r="V572" s="78">
        <v>1</v>
      </c>
      <c r="W572" s="78">
        <v>0.72</v>
      </c>
      <c r="X572" s="78">
        <v>1.19</v>
      </c>
      <c r="Y572" s="70">
        <v>2.6</v>
      </c>
      <c r="Z572" s="71">
        <v>1.6</v>
      </c>
      <c r="AA572" s="78">
        <v>1</v>
      </c>
      <c r="AB572" s="78">
        <v>0.73</v>
      </c>
      <c r="AC572" s="78">
        <v>1.34</v>
      </c>
      <c r="AD572" s="63" t="s">
        <v>25</v>
      </c>
    </row>
    <row r="573" spans="1:30" ht="17.25" thickBot="1">
      <c r="A573" s="72">
        <v>571</v>
      </c>
      <c r="B573" s="57" t="s">
        <v>354</v>
      </c>
      <c r="C573" s="58" t="s">
        <v>1822</v>
      </c>
      <c r="D573" s="69" t="s">
        <v>102</v>
      </c>
      <c r="E573" s="58" t="s">
        <v>75</v>
      </c>
      <c r="F573" s="69" t="s">
        <v>4108</v>
      </c>
      <c r="G573" s="69">
        <v>1988</v>
      </c>
      <c r="H573" s="70">
        <v>11</v>
      </c>
      <c r="I573" s="71">
        <v>776</v>
      </c>
      <c r="J573" s="71">
        <v>71</v>
      </c>
      <c r="K573" s="71">
        <v>71.900000000000006</v>
      </c>
      <c r="L573" s="71">
        <v>8.6</v>
      </c>
      <c r="M573" s="70">
        <v>9</v>
      </c>
      <c r="N573" s="71">
        <v>82</v>
      </c>
      <c r="O573" s="71">
        <v>4</v>
      </c>
      <c r="P573" s="70">
        <v>2</v>
      </c>
      <c r="Q573" s="71">
        <v>21</v>
      </c>
      <c r="R573" s="60">
        <v>0</v>
      </c>
      <c r="S573" s="70">
        <v>1</v>
      </c>
      <c r="T573" s="71">
        <v>6</v>
      </c>
      <c r="U573" s="71">
        <v>11</v>
      </c>
      <c r="V573" s="77">
        <v>-5</v>
      </c>
      <c r="W573" s="77">
        <v>-0.57999999999999996</v>
      </c>
      <c r="X573" s="78">
        <v>0.9</v>
      </c>
      <c r="Y573" s="70">
        <v>8.3000000000000007</v>
      </c>
      <c r="Z573" s="71">
        <v>12.6</v>
      </c>
      <c r="AA573" s="77">
        <v>-4.3</v>
      </c>
      <c r="AB573" s="77">
        <v>-0.49</v>
      </c>
      <c r="AC573" s="78">
        <v>1.0900000000000001</v>
      </c>
      <c r="AD573" s="63" t="s">
        <v>25</v>
      </c>
    </row>
    <row r="574" spans="1:30" ht="17.25" thickBot="1">
      <c r="A574" s="72">
        <v>572</v>
      </c>
      <c r="B574" s="57" t="s">
        <v>3477</v>
      </c>
      <c r="C574" s="58" t="s">
        <v>1812</v>
      </c>
      <c r="D574" s="69" t="s">
        <v>1810</v>
      </c>
      <c r="E574" s="58" t="s">
        <v>67</v>
      </c>
      <c r="F574" s="69" t="s">
        <v>4109</v>
      </c>
      <c r="G574" s="69">
        <v>1999</v>
      </c>
      <c r="H574" s="70">
        <v>3</v>
      </c>
      <c r="I574" s="71">
        <v>137</v>
      </c>
      <c r="J574" s="71">
        <v>46</v>
      </c>
      <c r="K574" s="71">
        <v>12.7</v>
      </c>
      <c r="L574" s="71">
        <v>1.5</v>
      </c>
      <c r="M574" s="70">
        <v>1</v>
      </c>
      <c r="N574" s="71">
        <v>89</v>
      </c>
      <c r="O574" s="60">
        <v>0</v>
      </c>
      <c r="P574" s="70">
        <v>2</v>
      </c>
      <c r="Q574" s="71">
        <v>24</v>
      </c>
      <c r="R574" s="60">
        <v>0</v>
      </c>
      <c r="S574" s="70">
        <v>1.33</v>
      </c>
      <c r="T574" s="71">
        <v>1</v>
      </c>
      <c r="U574" s="71">
        <v>2</v>
      </c>
      <c r="V574" s="77">
        <v>-1</v>
      </c>
      <c r="W574" s="77">
        <v>-0.66</v>
      </c>
      <c r="X574" s="77">
        <v>-2.09</v>
      </c>
      <c r="Y574" s="70">
        <v>1.5</v>
      </c>
      <c r="Z574" s="71">
        <v>2.2999999999999998</v>
      </c>
      <c r="AA574" s="77">
        <v>-0.8</v>
      </c>
      <c r="AB574" s="77">
        <v>-0.52</v>
      </c>
      <c r="AC574" s="77">
        <v>-1.57</v>
      </c>
      <c r="AD574" s="63" t="s">
        <v>25</v>
      </c>
    </row>
    <row r="575" spans="1:30" ht="17.25" thickBot="1">
      <c r="A575" s="72">
        <v>573</v>
      </c>
      <c r="B575" s="57" t="s">
        <v>355</v>
      </c>
      <c r="C575" s="58" t="s">
        <v>1812</v>
      </c>
      <c r="D575" s="69" t="s">
        <v>102</v>
      </c>
      <c r="E575" s="58" t="s">
        <v>67</v>
      </c>
      <c r="F575" s="69" t="s">
        <v>4110</v>
      </c>
      <c r="G575" s="69">
        <v>1992</v>
      </c>
      <c r="H575" s="70">
        <v>10</v>
      </c>
      <c r="I575" s="71">
        <v>484</v>
      </c>
      <c r="J575" s="71">
        <v>48</v>
      </c>
      <c r="K575" s="71">
        <v>44.8</v>
      </c>
      <c r="L575" s="71">
        <v>5.4</v>
      </c>
      <c r="M575" s="70">
        <v>5</v>
      </c>
      <c r="N575" s="71">
        <v>76</v>
      </c>
      <c r="O575" s="71">
        <v>2</v>
      </c>
      <c r="P575" s="70">
        <v>5</v>
      </c>
      <c r="Q575" s="71">
        <v>21</v>
      </c>
      <c r="R575" s="60">
        <v>0</v>
      </c>
      <c r="S575" s="70">
        <v>1.7</v>
      </c>
      <c r="T575" s="71">
        <v>16</v>
      </c>
      <c r="U575" s="71">
        <v>7</v>
      </c>
      <c r="V575" s="78">
        <v>9</v>
      </c>
      <c r="W575" s="78">
        <v>1.67</v>
      </c>
      <c r="X575" s="78">
        <v>0.92</v>
      </c>
      <c r="Y575" s="70">
        <v>11.6</v>
      </c>
      <c r="Z575" s="71">
        <v>4.4000000000000004</v>
      </c>
      <c r="AA575" s="78">
        <v>7.2</v>
      </c>
      <c r="AB575" s="78">
        <v>1.34</v>
      </c>
      <c r="AC575" s="78">
        <v>0.9</v>
      </c>
      <c r="AD575" s="63" t="s">
        <v>25</v>
      </c>
    </row>
    <row r="576" spans="1:30" ht="17.25" thickBot="1">
      <c r="A576" s="72">
        <v>574</v>
      </c>
      <c r="B576" s="57" t="s">
        <v>356</v>
      </c>
      <c r="C576" s="58" t="s">
        <v>1838</v>
      </c>
      <c r="D576" s="69" t="s">
        <v>102</v>
      </c>
      <c r="E576" s="58" t="s">
        <v>75</v>
      </c>
      <c r="F576" s="69" t="s">
        <v>4111</v>
      </c>
      <c r="G576" s="69">
        <v>1997</v>
      </c>
      <c r="H576" s="70">
        <v>12</v>
      </c>
      <c r="I576" s="71">
        <v>684</v>
      </c>
      <c r="J576" s="71">
        <v>57</v>
      </c>
      <c r="K576" s="71">
        <v>63.3</v>
      </c>
      <c r="L576" s="71">
        <v>7.6</v>
      </c>
      <c r="M576" s="70">
        <v>7</v>
      </c>
      <c r="N576" s="71">
        <v>79</v>
      </c>
      <c r="O576" s="71">
        <v>2</v>
      </c>
      <c r="P576" s="70">
        <v>5</v>
      </c>
      <c r="Q576" s="71">
        <v>26</v>
      </c>
      <c r="R576" s="60">
        <v>0</v>
      </c>
      <c r="S576" s="70">
        <v>1</v>
      </c>
      <c r="T576" s="71">
        <v>7</v>
      </c>
      <c r="U576" s="71">
        <v>11</v>
      </c>
      <c r="V576" s="77">
        <v>-4</v>
      </c>
      <c r="W576" s="77">
        <v>-0.53</v>
      </c>
      <c r="X576" s="78">
        <v>0.84</v>
      </c>
      <c r="Y576" s="70">
        <v>8.4</v>
      </c>
      <c r="Z576" s="71">
        <v>16</v>
      </c>
      <c r="AA576" s="77">
        <v>-7.6</v>
      </c>
      <c r="AB576" s="77">
        <v>-1</v>
      </c>
      <c r="AC576" s="77">
        <v>-0.55000000000000004</v>
      </c>
      <c r="AD576" s="63" t="s">
        <v>25</v>
      </c>
    </row>
    <row r="577" spans="1:30" ht="17.25" thickBot="1">
      <c r="A577" s="72">
        <v>575</v>
      </c>
      <c r="B577" s="57" t="s">
        <v>357</v>
      </c>
      <c r="C577" s="58" t="s">
        <v>1857</v>
      </c>
      <c r="D577" s="69" t="s">
        <v>102</v>
      </c>
      <c r="E577" s="58" t="s">
        <v>77</v>
      </c>
      <c r="F577" s="69" t="s">
        <v>4112</v>
      </c>
      <c r="G577" s="69">
        <v>1996</v>
      </c>
      <c r="H577" s="70">
        <v>12</v>
      </c>
      <c r="I577" s="71">
        <v>992</v>
      </c>
      <c r="J577" s="71">
        <v>83</v>
      </c>
      <c r="K577" s="71">
        <v>91.9</v>
      </c>
      <c r="L577" s="71">
        <v>11</v>
      </c>
      <c r="M577" s="70">
        <v>12</v>
      </c>
      <c r="N577" s="71">
        <v>83</v>
      </c>
      <c r="O577" s="71">
        <v>6</v>
      </c>
      <c r="P577" s="59">
        <v>0</v>
      </c>
      <c r="Q577" s="60"/>
      <c r="R577" s="60">
        <v>0</v>
      </c>
      <c r="S577" s="70">
        <v>1.33</v>
      </c>
      <c r="T577" s="71">
        <v>17</v>
      </c>
      <c r="U577" s="71">
        <v>14</v>
      </c>
      <c r="V577" s="78">
        <v>3</v>
      </c>
      <c r="W577" s="78">
        <v>0.27</v>
      </c>
      <c r="X577" s="78">
        <v>1.29</v>
      </c>
      <c r="Y577" s="70">
        <v>18.2</v>
      </c>
      <c r="Z577" s="71">
        <v>14.2</v>
      </c>
      <c r="AA577" s="78">
        <v>4</v>
      </c>
      <c r="AB577" s="78">
        <v>0.36</v>
      </c>
      <c r="AC577" s="77">
        <v>-1.52</v>
      </c>
      <c r="AD577" s="63" t="s">
        <v>25</v>
      </c>
    </row>
    <row r="578" spans="1:30" ht="17.25" thickBot="1">
      <c r="A578" s="72">
        <v>576</v>
      </c>
      <c r="B578" s="57" t="s">
        <v>358</v>
      </c>
      <c r="C578" s="58" t="s">
        <v>1867</v>
      </c>
      <c r="D578" s="69" t="s">
        <v>102</v>
      </c>
      <c r="E578" s="58" t="s">
        <v>87</v>
      </c>
      <c r="F578" s="69" t="s">
        <v>4113</v>
      </c>
      <c r="G578" s="69">
        <v>1991</v>
      </c>
      <c r="H578" s="70">
        <v>10</v>
      </c>
      <c r="I578" s="71">
        <v>253</v>
      </c>
      <c r="J578" s="71">
        <v>25</v>
      </c>
      <c r="K578" s="71">
        <v>23.4</v>
      </c>
      <c r="L578" s="71">
        <v>2.8</v>
      </c>
      <c r="M578" s="70">
        <v>2</v>
      </c>
      <c r="N578" s="71">
        <v>83</v>
      </c>
      <c r="O578" s="71">
        <v>1</v>
      </c>
      <c r="P578" s="70">
        <v>8</v>
      </c>
      <c r="Q578" s="71">
        <v>11</v>
      </c>
      <c r="R578" s="60">
        <v>0</v>
      </c>
      <c r="S578" s="70">
        <v>1</v>
      </c>
      <c r="T578" s="71">
        <v>3</v>
      </c>
      <c r="U578" s="71">
        <v>3</v>
      </c>
      <c r="V578" s="60">
        <v>0</v>
      </c>
      <c r="W578" s="60">
        <v>0</v>
      </c>
      <c r="X578" s="78">
        <v>0.44</v>
      </c>
      <c r="Y578" s="70">
        <v>4.8</v>
      </c>
      <c r="Z578" s="71">
        <v>5.4</v>
      </c>
      <c r="AA578" s="77">
        <v>-0.6</v>
      </c>
      <c r="AB578" s="77">
        <v>-0.23</v>
      </c>
      <c r="AC578" s="78">
        <v>0.3</v>
      </c>
      <c r="AD578" s="63" t="s">
        <v>25</v>
      </c>
    </row>
    <row r="579" spans="1:30" ht="17.25" thickBot="1">
      <c r="A579" s="72">
        <v>577</v>
      </c>
      <c r="B579" s="57" t="s">
        <v>2710</v>
      </c>
      <c r="C579" s="58" t="s">
        <v>1812</v>
      </c>
      <c r="D579" s="69" t="s">
        <v>1819</v>
      </c>
      <c r="E579" s="58" t="s">
        <v>2641</v>
      </c>
      <c r="F579" s="69" t="s">
        <v>4114</v>
      </c>
      <c r="G579" s="69">
        <v>1994</v>
      </c>
      <c r="H579" s="70">
        <v>7</v>
      </c>
      <c r="I579" s="71">
        <v>81</v>
      </c>
      <c r="J579" s="71">
        <v>12</v>
      </c>
      <c r="K579" s="71">
        <v>7.5</v>
      </c>
      <c r="L579" s="71">
        <v>0.9</v>
      </c>
      <c r="M579" s="59">
        <v>0</v>
      </c>
      <c r="N579" s="60"/>
      <c r="O579" s="60">
        <v>0</v>
      </c>
      <c r="P579" s="70">
        <v>7</v>
      </c>
      <c r="Q579" s="71">
        <v>12</v>
      </c>
      <c r="R579" s="71">
        <v>3</v>
      </c>
      <c r="S579" s="70">
        <v>0.71</v>
      </c>
      <c r="T579" s="71">
        <v>3</v>
      </c>
      <c r="U579" s="71">
        <v>2</v>
      </c>
      <c r="V579" s="78">
        <v>1</v>
      </c>
      <c r="W579" s="78">
        <v>1.1100000000000001</v>
      </c>
      <c r="X579" s="78">
        <v>2.2799999999999998</v>
      </c>
      <c r="Y579" s="70">
        <v>2.4</v>
      </c>
      <c r="Z579" s="71">
        <v>1.6</v>
      </c>
      <c r="AA579" s="78">
        <v>0.8</v>
      </c>
      <c r="AB579" s="78">
        <v>0.93</v>
      </c>
      <c r="AC579" s="78">
        <v>2.0699999999999998</v>
      </c>
      <c r="AD579" s="63" t="s">
        <v>25</v>
      </c>
    </row>
    <row r="580" spans="1:30" ht="17.25" thickBot="1">
      <c r="A580" s="72">
        <v>578</v>
      </c>
      <c r="B580" s="57" t="s">
        <v>359</v>
      </c>
      <c r="C580" s="58" t="s">
        <v>1812</v>
      </c>
      <c r="D580" s="69" t="s">
        <v>104</v>
      </c>
      <c r="E580" s="58" t="s">
        <v>87</v>
      </c>
      <c r="F580" s="69" t="s">
        <v>4115</v>
      </c>
      <c r="G580" s="69">
        <v>1997</v>
      </c>
      <c r="H580" s="70">
        <v>6</v>
      </c>
      <c r="I580" s="71">
        <v>438</v>
      </c>
      <c r="J580" s="71">
        <v>73</v>
      </c>
      <c r="K580" s="71">
        <v>40.6</v>
      </c>
      <c r="L580" s="71">
        <v>4.9000000000000004</v>
      </c>
      <c r="M580" s="70">
        <v>5</v>
      </c>
      <c r="N580" s="71">
        <v>85</v>
      </c>
      <c r="O580" s="71">
        <v>3</v>
      </c>
      <c r="P580" s="70">
        <v>1</v>
      </c>
      <c r="Q580" s="71">
        <v>13</v>
      </c>
      <c r="R580" s="71">
        <v>4</v>
      </c>
      <c r="S580" s="70">
        <v>1.33</v>
      </c>
      <c r="T580" s="71">
        <v>7</v>
      </c>
      <c r="U580" s="71">
        <v>8</v>
      </c>
      <c r="V580" s="77">
        <v>-1</v>
      </c>
      <c r="W580" s="77">
        <v>-0.21</v>
      </c>
      <c r="X580" s="78">
        <v>0.22</v>
      </c>
      <c r="Y580" s="70">
        <v>5.0999999999999996</v>
      </c>
      <c r="Z580" s="71">
        <v>7.1</v>
      </c>
      <c r="AA580" s="77">
        <v>-2</v>
      </c>
      <c r="AB580" s="77">
        <v>-0.41</v>
      </c>
      <c r="AC580" s="78">
        <v>0.08</v>
      </c>
      <c r="AD580" s="63" t="s">
        <v>25</v>
      </c>
    </row>
    <row r="581" spans="1:30" ht="17.25" thickBot="1">
      <c r="A581" s="72">
        <v>579</v>
      </c>
      <c r="B581" s="57" t="s">
        <v>380</v>
      </c>
      <c r="C581" s="58" t="s">
        <v>1862</v>
      </c>
      <c r="D581" s="69" t="s">
        <v>103</v>
      </c>
      <c r="E581" s="58" t="s">
        <v>77</v>
      </c>
      <c r="F581" s="69" t="s">
        <v>4116</v>
      </c>
      <c r="G581" s="69">
        <v>2004</v>
      </c>
      <c r="H581" s="70">
        <v>4</v>
      </c>
      <c r="I581" s="71">
        <v>61</v>
      </c>
      <c r="J581" s="71">
        <v>15</v>
      </c>
      <c r="K581" s="71">
        <v>5.6</v>
      </c>
      <c r="L581" s="71">
        <v>0.7</v>
      </c>
      <c r="M581" s="59">
        <v>0</v>
      </c>
      <c r="N581" s="60"/>
      <c r="O581" s="60">
        <v>0</v>
      </c>
      <c r="P581" s="70">
        <v>4</v>
      </c>
      <c r="Q581" s="71">
        <v>15</v>
      </c>
      <c r="R581" s="71">
        <v>8</v>
      </c>
      <c r="S581" s="70">
        <v>2.25</v>
      </c>
      <c r="T581" s="71">
        <v>2</v>
      </c>
      <c r="U581" s="71">
        <v>1</v>
      </c>
      <c r="V581" s="78">
        <v>1</v>
      </c>
      <c r="W581" s="78">
        <v>1.48</v>
      </c>
      <c r="X581" s="78">
        <v>1.39</v>
      </c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580</v>
      </c>
      <c r="B582" s="57" t="s">
        <v>360</v>
      </c>
      <c r="C582" s="58" t="s">
        <v>1812</v>
      </c>
      <c r="D582" s="69" t="s">
        <v>103</v>
      </c>
      <c r="E582" s="58" t="s">
        <v>87</v>
      </c>
      <c r="F582" s="69" t="s">
        <v>4117</v>
      </c>
      <c r="G582" s="69">
        <v>1997</v>
      </c>
      <c r="H582" s="70">
        <v>9</v>
      </c>
      <c r="I582" s="71">
        <v>366</v>
      </c>
      <c r="J582" s="71">
        <v>41</v>
      </c>
      <c r="K582" s="71">
        <v>33.9</v>
      </c>
      <c r="L582" s="71">
        <v>4.0999999999999996</v>
      </c>
      <c r="M582" s="70">
        <v>3</v>
      </c>
      <c r="N582" s="71">
        <v>90</v>
      </c>
      <c r="O582" s="71">
        <v>3</v>
      </c>
      <c r="P582" s="70">
        <v>6</v>
      </c>
      <c r="Q582" s="71">
        <v>16</v>
      </c>
      <c r="R582" s="71">
        <v>2</v>
      </c>
      <c r="S582" s="70">
        <v>1.33</v>
      </c>
      <c r="T582" s="71">
        <v>5</v>
      </c>
      <c r="U582" s="71">
        <v>8</v>
      </c>
      <c r="V582" s="77">
        <v>-3</v>
      </c>
      <c r="W582" s="77">
        <v>-0.74</v>
      </c>
      <c r="X582" s="77">
        <v>-0.61</v>
      </c>
      <c r="Y582" s="70">
        <v>4.0999999999999996</v>
      </c>
      <c r="Z582" s="71">
        <v>8.5</v>
      </c>
      <c r="AA582" s="77">
        <v>-4.3</v>
      </c>
      <c r="AB582" s="77">
        <v>-1.07</v>
      </c>
      <c r="AC582" s="77">
        <v>-0.93</v>
      </c>
      <c r="AD582" s="63" t="s">
        <v>25</v>
      </c>
    </row>
    <row r="583" spans="1:30" ht="17.25" thickBot="1">
      <c r="A583" s="72">
        <v>581</v>
      </c>
      <c r="B583" s="57" t="s">
        <v>361</v>
      </c>
      <c r="C583" s="58" t="s">
        <v>1812</v>
      </c>
      <c r="D583" s="69" t="s">
        <v>104</v>
      </c>
      <c r="E583" s="58" t="s">
        <v>96</v>
      </c>
      <c r="F583" s="69" t="s">
        <v>4118</v>
      </c>
      <c r="G583" s="69">
        <v>1985</v>
      </c>
      <c r="H583" s="70">
        <v>11</v>
      </c>
      <c r="I583" s="71">
        <v>917</v>
      </c>
      <c r="J583" s="71">
        <v>83</v>
      </c>
      <c r="K583" s="71">
        <v>84.9</v>
      </c>
      <c r="L583" s="71">
        <v>10.199999999999999</v>
      </c>
      <c r="M583" s="70">
        <v>11</v>
      </c>
      <c r="N583" s="71">
        <v>83</v>
      </c>
      <c r="O583" s="71">
        <v>6</v>
      </c>
      <c r="P583" s="59">
        <v>0</v>
      </c>
      <c r="Q583" s="60"/>
      <c r="R583" s="60">
        <v>0</v>
      </c>
      <c r="S583" s="70">
        <v>1</v>
      </c>
      <c r="T583" s="71">
        <v>13</v>
      </c>
      <c r="U583" s="71">
        <v>15</v>
      </c>
      <c r="V583" s="77">
        <v>-2</v>
      </c>
      <c r="W583" s="77">
        <v>-0.2</v>
      </c>
      <c r="X583" s="78">
        <v>0.36</v>
      </c>
      <c r="Y583" s="70">
        <v>16.7</v>
      </c>
      <c r="Z583" s="71">
        <v>13.1</v>
      </c>
      <c r="AA583" s="78">
        <v>3.6</v>
      </c>
      <c r="AB583" s="78">
        <v>0.35</v>
      </c>
      <c r="AC583" s="78">
        <v>1.17</v>
      </c>
      <c r="AD583" s="63" t="s">
        <v>25</v>
      </c>
    </row>
    <row r="584" spans="1:30" ht="17.25" thickBot="1">
      <c r="A584" s="72">
        <v>582</v>
      </c>
      <c r="B584" s="57" t="s">
        <v>1788</v>
      </c>
      <c r="C584" s="58" t="s">
        <v>1862</v>
      </c>
      <c r="D584" s="69" t="s">
        <v>104</v>
      </c>
      <c r="E584" s="58" t="s">
        <v>95</v>
      </c>
      <c r="F584" s="69" t="s">
        <v>4119</v>
      </c>
      <c r="G584" s="69">
        <v>2002</v>
      </c>
      <c r="H584" s="70">
        <v>12</v>
      </c>
      <c r="I584" s="144">
        <v>1080</v>
      </c>
      <c r="J584" s="71">
        <v>90</v>
      </c>
      <c r="K584" s="71">
        <v>100</v>
      </c>
      <c r="L584" s="71">
        <v>12</v>
      </c>
      <c r="M584" s="70">
        <v>12</v>
      </c>
      <c r="N584" s="71">
        <v>90</v>
      </c>
      <c r="O584" s="71">
        <v>12</v>
      </c>
      <c r="P584" s="59">
        <v>0</v>
      </c>
      <c r="Q584" s="60"/>
      <c r="R584" s="60">
        <v>0</v>
      </c>
      <c r="S584" s="70">
        <v>0.75</v>
      </c>
      <c r="T584" s="71">
        <v>11</v>
      </c>
      <c r="U584" s="71">
        <v>27</v>
      </c>
      <c r="V584" s="77">
        <v>-16</v>
      </c>
      <c r="W584" s="77">
        <v>-1.33</v>
      </c>
      <c r="X584" s="60"/>
      <c r="Y584" s="70">
        <v>13.8</v>
      </c>
      <c r="Z584" s="71">
        <v>24.2</v>
      </c>
      <c r="AA584" s="77">
        <v>-10.4</v>
      </c>
      <c r="AB584" s="77">
        <v>-0.86</v>
      </c>
      <c r="AC584" s="60"/>
      <c r="AD584" s="63" t="s">
        <v>25</v>
      </c>
    </row>
    <row r="585" spans="1:30" ht="17.25" thickBot="1">
      <c r="A585" s="72">
        <v>583</v>
      </c>
      <c r="B585" s="57" t="s">
        <v>2942</v>
      </c>
      <c r="C585" s="58" t="s">
        <v>1852</v>
      </c>
      <c r="D585" s="69" t="s">
        <v>1819</v>
      </c>
      <c r="E585" s="58" t="s">
        <v>83</v>
      </c>
      <c r="F585" s="69" t="s">
        <v>4120</v>
      </c>
      <c r="G585" s="69">
        <v>1999</v>
      </c>
      <c r="H585" s="70">
        <v>9</v>
      </c>
      <c r="I585" s="71">
        <v>424</v>
      </c>
      <c r="J585" s="71">
        <v>47</v>
      </c>
      <c r="K585" s="71">
        <v>39.299999999999997</v>
      </c>
      <c r="L585" s="71">
        <v>4.7</v>
      </c>
      <c r="M585" s="70">
        <v>6</v>
      </c>
      <c r="N585" s="71">
        <v>59</v>
      </c>
      <c r="O585" s="60">
        <v>0</v>
      </c>
      <c r="P585" s="70">
        <v>3</v>
      </c>
      <c r="Q585" s="71">
        <v>24</v>
      </c>
      <c r="R585" s="71">
        <v>1</v>
      </c>
      <c r="S585" s="70">
        <v>2.11</v>
      </c>
      <c r="T585" s="71">
        <v>8</v>
      </c>
      <c r="U585" s="71">
        <v>4</v>
      </c>
      <c r="V585" s="78">
        <v>4</v>
      </c>
      <c r="W585" s="78">
        <v>0.85</v>
      </c>
      <c r="X585" s="77">
        <v>-0.25</v>
      </c>
      <c r="Y585" s="70">
        <v>7.3</v>
      </c>
      <c r="Z585" s="71">
        <v>5.6</v>
      </c>
      <c r="AA585" s="78">
        <v>1.7</v>
      </c>
      <c r="AB585" s="78">
        <v>0.37</v>
      </c>
      <c r="AC585" s="77">
        <v>-0.44</v>
      </c>
      <c r="AD585" s="63" t="s">
        <v>25</v>
      </c>
    </row>
    <row r="586" spans="1:30" ht="17.25" thickBot="1">
      <c r="A586" s="72">
        <v>584</v>
      </c>
      <c r="B586" s="57" t="s">
        <v>2711</v>
      </c>
      <c r="C586" s="58" t="s">
        <v>1813</v>
      </c>
      <c r="D586" s="69" t="s">
        <v>102</v>
      </c>
      <c r="E586" s="58" t="s">
        <v>2348</v>
      </c>
      <c r="F586" s="69" t="s">
        <v>3878</v>
      </c>
      <c r="G586" s="69">
        <v>2000</v>
      </c>
      <c r="H586" s="70">
        <v>4</v>
      </c>
      <c r="I586" s="71">
        <v>127</v>
      </c>
      <c r="J586" s="71">
        <v>32</v>
      </c>
      <c r="K586" s="71">
        <v>11.8</v>
      </c>
      <c r="L586" s="71">
        <v>1.4</v>
      </c>
      <c r="M586" s="70">
        <v>1</v>
      </c>
      <c r="N586" s="71">
        <v>67</v>
      </c>
      <c r="O586" s="60">
        <v>0</v>
      </c>
      <c r="P586" s="70">
        <v>3</v>
      </c>
      <c r="Q586" s="71">
        <v>20</v>
      </c>
      <c r="R586" s="71">
        <v>3</v>
      </c>
      <c r="S586" s="70">
        <v>0.25</v>
      </c>
      <c r="T586" s="71">
        <v>1</v>
      </c>
      <c r="U586" s="71">
        <v>2</v>
      </c>
      <c r="V586" s="77">
        <v>-1</v>
      </c>
      <c r="W586" s="77">
        <v>-0.71</v>
      </c>
      <c r="X586" s="78">
        <v>1.18</v>
      </c>
      <c r="Y586" s="70">
        <v>0.7</v>
      </c>
      <c r="Z586" s="71">
        <v>2.2999999999999998</v>
      </c>
      <c r="AA586" s="77">
        <v>-1.6</v>
      </c>
      <c r="AB586" s="77">
        <v>-1.1000000000000001</v>
      </c>
      <c r="AC586" s="77">
        <v>-0.11</v>
      </c>
      <c r="AD586" s="63" t="s">
        <v>25</v>
      </c>
    </row>
    <row r="587" spans="1:30" ht="17.25" thickBot="1">
      <c r="A587" s="72">
        <v>585</v>
      </c>
      <c r="B587" s="57" t="s">
        <v>2831</v>
      </c>
      <c r="C587" s="58" t="s">
        <v>1862</v>
      </c>
      <c r="D587" s="69" t="s">
        <v>104</v>
      </c>
      <c r="E587" s="58" t="s">
        <v>63</v>
      </c>
      <c r="F587" s="69" t="s">
        <v>4121</v>
      </c>
      <c r="G587" s="69">
        <v>1996</v>
      </c>
      <c r="H587" s="70">
        <v>11</v>
      </c>
      <c r="I587" s="71">
        <v>666</v>
      </c>
      <c r="J587" s="71">
        <v>61</v>
      </c>
      <c r="K587" s="71">
        <v>61.7</v>
      </c>
      <c r="L587" s="71">
        <v>7.4</v>
      </c>
      <c r="M587" s="70">
        <v>8</v>
      </c>
      <c r="N587" s="71">
        <v>76</v>
      </c>
      <c r="O587" s="71">
        <v>3</v>
      </c>
      <c r="P587" s="70">
        <v>3</v>
      </c>
      <c r="Q587" s="71">
        <v>18</v>
      </c>
      <c r="R587" s="60">
        <v>0</v>
      </c>
      <c r="S587" s="70">
        <v>2.1800000000000002</v>
      </c>
      <c r="T587" s="71">
        <v>17</v>
      </c>
      <c r="U587" s="71">
        <v>6</v>
      </c>
      <c r="V587" s="78">
        <v>11</v>
      </c>
      <c r="W587" s="78">
        <v>1.49</v>
      </c>
      <c r="X587" s="78">
        <v>0.4</v>
      </c>
      <c r="Y587" s="70">
        <v>13.6</v>
      </c>
      <c r="Z587" s="71">
        <v>5.5</v>
      </c>
      <c r="AA587" s="78">
        <v>8.1</v>
      </c>
      <c r="AB587" s="78">
        <v>1.1000000000000001</v>
      </c>
      <c r="AC587" s="78">
        <v>0.28999999999999998</v>
      </c>
      <c r="AD587" s="63" t="s">
        <v>25</v>
      </c>
    </row>
    <row r="588" spans="1:30" ht="17.25" thickBot="1">
      <c r="A588" s="72">
        <v>586</v>
      </c>
      <c r="B588" s="57" t="s">
        <v>362</v>
      </c>
      <c r="C588" s="58" t="s">
        <v>1814</v>
      </c>
      <c r="D588" s="69" t="s">
        <v>104</v>
      </c>
      <c r="E588" s="58" t="s">
        <v>91</v>
      </c>
      <c r="F588" s="69" t="s">
        <v>4122</v>
      </c>
      <c r="G588" s="69">
        <v>1994</v>
      </c>
      <c r="H588" s="70">
        <v>11</v>
      </c>
      <c r="I588" s="71">
        <v>990</v>
      </c>
      <c r="J588" s="71">
        <v>90</v>
      </c>
      <c r="K588" s="71">
        <v>91.7</v>
      </c>
      <c r="L588" s="71">
        <v>11</v>
      </c>
      <c r="M588" s="70">
        <v>11</v>
      </c>
      <c r="N588" s="71">
        <v>90</v>
      </c>
      <c r="O588" s="71">
        <v>11</v>
      </c>
      <c r="P588" s="59">
        <v>0</v>
      </c>
      <c r="Q588" s="60"/>
      <c r="R588" s="60">
        <v>0</v>
      </c>
      <c r="S588" s="70">
        <v>1.55</v>
      </c>
      <c r="T588" s="71">
        <v>19</v>
      </c>
      <c r="U588" s="71">
        <v>19</v>
      </c>
      <c r="V588" s="60">
        <v>0</v>
      </c>
      <c r="W588" s="60">
        <v>0</v>
      </c>
      <c r="X588" s="78">
        <v>1</v>
      </c>
      <c r="Y588" s="70">
        <v>15.8</v>
      </c>
      <c r="Z588" s="71">
        <v>20.7</v>
      </c>
      <c r="AA588" s="77">
        <v>-5</v>
      </c>
      <c r="AB588" s="77">
        <v>-0.45</v>
      </c>
      <c r="AC588" s="77">
        <v>-0.77</v>
      </c>
      <c r="AD588" s="63" t="s">
        <v>25</v>
      </c>
    </row>
    <row r="589" spans="1:30" ht="17.25" thickBot="1">
      <c r="A589" s="72">
        <v>587</v>
      </c>
      <c r="B589" s="57" t="s">
        <v>2957</v>
      </c>
      <c r="C589" s="58" t="s">
        <v>1834</v>
      </c>
      <c r="D589" s="69" t="s">
        <v>111</v>
      </c>
      <c r="E589" s="58" t="s">
        <v>83</v>
      </c>
      <c r="F589" s="69" t="s">
        <v>4224</v>
      </c>
      <c r="G589" s="69">
        <v>2004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1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>
      <c r="A590" s="73">
        <v>588</v>
      </c>
      <c r="B590" s="64" t="s">
        <v>363</v>
      </c>
      <c r="C590" s="65" t="s">
        <v>1816</v>
      </c>
      <c r="D590" s="74" t="s">
        <v>103</v>
      </c>
      <c r="E590" s="65" t="s">
        <v>63</v>
      </c>
      <c r="F590" s="74" t="s">
        <v>4123</v>
      </c>
      <c r="G590" s="74">
        <v>1998</v>
      </c>
      <c r="H590" s="75">
        <v>9</v>
      </c>
      <c r="I590" s="76">
        <v>787</v>
      </c>
      <c r="J590" s="76">
        <v>87</v>
      </c>
      <c r="K590" s="76">
        <v>72.900000000000006</v>
      </c>
      <c r="L590" s="76">
        <v>8.6999999999999993</v>
      </c>
      <c r="M590" s="75">
        <v>9</v>
      </c>
      <c r="N590" s="76">
        <v>87</v>
      </c>
      <c r="O590" s="76">
        <v>5</v>
      </c>
      <c r="P590" s="66">
        <v>0</v>
      </c>
      <c r="Q590" s="67"/>
      <c r="R590" s="76">
        <v>1</v>
      </c>
      <c r="S590" s="75">
        <v>2.33</v>
      </c>
      <c r="T590" s="76">
        <v>16</v>
      </c>
      <c r="U590" s="76">
        <v>7</v>
      </c>
      <c r="V590" s="98">
        <v>9</v>
      </c>
      <c r="W590" s="98">
        <v>1.03</v>
      </c>
      <c r="X590" s="99">
        <v>-1.1200000000000001</v>
      </c>
      <c r="Y590" s="75">
        <v>14.1</v>
      </c>
      <c r="Z590" s="76">
        <v>7.2</v>
      </c>
      <c r="AA590" s="98">
        <v>6.9</v>
      </c>
      <c r="AB590" s="98">
        <v>0.79</v>
      </c>
      <c r="AC590" s="99">
        <v>-0.73</v>
      </c>
      <c r="AD590" s="68" t="s">
        <v>25</v>
      </c>
    </row>
  </sheetData>
  <sortState ref="A3:AD570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3" r:id="rId1" display="https://fbref.com/en/players/774cf58b/Max-Aarons" xr:uid="{AE147435-14D3-4435-A765-0D250C4A3F16}"/>
    <hyperlink ref="C3" r:id="rId2" display="https://fbref.com/en/country/ENG/England-Football" xr:uid="{27A45F10-F745-489F-897D-A88AD7D7DF05}"/>
    <hyperlink ref="E3" r:id="rId3" display="https://fbref.com/en/squads/4ba7cbea/Bournemouth-Stats" xr:uid="{030BACC2-2ABF-4AA1-B0BB-5BDE23823F81}"/>
    <hyperlink ref="AD3" r:id="rId4" display="https://fbref.com/en/players/774cf58b/matchlogs/2023-2024/summary/Max-Aarons-Match-Logs" xr:uid="{9C68D35E-5282-49EC-8741-F53CFF373343}"/>
    <hyperlink ref="B4" r:id="rId5" display="https://fbref.com/en/players/77816c91/Benie-Adama-Traore" xr:uid="{E1C6A4EC-ECF2-4FEF-BB81-2763BBEADCC0}"/>
    <hyperlink ref="C4" r:id="rId6" display="https://fbref.com/en/country/CIV/Cote-dIvoire-Football" xr:uid="{E8012B03-409D-481A-B91F-08983A49964B}"/>
    <hyperlink ref="E4" r:id="rId7" display="https://fbref.com/en/squads/1df6b87e/Sheffield-United-Stats" xr:uid="{20076B99-C7EE-4D0E-999C-E563EC7581F5}"/>
    <hyperlink ref="AD4" r:id="rId8" display="https://fbref.com/en/players/77816c91/matchlogs/2023-2024/summary/Benie-Adama-Traore-Match-Logs" xr:uid="{65C96DCD-97A6-4E3F-B09E-01962045D733}"/>
    <hyperlink ref="B5" r:id="rId9" display="https://fbref.com/en/players/c81d773d/Tosin-Adarabioyo" xr:uid="{591B1F5A-BAF0-4B95-83CB-1FFA0297F684}"/>
    <hyperlink ref="C5" r:id="rId10" display="https://fbref.com/en/country/ENG/England-Football" xr:uid="{FE325813-8613-40C6-922F-A4808CB90DE2}"/>
    <hyperlink ref="E5" r:id="rId11" display="https://fbref.com/en/squads/fd962109/Fulham-Stats" xr:uid="{7E9A2119-0EF9-416A-96C2-8732C6A5CBAE}"/>
    <hyperlink ref="AD5" r:id="rId12" display="https://fbref.com/en/players/c81d773d/matchlogs/2023-2024/summary/Tosin-Adarabioyo-Match-Logs" xr:uid="{6456603B-BD7A-4A6D-949D-70356C3D290E}"/>
    <hyperlink ref="B6" r:id="rId13" display="https://fbref.com/en/players/0480ebc7/Elijah-Adebayo" xr:uid="{A6884E96-53FA-4AEE-BDE6-819A69500AA9}"/>
    <hyperlink ref="C6" r:id="rId14" display="https://fbref.com/en/country/ENG/England-Football" xr:uid="{3040C57A-32D0-43A5-9353-AB4B16EFCCD3}"/>
    <hyperlink ref="E6" r:id="rId15" display="https://fbref.com/en/squads/e297cd13/Luton-Town-Stats" xr:uid="{0849EC81-A7F9-4626-825D-13965188793C}"/>
    <hyperlink ref="AD6" r:id="rId16" display="https://fbref.com/en/players/0480ebc7/matchlogs/2023-2024/summary/Elijah-Adebayo-Match-Logs" xr:uid="{D0F6E684-E5D7-4075-B74C-DEC912D5EB42}"/>
    <hyperlink ref="B7" r:id="rId17" display="https://fbref.com/en/players/1b5344ef/Val-Adedokun" xr:uid="{5BD8A29A-9476-488F-AEDB-C62139277DB0}"/>
    <hyperlink ref="C7" r:id="rId18" display="https://fbref.com/en/country/IRL/Republic-of-Ireland-Football" xr:uid="{47B71945-860D-471B-AFE8-882CE8329F12}"/>
    <hyperlink ref="E7" r:id="rId19" display="https://fbref.com/en/squads/cd051869/Brentford-Stats" xr:uid="{D32036DF-5EAD-48A7-961F-99FF424F1A75}"/>
    <hyperlink ref="AD7" r:id="rId20" display="https://fbref.com/en/players/1b5344ef/matchlogs/2023-2024/summary/Val-Adedokun-Match-Logs" xr:uid="{9C642A3D-65DF-4F49-9C53-23EC05BA76C4}"/>
    <hyperlink ref="B8" r:id="rId21" display="https://fbref.com/en/players/4dcec659/Simon-Adingra" xr:uid="{CE757AC9-73C5-45F2-9972-EAAFF3FA797A}"/>
    <hyperlink ref="C8" r:id="rId22" display="https://fbref.com/en/country/CIV/Cote-dIvoire-Football" xr:uid="{EA8D2EBC-34EA-411B-B094-14883B79C83D}"/>
    <hyperlink ref="E8" r:id="rId23" display="https://fbref.com/en/squads/d07537b9/Brighton-and-Hove-Albion-Stats" xr:uid="{AB0B7367-37D9-4B56-9708-BEF90CF3DAEB}"/>
    <hyperlink ref="AD8" r:id="rId24" display="https://fbref.com/en/players/4dcec659/matchlogs/2023-2024/summary/Simon-Adingra-Match-Logs" xr:uid="{9440CD39-D309-44C9-A9E4-53653282F677}"/>
    <hyperlink ref="B9" r:id="rId25" display="https://fbref.com/en/players/f76e6b4e/Adrian" xr:uid="{5D0099D3-4C43-45ED-AAC7-3DB8D68A089F}"/>
    <hyperlink ref="C9" r:id="rId26" display="https://fbref.com/en/country/ESP/Spain-Football" xr:uid="{010CA3B5-DB78-4FF7-82B7-8DBA92829D55}"/>
    <hyperlink ref="E9" r:id="rId27" display="https://fbref.com/en/squads/822bd0ba/Liverpool-Stats" xr:uid="{2C145248-7B30-4666-B674-33039F53D688}"/>
    <hyperlink ref="AD9" r:id="rId28" display="https://fbref.com/en/players/f76e6b4e/matchlogs/2023-2024/summary/Adrian-Match-Logs" xr:uid="{12F92830-C854-4009-8DFB-3D67E61541AC}"/>
    <hyperlink ref="B10" r:id="rId29" display="https://fbref.com/en/players/288e1e13/Nayef-Aguerd" xr:uid="{D7380E42-4BF6-40A6-9D0D-DEBD5B6C84E9}"/>
    <hyperlink ref="C10" r:id="rId30" display="https://fbref.com/en/country/MAR/Morocco-Football" xr:uid="{B1A13AC0-4BE4-4614-A37D-CAD33EFFC7A3}"/>
    <hyperlink ref="E10" r:id="rId31" display="https://fbref.com/en/squads/7c21e445/West-Ham-United-Stats" xr:uid="{8129AFBD-6059-41CC-83AF-69668C5F28E8}"/>
    <hyperlink ref="AD10" r:id="rId32" display="https://fbref.com/en/players/288e1e13/matchlogs/2023-2024/summary/Nayef-Aguerd-Match-Logs" xr:uid="{854E8C81-F2A7-43B6-A1A9-1E2B28FCFFBC}"/>
    <hyperlink ref="B11" r:id="rId33" display="https://fbref.com/en/players/938fa024/Brandon-Aguilera" xr:uid="{966313F4-ACF5-4B04-8B6A-CDC0AEEB7F88}"/>
    <hyperlink ref="C11" r:id="rId34" display="https://fbref.com/en/country/CRC/Costa-Rica-Football" xr:uid="{5BC3CA10-A9DB-4CAB-B7E9-5F6EF7996752}"/>
    <hyperlink ref="E11" r:id="rId35" display="https://fbref.com/en/squads/e4a775cb/Nottingham-Forest-Stats" xr:uid="{95EE5AA5-0DAE-44AB-904C-7C69A1D157D6}"/>
    <hyperlink ref="AD11" r:id="rId36" display="https://fbref.com/en/players/938fa024/matchlogs/2023-2024/summary/Brandon-Aguilera-Match-Logs" xr:uid="{85A21A71-6D68-4CFB-A258-6BCF5366F54A}"/>
    <hyperlink ref="B12" r:id="rId37" display="https://fbref.com/en/players/a6c58494/Naouirou-Ahamada" xr:uid="{7560C558-3550-4F32-898A-8D949B25FF33}"/>
    <hyperlink ref="C12" r:id="rId38" display="https://fbref.com/en/country/FRA/France-Football" xr:uid="{9E27F977-1EA9-458B-BF57-D02A3BAD3DDF}"/>
    <hyperlink ref="E12" r:id="rId39" display="https://fbref.com/en/squads/47c64c55/Crystal-Palace-Stats" xr:uid="{B9112127-0284-49C0-93A2-33CDF27C508A}"/>
    <hyperlink ref="AD12" r:id="rId40" display="https://fbref.com/en/players/a6c58494/matchlogs/2023-2024/summary/Naouirou-Ahamada-Match-Logs" xr:uid="{21E2779F-5AC2-4525-881F-103B5C87F271}"/>
    <hyperlink ref="B13" r:id="rId41" display="https://fbref.com/en/players/eab957a3/Anel-Ahmedhodzic" xr:uid="{78C8B615-9DAD-4A7F-B601-BE2065594F86}"/>
    <hyperlink ref="C13" r:id="rId42" display="https://fbref.com/en/country/BIH/Bosnia-and-Herzegovina-Football" xr:uid="{F4A66487-3388-4E14-ABC5-6E40A0D06A17}"/>
    <hyperlink ref="E13" r:id="rId43" display="https://fbref.com/en/squads/1df6b87e/Sheffield-United-Stats" xr:uid="{5B9A1DF2-D55F-4DBB-A2B9-D23E476A3D3A}"/>
    <hyperlink ref="AD13" r:id="rId44" display="https://fbref.com/en/players/eab957a3/matchlogs/2023-2024/summary/Anel-Ahmedhodzic-Match-Logs" xr:uid="{AAC0A85E-AA60-416B-A30E-B7FC63173EB5}"/>
    <hyperlink ref="B14" r:id="rId45" display="https://fbref.com/en/players/246d153b/Ola-Aina" xr:uid="{31585DAE-AB9F-4C55-9AFA-075942869880}"/>
    <hyperlink ref="C14" r:id="rId46" display="https://fbref.com/en/country/NGA/Nigeria-Football" xr:uid="{4497B12B-CB15-4794-B2E5-E8F15A2701D7}"/>
    <hyperlink ref="E14" r:id="rId47" display="https://fbref.com/en/squads/e4a775cb/Nottingham-Forest-Stats" xr:uid="{22E0B5C3-2DA3-44A6-83BB-0D25426F9040}"/>
    <hyperlink ref="AD14" r:id="rId48" display="https://fbref.com/en/players/246d153b/matchlogs/2023-2024/summary/Ola-Aina-Match-Logs" xr:uid="{07AC0DF7-3249-42FF-ABB6-0DE005839CE4}"/>
    <hyperlink ref="B15" r:id="rId49" display="https://fbref.com/en/players/9b398aea/Rayan-Ait-Nouri" xr:uid="{5259F559-F95E-4AEB-B668-72D805229F4F}"/>
    <hyperlink ref="C15" r:id="rId50" display="https://fbref.com/en/country/ALG/Algeria-Football" xr:uid="{BE2A1744-F964-4841-A33F-31DE2C6C8846}"/>
    <hyperlink ref="E15" r:id="rId51" display="https://fbref.com/en/squads/8cec06e1/Wolverhampton-Wanderers-Stats" xr:uid="{B5A7FA01-5FE8-4418-A2E0-0917D68C4C28}"/>
    <hyperlink ref="AD15" r:id="rId52" display="https://fbref.com/en/players/9b398aea/matchlogs/2023-2024/summary/Rayan-Ait-Nouri-Match-Logs" xr:uid="{55DBC105-C1CB-4400-B3DE-07B0B122491F}"/>
    <hyperlink ref="B16" r:id="rId53" display="https://fbref.com/en/players/a8c0acb7/Kristoffer-Ajer" xr:uid="{ACA06612-B0AB-4C3E-98BE-05E43966A049}"/>
    <hyperlink ref="C16" r:id="rId54" display="https://fbref.com/en/country/NOR/Norway-Football" xr:uid="{04CC6635-AACC-444D-8997-132964D9E063}"/>
    <hyperlink ref="E16" r:id="rId55" display="https://fbref.com/en/squads/cd051869/Brentford-Stats" xr:uid="{A7E555EC-EC60-4B4E-A0A8-2A6C4B5C110E}"/>
    <hyperlink ref="AD16" r:id="rId56" display="https://fbref.com/en/players/a8c0acb7/matchlogs/2023-2024/summary/Kristoffer-Ajer-Match-Logs" xr:uid="{3770D88F-72D9-4AB6-B294-66DD3ABCBC73}"/>
    <hyperlink ref="B17" r:id="rId57" display="https://fbref.com/en/players/89ac64a6/Manuel-Akanji" xr:uid="{0D2777E4-CA94-4485-8A56-1B23FD7DC3B0}"/>
    <hyperlink ref="C17" r:id="rId58" display="https://fbref.com/en/country/SUI/Switzerland-Football" xr:uid="{69241A69-AFE5-4DFC-8D7B-06995EB36FD7}"/>
    <hyperlink ref="E17" r:id="rId59" display="https://fbref.com/en/squads/b8fd03ef/Manchester-City-Stats" xr:uid="{8A2B73E0-7010-434C-93BC-F5E2DC5DD7AC}"/>
    <hyperlink ref="AD17" r:id="rId60" display="https://fbref.com/en/players/89ac64a6/matchlogs/2023-2024/summary/Manuel-Akanji-Match-Logs" xr:uid="{4621608C-2636-4B49-A28E-52D17F26D014}"/>
    <hyperlink ref="B18" r:id="rId61" display="https://fbref.com/en/players/eaeca114/Nathan-Ake" xr:uid="{2E643B21-95F6-4C6D-B2F0-1D8869AB753B}"/>
    <hyperlink ref="C18" r:id="rId62" display="https://fbref.com/en/country/NED/Netherlands-Football" xr:uid="{4534575C-51C2-41B3-B9EF-2E855FE33F6D}"/>
    <hyperlink ref="E18" r:id="rId63" display="https://fbref.com/en/squads/b8fd03ef/Manchester-City-Stats" xr:uid="{CF9CFCD2-DE60-41DD-B242-1814FC1AF6D4}"/>
    <hyperlink ref="AD18" r:id="rId64" display="https://fbref.com/en/players/eaeca114/matchlogs/2023-2024/summary/Nathan-Ake-Match-Logs" xr:uid="{1EB267BA-C038-4BED-9706-F9845FE9ACCB}"/>
    <hyperlink ref="B19" r:id="rId65" display="https://fbref.com/en/players/cd1acf9d/Trent-Alexander-Arnold" xr:uid="{D3BDF4A1-E591-43A6-8224-2510FABB6F44}"/>
    <hyperlink ref="C19" r:id="rId66" display="https://fbref.com/en/country/ENG/England-Football" xr:uid="{70651D9E-47F5-45D1-A4A5-0745B28CA0F5}"/>
    <hyperlink ref="E19" r:id="rId67" display="https://fbref.com/en/squads/822bd0ba/Liverpool-Stats" xr:uid="{53DF58D6-D15C-47B4-A98B-8E0AA1AA35B5}"/>
    <hyperlink ref="AD19" r:id="rId68" display="https://fbref.com/en/players/cd1acf9d/matchlogs/2023-2024/summary/Trent-Alexander-Arnold-Match-Logs" xr:uid="{B3598467-B07E-4896-955F-2621BA5E32A9}"/>
    <hyperlink ref="B20" r:id="rId69" display="https://fbref.com/en/players/7a2e46a8/Alisson" xr:uid="{2F63EBCF-FF42-41D1-8F5D-D7B349DC1360}"/>
    <hyperlink ref="C20" r:id="rId70" display="https://fbref.com/en/country/BRA/Brazil-Football" xr:uid="{CAD9E161-164E-4C89-94A8-837B67BC37C6}"/>
    <hyperlink ref="E20" r:id="rId71" display="https://fbref.com/en/squads/822bd0ba/Liverpool-Stats" xr:uid="{F50BC0F5-A9A3-4A6F-9391-3932FF6F492A}"/>
    <hyperlink ref="AD20" r:id="rId72" display="https://fbref.com/en/players/7a2e46a8/matchlogs/2023-2024/summary/Alisson-Match-Logs" xr:uid="{53497FA3-5A98-4A80-8FD6-2465C18322FB}"/>
    <hyperlink ref="B21" r:id="rId73" display="https://fbref.com/en/players/862a1c15/Miguel-Almiron" xr:uid="{42B61BBA-96BE-4119-9D25-945759E4DD4A}"/>
    <hyperlink ref="C21" r:id="rId74" display="https://fbref.com/en/country/PAR/Paraguay-Football" xr:uid="{CF665CE2-CF52-4B79-BF73-3767DAB89ABD}"/>
    <hyperlink ref="E21" r:id="rId75" display="https://fbref.com/en/squads/b2b47a98/Newcastle-United-Stats" xr:uid="{4B06161B-F4E5-49BF-8A47-175086DAB533}"/>
    <hyperlink ref="AD21" r:id="rId76" display="https://fbref.com/en/players/862a1c15/matchlogs/2023-2024/summary/Miguel-Almiron-Match-Logs" xr:uid="{96B6BF40-1F6A-4F22-BA4E-EB70BD8F84D9}"/>
    <hyperlink ref="B22" r:id="rId77" display="https://fbref.com/en/players/8b3ab7ad/Edson-Alvarez" xr:uid="{EC09551B-0C8D-43A7-84B7-0F005E7A3F6E}"/>
    <hyperlink ref="C22" r:id="rId78" display="https://fbref.com/en/country/MEX/Mexico-Football" xr:uid="{7E5AFD5D-606D-4589-A0D5-93EFC5801C2B}"/>
    <hyperlink ref="E22" r:id="rId79" display="https://fbref.com/en/squads/7c21e445/West-Ham-United-Stats" xr:uid="{2E51C18A-C9B0-4594-929F-927587155BA8}"/>
    <hyperlink ref="AD22" r:id="rId80" display="https://fbref.com/en/players/8b3ab7ad/matchlogs/2023-2024/summary/Edson-Alvarez-Match-Logs" xr:uid="{97BFD32A-A655-45AD-8A80-A7C81054036D}"/>
    <hyperlink ref="B23" r:id="rId81" display="https://fbref.com/en/players/15ab5a2b/Julian-Alvarez" xr:uid="{7391026E-2516-4BF0-ACAE-9DF5728679F5}"/>
    <hyperlink ref="C23" r:id="rId82" display="https://fbref.com/en/country/ARG/Argentina-Football" xr:uid="{4B1983F2-920C-46BC-8E84-312066803EDD}"/>
    <hyperlink ref="E23" r:id="rId83" display="https://fbref.com/en/squads/b8fd03ef/Manchester-City-Stats" xr:uid="{B2502DAB-951B-467D-BA12-2C8372AF8745}"/>
    <hyperlink ref="AD23" r:id="rId84" display="https://fbref.com/en/players/15ab5a2b/matchlogs/2023-2024/summary/Julian-Alvarez-Match-Logs" xr:uid="{507DBFF9-F29C-4503-9EE7-0F4C0E52CE5E}"/>
    <hyperlink ref="B24" r:id="rId85" display="https://fbref.com/en/players/ad1f61f3/Steven-Alzate" xr:uid="{E1DD960F-18E2-462A-906A-6356D524714D}"/>
    <hyperlink ref="C24" r:id="rId86" display="https://fbref.com/en/country/COL/Colombia-Football" xr:uid="{459D4C90-6B24-4FE0-B44B-20E862091DB3}"/>
    <hyperlink ref="E24" r:id="rId87" display="https://fbref.com/en/squads/d07537b9/Brighton-and-Hove-Albion-Stats" xr:uid="{859CE7DE-35D5-475C-B20C-38E2AED0DBFA}"/>
    <hyperlink ref="AD24" r:id="rId88" display="https://fbref.com/en/players/ad1f61f3/matchlogs/2023-2024/summary/Steven-Alzate-Match-Logs" xr:uid="{B98DC608-900C-4813-B2D1-5DC7ED25C511}"/>
    <hyperlink ref="B25" r:id="rId89" display="https://fbref.com/en/players/2ee5b0c9/Zeki-Amdouni" xr:uid="{D4E4B83D-5AF1-44ED-831A-92584F43AC9F}"/>
    <hyperlink ref="C25" r:id="rId90" display="https://fbref.com/en/country/SUI/Switzerland-Football" xr:uid="{6DDBE70E-F0F2-4904-9500-39B8AB292154}"/>
    <hyperlink ref="E25" r:id="rId91" display="https://fbref.com/en/squads/943e8050/Burnley-Stats" xr:uid="{8981C174-580B-4061-8BD8-A8DD105C6CD2}"/>
    <hyperlink ref="AD25" r:id="rId92" display="https://fbref.com/en/players/2ee5b0c9/matchlogs/2023-2024/summary/Zeki-Amdouni-Match-Logs" xr:uid="{719A979E-5B68-448C-9BE0-211C4A29874E}"/>
    <hyperlink ref="B26" r:id="rId93" display="https://fbref.com/en/players/50fc4c0a/Jordan-Amissah" xr:uid="{097712D3-1208-474A-B83E-223BDE0FA32A}"/>
    <hyperlink ref="C26" r:id="rId94" display="https://fbref.com/en/country/GHA/Ghana-Football" xr:uid="{2CC058A3-627B-4174-9A4A-4C8E85485CC4}"/>
    <hyperlink ref="E26" r:id="rId95" display="https://fbref.com/en/squads/1df6b87e/Sheffield-United-Stats" xr:uid="{767E3B74-E0C2-4E75-BAC3-D9F94504A00F}"/>
    <hyperlink ref="AD26" r:id="rId96" display="https://fbref.com/en/players/50fc4c0a/matchlogs/2023-2024/summary/Jordan-Amissah-Match-Logs" xr:uid="{69CBE0EF-E88C-4D42-90DE-762CF385CC0B}"/>
    <hyperlink ref="B27" r:id="rId97" display="https://fbref.com/en/players/5a2cb25d/Sofyan-Amrabat" xr:uid="{7571A121-5A80-43CE-A9A5-0F4AC13A6F95}"/>
    <hyperlink ref="C27" r:id="rId98" display="https://fbref.com/en/country/MAR/Morocco-Football" xr:uid="{B0E8DA85-05CC-40F5-86BA-739A87A56AD8}"/>
    <hyperlink ref="E27" r:id="rId99" display="https://fbref.com/en/squads/19538871/Manchester-United-Stats" xr:uid="{F0A8C423-E623-443A-A904-3C3F39F88551}"/>
    <hyperlink ref="AD27" r:id="rId100" display="https://fbref.com/en/players/5a2cb25d/matchlogs/2023-2024/summary/Sofyan-Amrabat-Match-Logs" xr:uid="{7300BE75-8ABB-437B-8C48-C01039AE2B0F}"/>
    <hyperlink ref="B28" r:id="rId101" display="https://fbref.com/en/players/21a866b7/Joseph-Anang" xr:uid="{04A397FD-63B6-4679-88BE-E02E8B412632}"/>
    <hyperlink ref="C28" r:id="rId102" display="https://fbref.com/en/country/ENG/England-Football" xr:uid="{6BC61885-A0A4-4968-908E-681C5B373E23}"/>
    <hyperlink ref="E28" r:id="rId103" display="https://fbref.com/en/squads/7c21e445/West-Ham-United-Stats" xr:uid="{5E25FA4E-6772-4BAA-8373-1EC7D4019FD4}"/>
    <hyperlink ref="AD28" r:id="rId104" display="https://fbref.com/en/players/21a866b7/matchlogs/2023-2024/summary/Joseph-Anang-Match-Logs" xr:uid="{2C377AF4-F094-484C-89AA-96A572B3E4F9}"/>
    <hyperlink ref="B29" r:id="rId105" display="https://fbref.com/en/players/e34fc66d/Joachim-Andersen" xr:uid="{5822AD39-06A4-45F6-96C1-9C5172D1D0A3}"/>
    <hyperlink ref="C29" r:id="rId106" display="https://fbref.com/en/country/DEN/Denmark-Football" xr:uid="{762D7499-11BE-4A34-AFC0-12AED1B7BF1C}"/>
    <hyperlink ref="E29" r:id="rId107" display="https://fbref.com/en/squads/47c64c55/Crystal-Palace-Stats" xr:uid="{8854CBE8-8ACE-471C-9B8E-FB5F66BB0158}"/>
    <hyperlink ref="AD29" r:id="rId108" display="https://fbref.com/en/players/e34fc66d/matchlogs/2023-2024/summary/Joachim-Andersen-Match-Logs" xr:uid="{308E307F-02D7-4012-B612-6D16D8751FF0}"/>
    <hyperlink ref="B30" r:id="rId109" display="https://fbref.com/en/players/de31038e/Elliot-Anderson" xr:uid="{57B20C2C-0D69-4952-B552-3498E9055E29}"/>
    <hyperlink ref="C30" r:id="rId110" display="https://fbref.com/en/country/SCO/Scotland-Football" xr:uid="{ECADBF6A-7E8D-495F-8AF7-E5B7C25177AC}"/>
    <hyperlink ref="E30" r:id="rId111" display="https://fbref.com/en/squads/b2b47a98/Newcastle-United-Stats" xr:uid="{2559F888-E3EF-47EB-9A3D-75336A68DF68}"/>
    <hyperlink ref="AD30" r:id="rId112" display="https://fbref.com/en/players/de31038e/matchlogs/2023-2024/summary/Elliot-Anderson-Match-Logs" xr:uid="{215B8BF6-2F34-4140-909A-D9B155A9C826}"/>
    <hyperlink ref="B31" r:id="rId113" display="https://fbref.com/en/players/e4238fb1/Jaidon-Anthony" xr:uid="{57B96BFC-7F90-49DA-9DF2-7F31641F9503}"/>
    <hyperlink ref="C31" r:id="rId114" display="https://fbref.com/en/country/ENG/England-Football" xr:uid="{FC25ECBE-BAFC-4479-902D-5E9CACA9958E}"/>
    <hyperlink ref="E31" r:id="rId115" display="https://fbref.com/en/squads/4ba7cbea/Bournemouth-Stats" xr:uid="{5DA2BB9F-BB4A-4FA4-9F96-D1B2806A8E3F}"/>
    <hyperlink ref="AD31" r:id="rId116" display="https://fbref.com/en/players/e4238fb1/matchlogs/2023-2024/summary/Jaidon-Anthony-Match-Logs" xr:uid="{77050E8B-8855-4227-902F-7A849BB897F7}"/>
    <hyperlink ref="B32" r:id="rId117" display="https://fbref.com/en/players/ac05f970/Michail-Antonio" xr:uid="{365F32B7-308A-405B-919D-AC506AD0765D}"/>
    <hyperlink ref="C32" r:id="rId118" display="https://fbref.com/en/country/JAM/Jamaica-Football" xr:uid="{9107FE82-9A40-400F-937D-53E2CA9D65AD}"/>
    <hyperlink ref="E32" r:id="rId119" display="https://fbref.com/en/squads/7c21e445/West-Ham-United-Stats" xr:uid="{D75DD9AC-B59C-4EC0-AEE1-4F6DFE140C14}"/>
    <hyperlink ref="AD32" r:id="rId120" display="https://fbref.com/en/players/ac05f970/matchlogs/2023-2024/summary/Michail-Antonio-Match-Logs" xr:uid="{213AE68A-B1FA-4D25-8B55-1E712069D059}"/>
    <hyperlink ref="B33" r:id="rId121" display="https://fbref.com/en/players/99127249/Antony" xr:uid="{E33A435D-F30D-41BE-A95D-295ECAEA772E}"/>
    <hyperlink ref="C33" r:id="rId122" display="https://fbref.com/en/country/BRA/Brazil-Football" xr:uid="{8BDBB889-AFE4-46BE-8335-F9DDEC45E9EA}"/>
    <hyperlink ref="E33" r:id="rId123" display="https://fbref.com/en/squads/19538871/Manchester-United-Stats" xr:uid="{2C050790-208D-4968-8DA3-202CB7B047EC}"/>
    <hyperlink ref="AD33" r:id="rId124" display="https://fbref.com/en/players/99127249/matchlogs/2023-2024/summary/Antony-Match-Logs" xr:uid="{C02F2818-1EF6-4B89-8796-B977E1061D0F}"/>
    <hyperlink ref="B34" r:id="rId125" display="https://fbref.com/en/players/05e8ca6d/Cameron-Archer" xr:uid="{368CA06C-7E2C-498E-A5BD-66F061F815E3}"/>
    <hyperlink ref="C34" r:id="rId126" display="https://fbref.com/en/country/ENG/England-Football" xr:uid="{73418C89-7603-4E72-88C3-B12E1226B48E}"/>
    <hyperlink ref="E34" r:id="rId127" display="https://fbref.com/en/squads/1df6b87e/Sheffield-United-Stats" xr:uid="{4D8872CD-93F6-498B-A725-3B6D0BB9CE45}"/>
    <hyperlink ref="AD34" r:id="rId128" display="https://fbref.com/en/players/05e8ca6d/matchlogs/2023-2024/summary/Cameron-Archer-Match-Logs" xr:uid="{05D0BE8D-D212-470F-A42C-790F441C8A6E}"/>
    <hyperlink ref="B35" r:id="rId129" display="https://fbref.com/en/players/05e8ca6d/Cameron-Archer" xr:uid="{22358299-E712-4D23-A911-434256F90253}"/>
    <hyperlink ref="C35" r:id="rId130" display="https://fbref.com/en/country/ENG/England-Football" xr:uid="{362303F4-62D3-4542-9B51-5CD391E0A47B}"/>
    <hyperlink ref="E35" r:id="rId131" display="https://fbref.com/en/squads/8602292d/Aston-Villa-Stats" xr:uid="{93EF2CA7-2360-412D-80CA-732E707E34E8}"/>
    <hyperlink ref="AD35" r:id="rId132" display="https://fbref.com/en/players/05e8ca6d/matchlogs/2023-2024/summary/Cameron-Archer-Match-Logs" xr:uid="{B8468BFE-0ED3-4A93-9331-E2FD81284D46}"/>
    <hyperlink ref="B36" r:id="rId133" display="https://fbref.com/en/players/2f965a72/Alphonse-Areola" xr:uid="{D3B182E8-C8DC-470A-9EE8-03B88C876793}"/>
    <hyperlink ref="C36" r:id="rId134" display="https://fbref.com/en/country/FRA/France-Football" xr:uid="{292BCD2A-F904-425E-8F60-0A73F989BE2F}"/>
    <hyperlink ref="E36" r:id="rId135" display="https://fbref.com/en/squads/7c21e445/West-Ham-United-Stats" xr:uid="{16AA2F35-7EAA-42EA-B0CB-705D71706A10}"/>
    <hyperlink ref="AD36" r:id="rId136" display="https://fbref.com/en/players/2f965a72/matchlogs/2023-2024/summary/Alphonse-Areola-Match-Logs" xr:uid="{2DC24557-F2C5-42AB-8429-2626051BBE64}"/>
    <hyperlink ref="B37" r:id="rId137" display="https://fbref.com/en/players/5c2b4f07/Serge-Aurier" xr:uid="{0CFF693A-ADD5-47BD-9C8B-0B114E1FB861}"/>
    <hyperlink ref="C37" r:id="rId138" display="https://fbref.com/en/country/CIV/Cote-dIvoire-Football" xr:uid="{5B6288A6-A76A-45FE-B194-7F2A5190092F}"/>
    <hyperlink ref="E37" r:id="rId139" display="https://fbref.com/en/squads/e4a775cb/Nottingham-Forest-Stats" xr:uid="{B3B69C0F-9726-4AE7-B3DF-B1981BF37742}"/>
    <hyperlink ref="AD37" r:id="rId140" display="https://fbref.com/en/players/5c2b4f07/matchlogs/2023-2024/summary/Serge-Aurier-Match-Logs" xr:uid="{922EA1C4-9F70-4922-A59C-1D789333DADC}"/>
    <hyperlink ref="B38" r:id="rId141" display="https://fbref.com/en/players/5e253986/Brandon-Austin" xr:uid="{3BD57568-5B7C-4A64-85F2-41AAF16B6A2A}"/>
    <hyperlink ref="C38" r:id="rId142" display="https://fbref.com/en/country/ENG/England-Football" xr:uid="{DD47D8CF-0E50-4545-9513-9FED113B7DAD}"/>
    <hyperlink ref="E38" r:id="rId143" display="https://fbref.com/en/squads/361ca564/Tottenham-Hotspur-Stats" xr:uid="{B411CDCF-DB57-4B9A-9E5A-D339CEE2EAC4}"/>
    <hyperlink ref="AD38" r:id="rId144" display="https://fbref.com/en/players/5e253986/matchlogs/2023-2024/summary/Brandon-Austin-Match-Logs" xr:uid="{8FEE1870-3D23-4371-A481-8D2AF95BB21A}"/>
    <hyperlink ref="B39" r:id="rId145" display="https://fbref.com/en/players/e5478b87/Taiwo-Awoniyi" xr:uid="{BDCF4955-1237-4316-B24A-6C821574D8AD}"/>
    <hyperlink ref="C39" r:id="rId146" display="https://fbref.com/en/country/NGA/Nigeria-Football" xr:uid="{EAFB6C26-9287-4E91-B201-EBF06AB2E412}"/>
    <hyperlink ref="E39" r:id="rId147" display="https://fbref.com/en/squads/e4a775cb/Nottingham-Forest-Stats" xr:uid="{9D1FB677-1F93-4418-8A14-010D07B23692}"/>
    <hyperlink ref="AD39" r:id="rId148" display="https://fbref.com/en/players/e5478b87/matchlogs/2023-2024/summary/Taiwo-Awoniyi-Match-Logs" xr:uid="{25B454B9-77CC-4BBD-A715-F0BD04A4DACE}"/>
    <hyperlink ref="B40" r:id="rId149" display="https://fbref.com/en/players/da052c14/Jordan-Ayew" xr:uid="{97AAFD28-82F9-44A5-85C9-EA083A84E170}"/>
    <hyperlink ref="C40" r:id="rId150" display="https://fbref.com/en/country/GHA/Ghana-Football" xr:uid="{36B2E87C-06A1-438E-A749-F32758918376}"/>
    <hyperlink ref="E40" r:id="rId151" display="https://fbref.com/en/squads/47c64c55/Crystal-Palace-Stats" xr:uid="{E7709FA5-E97F-42FC-BEBA-9D9C4FF51BB1}"/>
    <hyperlink ref="AD40" r:id="rId152" display="https://fbref.com/en/players/da052c14/matchlogs/2023-2024/summary/Jordan-Ayew-Match-Logs" xr:uid="{9687BFFF-7183-40F7-A75E-EEDAC338E9C9}"/>
    <hyperlink ref="B41" r:id="rId153" display="https://fbref.com/en/players/06df8256/Benoit-Badiashile" xr:uid="{4225153B-8DEE-45CE-B04E-42B09604F8AB}"/>
    <hyperlink ref="C41" r:id="rId154" display="https://fbref.com/en/country/FRA/France-Football" xr:uid="{9909DE65-D8B9-4CF9-B02B-9A0D916A74AC}"/>
    <hyperlink ref="E41" r:id="rId155" display="https://fbref.com/en/squads/cff3d9bb/Chelsea-Stats" xr:uid="{474F7D98-E40D-4250-B206-6E8EBF89BC15}"/>
    <hyperlink ref="AD41" r:id="rId156" display="https://fbref.com/en/players/06df8256/matchlogs/2023-2024/summary/Benoit-Badiashile-Match-Logs" xr:uid="{17B37732-5819-4528-9C48-19982719A9A9}"/>
    <hyperlink ref="B42" r:id="rId157" display="https://fbref.com/en/players/3a233281/Leon-Bailey" xr:uid="{B6470E6A-4707-46D2-BF37-DD838E9F61F0}"/>
    <hyperlink ref="C42" r:id="rId158" display="https://fbref.com/en/country/JAM/Jamaica-Football" xr:uid="{DB00A225-47D1-4F80-AC71-C6FA0D4FE4E6}"/>
    <hyperlink ref="E42" r:id="rId159" display="https://fbref.com/en/squads/8602292d/Aston-Villa-Stats" xr:uid="{36241A1B-8CCF-4498-BA4E-1D7DC6808AE0}"/>
    <hyperlink ref="AD42" r:id="rId160" display="https://fbref.com/en/players/3a233281/matchlogs/2023-2024/summary/Leon-Bailey-Match-Logs" xr:uid="{F37B3A55-2205-4A76-A313-FD8ACA681C22}"/>
    <hyperlink ref="B43" r:id="rId161" display="https://fbref.com/en/players/32e8417f/Stefan-Bajcetic" xr:uid="{EEF7EE4E-F23F-46CD-BCBE-A7E6A3427982}"/>
    <hyperlink ref="C43" r:id="rId162" display="https://fbref.com/en/country/ESP/Spain-Football" xr:uid="{D219220D-3753-43DF-9171-44A8F8029F2A}"/>
    <hyperlink ref="E43" r:id="rId163" display="https://fbref.com/en/squads/822bd0ba/Liverpool-Stats" xr:uid="{3F3232F7-5FB4-4565-8050-F759C496FDD3}"/>
    <hyperlink ref="AD43" r:id="rId164" display="https://fbref.com/en/players/32e8417f/matchlogs/2023-2024/summary/Stefan-Bajcetic-Match-Logs" xr:uid="{76396A8D-52FB-4BD2-8EEC-FCC7D2024425}"/>
    <hyperlink ref="B44" r:id="rId165" display="https://fbref.com/en/players/e827567f/Ellery-Balcombe" xr:uid="{618DA59C-868E-400B-A45B-B81F7C029EA1}"/>
    <hyperlink ref="C44" r:id="rId166" display="https://fbref.com/en/country/ENG/England-Football" xr:uid="{A4E4232F-6973-41A2-9A7E-6A42C1604462}"/>
    <hyperlink ref="E44" r:id="rId167" display="https://fbref.com/en/squads/cd051869/Brentford-Stats" xr:uid="{DFBA8DD3-9B5A-4A61-83A1-2C7C64AD5813}"/>
    <hyperlink ref="AD44" r:id="rId168" display="https://fbref.com/en/players/e827567f/matchlogs/2023-2024/summary/Ellery-Balcombe-Match-Logs" xr:uid="{872D328A-6515-41D2-8361-C50F056B60C0}"/>
    <hyperlink ref="B45" r:id="rId169" display="https://fbref.com/en/players/394854c4/George-Baldock" xr:uid="{78F7242F-AE3C-4A7C-9BB9-E1B10F061B31}"/>
    <hyperlink ref="C45" r:id="rId170" display="https://fbref.com/en/country/GRE/Greece-Football" xr:uid="{7A921FEC-6238-46C8-89D7-C5174D540FFD}"/>
    <hyperlink ref="E45" r:id="rId171" display="https://fbref.com/en/squads/1df6b87e/Sheffield-United-Stats" xr:uid="{76422A34-1DCB-4F7A-86AF-86401C97DA66}"/>
    <hyperlink ref="AD45" r:id="rId172" display="https://fbref.com/en/players/394854c4/matchlogs/2023-2024/summary/George-Baldock-Match-Logs" xr:uid="{18C29878-FCA4-4DE1-9979-0DFD2877EB97}"/>
    <hyperlink ref="B46" r:id="rId173" display="https://fbref.com/en/players/a1390d2f/Carlos-Baleba" xr:uid="{ECF2DD7D-B625-4A45-BA31-A0E51D34EDB6}"/>
    <hyperlink ref="C46" r:id="rId174" display="https://fbref.com/en/country/CMR/Cameroon-Football" xr:uid="{233B8AA8-E714-47C0-A111-C12845B03721}"/>
    <hyperlink ref="E46" r:id="rId175" display="https://fbref.com/en/squads/d07537b9/Brighton-and-Hove-Albion-Stats" xr:uid="{84E0E496-677D-4E23-838A-4581AB79B25C}"/>
    <hyperlink ref="AD46" r:id="rId176" display="https://fbref.com/en/players/a1390d2f/matchlogs/2023-2024/summary/Carlos-Baleba-Match-Logs" xr:uid="{98EF874A-568F-4EDC-9A2E-7F5A0A300178}"/>
    <hyperlink ref="B47" r:id="rId177" display="https://fbref.com/en/players/f449640d/Fode-Ballo-Toure" xr:uid="{184FEE27-2622-468D-82CB-4C0E0C7513EE}"/>
    <hyperlink ref="C47" r:id="rId178" display="https://fbref.com/en/country/SEN/Senegal-Football" xr:uid="{83A11154-DCBF-488F-B3C9-606F5D672F0D}"/>
    <hyperlink ref="E47" r:id="rId179" display="https://fbref.com/en/squads/fd962109/Fulham-Stats" xr:uid="{B86CEBA1-E351-4F43-9D4A-757640EE2BE6}"/>
    <hyperlink ref="AD47" r:id="rId180" display="https://fbref.com/en/players/f449640d/matchlogs/2023-2024/summary/Fode-Ballo-Toure-Match-Logs" xr:uid="{1C8BA638-B687-4F52-8B1D-56C0E4EC9058}"/>
    <hyperlink ref="B48" r:id="rId181" display="https://fbref.com/en/players/2886c9b5/Shandon-Baptiste" xr:uid="{FD484F01-06F6-4F85-A0CB-4817F8A64B02}"/>
    <hyperlink ref="C48" r:id="rId182" display="https://fbref.com/en/country/GRN/Grenada-Football" xr:uid="{80B0D50F-219A-4361-B1AF-1DD16BE7C11C}"/>
    <hyperlink ref="E48" r:id="rId183" display="https://fbref.com/en/squads/cd051869/Brentford-Stats" xr:uid="{C6D8EB2A-6692-42C1-9D2C-BA9F915F65FC}"/>
    <hyperlink ref="AD48" r:id="rId184" display="https://fbref.com/en/players/2886c9b5/matchlogs/2023-2024/summary/Shandon-Baptiste-Match-Logs" xr:uid="{3FDDAFCE-5C30-4CC4-8E2E-4C6EF2A1D369}"/>
    <hyperlink ref="B49" r:id="rId185" display="https://fbref.com/en/players/3a24769f/Ross-Barkley" xr:uid="{AA3C4547-8C5F-4CA2-9638-5DB54C508B62}"/>
    <hyperlink ref="C49" r:id="rId186" display="https://fbref.com/en/country/ENG/England-Football" xr:uid="{150CC072-956D-4E9E-A86C-59C7301DF5F0}"/>
    <hyperlink ref="E49" r:id="rId187" display="https://fbref.com/en/squads/e297cd13/Luton-Town-Stats" xr:uid="{40E665B2-66A7-4903-A5EC-82BB5E929F62}"/>
    <hyperlink ref="AD49" r:id="rId188" display="https://fbref.com/en/players/3a24769f/matchlogs/2023-2024/summary/Ross-Barkley-Match-Logs" xr:uid="{A1053108-EB0D-4040-BAA3-D943B57331BB}"/>
    <hyperlink ref="B50" r:id="rId189" display="https://fbref.com/en/players/3ea50f67/Harvey-Barnes" xr:uid="{4303A44C-7B53-4BF9-8525-0C277F4C6374}"/>
    <hyperlink ref="C50" r:id="rId190" display="https://fbref.com/en/country/ENG/England-Football" xr:uid="{31A628DC-A2E3-4CC1-A586-63149A108304}"/>
    <hyperlink ref="E50" r:id="rId191" display="https://fbref.com/en/squads/b2b47a98/Newcastle-United-Stats" xr:uid="{1B70C0E5-AB80-4AE3-9B4D-CBE79060DF35}"/>
    <hyperlink ref="AD50" r:id="rId192" display="https://fbref.com/en/players/3ea50f67/matchlogs/2023-2024/summary/Harvey-Barnes-Match-Logs" xr:uid="{8117D75B-FA0D-4FB9-A915-5DAA1AF8FF7C}"/>
    <hyperlink ref="B51" r:id="rId193" display="https://fbref.com/en/players/1aa84968/Chris-Basham" xr:uid="{25FBAE40-F2F4-4392-8E30-4B3D72A190E6}"/>
    <hyperlink ref="C51" r:id="rId194" display="https://fbref.com/en/country/ENG/England-Football" xr:uid="{FB5354C3-F2F4-460D-90BE-A46E7177B06E}"/>
    <hyperlink ref="E51" r:id="rId195" display="https://fbref.com/en/squads/1df6b87e/Sheffield-United-Stats" xr:uid="{C9CC988E-65D8-41E1-ADDD-6FF2AA678AF6}"/>
    <hyperlink ref="AD51" r:id="rId196" display="https://fbref.com/en/players/1aa84968/matchlogs/2023-2024/summary/Chris-Basham-Match-Logs" xr:uid="{5B470C56-A033-498C-BA1C-F55554C6DFAA}"/>
    <hyperlink ref="B52" r:id="rId197" display="https://fbref.com/en/players/a36524bf/Calvin-Bassey" xr:uid="{9B5B7F75-A811-4E1F-9220-AAB4BBF13B78}"/>
    <hyperlink ref="C52" r:id="rId198" display="https://fbref.com/en/country/NGA/Nigeria-Football" xr:uid="{ACCDF48C-D03C-4B18-A0D6-019C34D1E662}"/>
    <hyperlink ref="E52" r:id="rId199" display="https://fbref.com/en/squads/fd962109/Fulham-Stats" xr:uid="{E0B53D75-1136-45CC-8482-99D553BDFC85}"/>
    <hyperlink ref="AD52" r:id="rId200" display="https://fbref.com/en/players/a36524bf/matchlogs/2023-2024/summary/Calvin-Bassey-Match-Logs" xr:uid="{A9848039-521D-49AA-BE56-888461D7DB75}"/>
    <hyperlink ref="B53" r:id="rId201" display="https://fbref.com/en/players/072e68ed/Altay-Bayindir" xr:uid="{CDDC9DA7-2293-4A7E-85B7-CD0D5A6A04A3}"/>
    <hyperlink ref="C53" r:id="rId202" display="https://fbref.com/en/country/TUR/Turkey-Football" xr:uid="{F622819A-AD42-4A77-BEC5-DA04F8ABCF13}"/>
    <hyperlink ref="E53" r:id="rId203" display="https://fbref.com/en/squads/19538871/Manchester-United-Stats" xr:uid="{E6D7A52F-1DE4-4F41-91BB-6FC0A7E35318}"/>
    <hyperlink ref="AD53" r:id="rId204" display="https://fbref.com/en/players/072e68ed/matchlogs/2023-2024/summary/Altay-Bayindir-Match-Logs" xr:uid="{FB87D051-59E3-4CC1-A18B-DA20B68E2CEF}"/>
    <hyperlink ref="B54" r:id="rId205" display="https://fbref.com/en/players/7cbd6d68/Eddie-Beach" xr:uid="{ABB9E927-D2E2-4DFB-9E41-E30609F31EB3}"/>
    <hyperlink ref="C54" r:id="rId206" display="https://fbref.com/en/country/WAL/Wales-Football" xr:uid="{C022269D-D1B1-4D04-904C-C58FA8981B5B}"/>
    <hyperlink ref="E54" r:id="rId207" display="https://fbref.com/en/squads/cff3d9bb/Chelsea-Stats" xr:uid="{F293E8E6-54BD-4F70-85B3-46BBF5143608}"/>
    <hyperlink ref="AD54" r:id="rId208" display="https://fbref.com/en/players/7cbd6d68/matchlogs/2023-2024/summary/Eddie-Beach-Match-Logs" xr:uid="{7CB75A9E-6425-4A97-BA73-454ABC54B4E2}"/>
    <hyperlink ref="B55" r:id="rId209" display="https://fbref.com/en/players/50dc94ce/Donny-van-de-Beek" xr:uid="{C1512D18-2B85-4428-A6F4-B47AEBAC4DA5}"/>
    <hyperlink ref="C55" r:id="rId210" display="https://fbref.com/en/country/NED/Netherlands-Football" xr:uid="{9A303B54-1326-4CA5-8BF3-B9D8FAE7CE49}"/>
    <hyperlink ref="E55" r:id="rId211" display="https://fbref.com/en/squads/19538871/Manchester-United-Stats" xr:uid="{F8A7EED8-9D78-4C55-A46C-8D5150A2E9D2}"/>
    <hyperlink ref="AD55" r:id="rId212" display="https://fbref.com/en/players/50dc94ce/matchlogs/2023-2024/summary/Donny-van-de-Beek-Match-Logs" xr:uid="{A0C98CEF-5C39-47E0-BD39-BEE6CFBE5CF8}"/>
    <hyperlink ref="B56" r:id="rId213" display="https://fbref.com/en/players/399e9474/Amarii-Bell" xr:uid="{D870380E-C0EC-498A-8A91-FCEA7A121B33}"/>
    <hyperlink ref="C56" r:id="rId214" display="https://fbref.com/en/country/JAM/Jamaica-Football" xr:uid="{ACAE35A8-4DD5-48A3-BE8B-D943FCCBCFE1}"/>
    <hyperlink ref="E56" r:id="rId215" display="https://fbref.com/en/squads/e297cd13/Luton-Town-Stats" xr:uid="{687709A7-D699-4403-8DAE-448BF20D90A2}"/>
    <hyperlink ref="AD56" r:id="rId216" display="https://fbref.com/en/players/399e9474/matchlogs/2023-2024/summary/Amarii-Bell-Match-Logs" xr:uid="{36658994-FAC1-4D8C-A6B5-96A352FDAC07}"/>
    <hyperlink ref="B57" r:id="rId217" display="https://fbref.com/en/players/10f0fdd3/Jean-Ricner-Bellegarde" xr:uid="{E3183F68-2CD5-4631-A920-97E9A2AD0383}"/>
    <hyperlink ref="C57" r:id="rId218" display="https://fbref.com/en/country/FRA/France-Football" xr:uid="{41997965-C82D-4255-BC65-95A615B7E058}"/>
    <hyperlink ref="E57" r:id="rId219" display="https://fbref.com/en/squads/8cec06e1/Wolverhampton-Wanderers-Stats" xr:uid="{1E63945D-6D13-4846-B10D-2B344008865A}"/>
    <hyperlink ref="AD57" r:id="rId220" display="https://fbref.com/en/players/10f0fdd3/matchlogs/2023-2024/summary/Jean-Ricner-Bellegarde-Match-Logs" xr:uid="{063762D5-9771-4C19-867E-FDD79C14F3C9}"/>
    <hyperlink ref="B58" r:id="rId221" display="https://fbref.com/en/players/9ade9ce1/Anis-Ben-Slimane" xr:uid="{39B81AB6-2D4C-4C76-8FD2-BB22378CFACE}"/>
    <hyperlink ref="C58" r:id="rId222" display="https://fbref.com/en/country/TUN/Tunisia-Football" xr:uid="{A4F58700-0E06-4C69-B180-EAD2C1018216}"/>
    <hyperlink ref="E58" r:id="rId223" display="https://fbref.com/en/squads/1df6b87e/Sheffield-United-Stats" xr:uid="{FAEA7404-AC5E-4F5F-A5F1-AED8BB6DA3D8}"/>
    <hyperlink ref="AD58" r:id="rId224" display="https://fbref.com/en/players/9ade9ce1/matchlogs/2023-2024/summary/Anis-Ben-Slimane-Match-Logs" xr:uid="{0DB0AEE5-70FC-48F7-8211-9C25CB22B3EA}"/>
    <hyperlink ref="B59" r:id="rId225" display="https://fbref.com/en/players/5a04fd92/Said-Benrahma" xr:uid="{ABC85114-9227-4A1D-BBA9-2003895A5AFE}"/>
    <hyperlink ref="C59" r:id="rId226" display="https://fbref.com/en/country/ALG/Algeria-Football" xr:uid="{429E6C26-819A-4A98-A638-A14A6C85E3CD}"/>
    <hyperlink ref="E59" r:id="rId227" display="https://fbref.com/en/squads/7c21e445/West-Ham-United-Stats" xr:uid="{22F7E5C4-29C7-4F88-85DA-6679765C0EE3}"/>
    <hyperlink ref="AD59" r:id="rId228" display="https://fbref.com/en/players/5a04fd92/matchlogs/2023-2024/summary/Said-Benrahma-Match-Logs" xr:uid="{00CB75D1-EF37-4DA2-8797-BCE5FDD276B2}"/>
    <hyperlink ref="B60" r:id="rId229" display="https://fbref.com/en/players/3b8674e6/Rodrigo-Bentancur" xr:uid="{4A6ED5C2-7D16-469F-9D2C-CE4A82E2295C}"/>
    <hyperlink ref="C60" r:id="rId230" display="https://fbref.com/en/country/URU/Uruguay-Football" xr:uid="{F2B462FF-1620-4FB5-9D31-8BBF22B7AED5}"/>
    <hyperlink ref="E60" r:id="rId231" display="https://fbref.com/en/squads/361ca564/Tottenham-Hotspur-Stats" xr:uid="{459012F0-33C8-414F-AF56-8474A8114D73}"/>
    <hyperlink ref="AD60" r:id="rId232" display="https://fbref.com/en/players/3b8674e6/matchlogs/2023-2024/summary/Rodrigo-Bentancur-Match-Logs" xr:uid="{B9D83E7E-7131-4D2E-A2AE-8D23DDAEB709}"/>
    <hyperlink ref="B61" r:id="rId233" display="https://fbref.com/en/players/68db6358/Daniel-Bentley" xr:uid="{02ADDDFE-D493-4E8B-B251-6A8DAF4A5B9E}"/>
    <hyperlink ref="C61" r:id="rId234" display="https://fbref.com/en/country/ENG/England-Football" xr:uid="{D99A0BEB-A670-48A5-B17D-BE460AB95B99}"/>
    <hyperlink ref="E61" r:id="rId235" display="https://fbref.com/en/squads/8cec06e1/Wolverhampton-Wanderers-Stats" xr:uid="{36EA47D4-C535-4FB0-B545-88438084AFF1}"/>
    <hyperlink ref="AD61" r:id="rId236" display="https://fbref.com/en/players/68db6358/matchlogs/2023-2024/summary/Daniel-Bentley-Match-Logs" xr:uid="{FA7D0B2A-1B46-475E-B56A-1DEA039286A6}"/>
    <hyperlink ref="B62" r:id="rId237" display="https://fbref.com/en/players/f72293fc/Johann-Berg-Gudmundsson" xr:uid="{98C5D6E3-8086-4F98-A9BD-59BC8C6A5320}"/>
    <hyperlink ref="C62" r:id="rId238" display="https://fbref.com/en/country/ISL/Iceland-Football" xr:uid="{BB8A0EA3-FBF6-4869-A71E-B751CCC3F397}"/>
    <hyperlink ref="E62" r:id="rId239" display="https://fbref.com/en/squads/943e8050/Burnley-Stats" xr:uid="{FB46F1C2-6386-41B8-82CB-6649FD09E10D}"/>
    <hyperlink ref="AD62" r:id="rId240" display="https://fbref.com/en/players/f72293fc/matchlogs/2023-2024/summary/Johann-Berg-Gudmundsson-Match-Logs" xr:uid="{F2DF601A-D439-4DA2-BE33-34CEA5FD50C4}"/>
    <hyperlink ref="B63" r:id="rId241" display="https://fbref.com/en/players/d0b6129f/Sander-Berge" xr:uid="{E843FB5F-FC22-4B2F-8847-A6695537411E}"/>
    <hyperlink ref="C63" r:id="rId242" display="https://fbref.com/en/country/NOR/Norway-Football" xr:uid="{D297477F-B34B-4873-AE72-23FECD9A794A}"/>
    <hyperlink ref="E63" r:id="rId243" display="https://fbref.com/en/squads/943e8050/Burnley-Stats" xr:uid="{AC705E10-ACF3-49B1-92E0-597EB35169A9}"/>
    <hyperlink ref="AD63" r:id="rId244" display="https://fbref.com/en/players/d0b6129f/matchlogs/2023-2024/summary/Sander-Berge-Match-Logs" xr:uid="{793948ED-4BA6-45E9-9764-916E18A9BC51}"/>
    <hyperlink ref="B64" r:id="rId245" display="https://fbref.com/en/players/b59c2a92/Lucas-Bergstrom" xr:uid="{B3B76624-8674-4470-8CE8-5918D7827788}"/>
    <hyperlink ref="C64" r:id="rId246" display="https://fbref.com/en/country/FIN/Finland-Football" xr:uid="{1FF4E442-9DBD-45AB-BCB4-311F8CC098F5}"/>
    <hyperlink ref="E64" r:id="rId247" display="https://fbref.com/en/squads/cff3d9bb/Chelsea-Stats" xr:uid="{A9B4B484-7138-48B0-BD02-E130EAE77CEC}"/>
    <hyperlink ref="AD64" r:id="rId248" display="https://fbref.com/en/players/b59c2a92/matchlogs/2023-2024/summary/Lucas-Bergstrom-Match-Logs" xr:uid="{1DAE0BEA-6592-4526-AAE1-E3BECA8E6ED7}"/>
    <hyperlink ref="B65" r:id="rId249" display="https://fbref.com/en/players/2aaadf33/Luke-Berry" xr:uid="{6BAD2980-6379-4447-A624-68695919806E}"/>
    <hyperlink ref="C65" r:id="rId250" display="https://fbref.com/en/country/ENG/England-Football" xr:uid="{6291D24D-2190-4C48-9D1B-52C2D9B566B7}"/>
    <hyperlink ref="E65" r:id="rId251" display="https://fbref.com/en/squads/e297cd13/Luton-Town-Stats" xr:uid="{451FC61E-A751-45E7-B5DB-974C315B44EB}"/>
    <hyperlink ref="AD65" r:id="rId252" display="https://fbref.com/en/players/2aaadf33/matchlogs/2023-2024/summary/Luke-Berry-Match-Logs" xr:uid="{CB7B7D2F-C61C-497D-B10F-E01765D82569}"/>
    <hyperlink ref="B66" r:id="rId253" display="https://fbref.com/en/players/ed5c0319/Beto" xr:uid="{5C6C1483-F78A-4BF5-8370-ECA6761C15E4}"/>
    <hyperlink ref="C66" r:id="rId254" display="https://fbref.com/en/country/GNB/Guinea-Bissau-Football" xr:uid="{82CB14F2-07F1-4CFE-9180-51D75608815F}"/>
    <hyperlink ref="E66" r:id="rId255" display="https://fbref.com/en/squads/d3fd31cc/Everton-Stats" xr:uid="{A954A3E8-623C-4142-B62A-A6AE1DF3EC50}"/>
    <hyperlink ref="AD66" r:id="rId256" display="https://fbref.com/en/players/ed5c0319/matchlogs/2023-2024/summary/Beto-Match-Logs" xr:uid="{53030A23-C587-472F-A3E8-C63E8864E2B9}"/>
    <hyperlink ref="B67" r:id="rId257" display="https://fbref.com/en/players/9af1f9ff/Jordan-Beyer" xr:uid="{BB8AE71B-25F8-49C9-9687-5443198E3E46}"/>
    <hyperlink ref="C67" r:id="rId258" display="https://fbref.com/en/country/GER/Germany-Football" xr:uid="{345F69CD-96F1-4918-8A40-746DFEA59B10}"/>
    <hyperlink ref="E67" r:id="rId259" display="https://fbref.com/en/squads/943e8050/Burnley-Stats" xr:uid="{DD6D3C17-D7CB-4745-957F-A2D97F12E4CD}"/>
    <hyperlink ref="AD67" r:id="rId260" display="https://fbref.com/en/players/9af1f9ff/matchlogs/2023-2024/summary/Jordan-Beyer-Match-Logs" xr:uid="{1AD6B386-56CF-4AEF-BD51-946D76E0558B}"/>
    <hyperlink ref="B68" r:id="rId261" display="https://fbref.com/en/players/d328a254/Philip-Billing" xr:uid="{3166E455-A81A-4E80-BA98-94C13FF6FB94}"/>
    <hyperlink ref="C68" r:id="rId262" display="https://fbref.com/en/country/DEN/Denmark-Football" xr:uid="{C9D02CC1-DFF7-4314-8105-5C996B4A0E8B}"/>
    <hyperlink ref="E68" r:id="rId263" display="https://fbref.com/en/squads/4ba7cbea/Bournemouth-Stats" xr:uid="{C13DDEF5-5C84-4F47-A5CC-D8DEB7D2542B}"/>
    <hyperlink ref="AD68" r:id="rId264" display="https://fbref.com/en/players/d328a254/matchlogs/2023-2024/summary/Philip-Billing-Match-Logs" xr:uid="{60713042-AD6E-432D-B765-97D9ACA2614D}"/>
    <hyperlink ref="B69" r:id="rId265" display="https://fbref.com/en/players/6c203af0/Yves-Bissouma" xr:uid="{7A2A69DB-E808-4FC2-BEEF-EDC6C407E135}"/>
    <hyperlink ref="C69" r:id="rId266" display="https://fbref.com/en/country/MLI/Mali-Football" xr:uid="{A7EFF9D3-B22F-4E4C-AEC0-C2CDC4918A80}"/>
    <hyperlink ref="E69" r:id="rId267" display="https://fbref.com/en/squads/361ca564/Tottenham-Hotspur-Stats" xr:uid="{8F278E59-3633-4F65-A72C-700022434063}"/>
    <hyperlink ref="AD69" r:id="rId268" display="https://fbref.com/en/players/6c203af0/matchlogs/2023-2024/summary/Yves-Bissouma-Match-Logs" xr:uid="{E6E1D311-5BF1-4F57-9699-0EB56882593D}"/>
    <hyperlink ref="B70" r:id="rId269" display="https://fbref.com/en/players/4c5835e6/Benicio-Boaitey" xr:uid="{644F94AD-10E9-4A10-A9BA-2AABA79BFB3F}"/>
    <hyperlink ref="C70" r:id="rId270" display="https://fbref.com/en/country/ENG/England-Football" xr:uid="{26ACBF49-A7EA-423B-BC68-383A6F6132F0}"/>
    <hyperlink ref="E70" r:id="rId271" display="https://fbref.com/en/squads/d07537b9/Brighton-and-Hove-Albion-Stats" xr:uid="{98CF64F6-4D56-44AB-9E25-B59179EC15B1}"/>
    <hyperlink ref="AD70" r:id="rId272" display="https://fbref.com/en/players/4c5835e6/matchlogs/2023-2024/summary/Benicio-Boaitey-Match-Logs" xr:uid="{637EF523-D6A1-41B5-8355-7A6B2E9CCD33}"/>
    <hyperlink ref="B71" r:id="rId273" display="https://fbref.com/en/players/eed2427e/Oscar-Bobb" xr:uid="{3345BA0A-13F3-484F-B499-D761C9F8636A}"/>
    <hyperlink ref="C71" r:id="rId274" display="https://fbref.com/en/country/NOR/Norway-Football" xr:uid="{79A5097E-58EB-4162-8176-A38322698678}"/>
    <hyperlink ref="E71" r:id="rId275" display="https://fbref.com/en/squads/b8fd03ef/Manchester-City-Stats" xr:uid="{5DA91B0D-751C-4F70-898B-75E23BF81C16}"/>
    <hyperlink ref="AD71" r:id="rId276" display="https://fbref.com/en/players/eed2427e/matchlogs/2023-2024/summary/Oscar-Bobb-Match-Logs" xr:uid="{1A959556-6D85-4234-AC31-4928E395DC0F}"/>
    <hyperlink ref="B72" r:id="rId277" display="https://fbref.com/en/players/ae5019e6/Jayden-Bogle" xr:uid="{EA28433A-B61F-48D8-A149-7A83657AB0CE}"/>
    <hyperlink ref="C72" r:id="rId278" display="https://fbref.com/en/country/ENG/England-Football" xr:uid="{C737EBCC-7A9A-42B4-91D6-3FA8705FE55C}"/>
    <hyperlink ref="E72" r:id="rId279" display="https://fbref.com/en/squads/1df6b87e/Sheffield-United-Stats" xr:uid="{B6528554-3A29-494E-9D8B-9A134674A9C5}"/>
    <hyperlink ref="AD72" r:id="rId280" display="https://fbref.com/en/players/ae5019e6/matchlogs/2023-2024/summary/Jayden-Bogle-Match-Logs" xr:uid="{C81095C9-ECB6-4915-8274-BD2DCBC5AA3F}"/>
    <hyperlink ref="B73" r:id="rId281" display="https://fbref.com/en/players/a4ac4b8f/Willy-Boly" xr:uid="{A94691A9-CBF4-4BC7-BF15-306541787F64}"/>
    <hyperlink ref="C73" r:id="rId282" display="https://fbref.com/en/country/CIV/Cote-dIvoire-Football" xr:uid="{B8BC2E3A-6E26-4996-ADC5-7B8343FE2498}"/>
    <hyperlink ref="E73" r:id="rId283" display="https://fbref.com/en/squads/e4a775cb/Nottingham-Forest-Stats" xr:uid="{4AAEFFFD-2DE6-4DD8-87B7-533BCBB9BA6F}"/>
    <hyperlink ref="AD73" r:id="rId284" display="https://fbref.com/en/players/a4ac4b8f/matchlogs/2023-2024/summary/Willy-Boly-Match-Logs" xr:uid="{E695BE1F-0454-49A3-AAB8-3137E4C8F1FA}"/>
    <hyperlink ref="B74" r:id="rId285" display="https://fbref.com/en/players/ccce7025/Sven-Botman" xr:uid="{6477D760-5B0A-4DBF-9046-F2E8820AD905}"/>
    <hyperlink ref="C74" r:id="rId286" display="https://fbref.com/en/country/NED/Netherlands-Football" xr:uid="{855942A7-7866-4C05-A579-DDAC7CE195DD}"/>
    <hyperlink ref="E74" r:id="rId287" display="https://fbref.com/en/squads/b2b47a98/Newcastle-United-Stats" xr:uid="{2D32D48A-E734-4FF8-B4CE-DD881280B122}"/>
    <hyperlink ref="AD74" r:id="rId288" display="https://fbref.com/en/players/ccce7025/matchlogs/2023-2024/summary/Sven-Botman-Match-Logs" xr:uid="{C6BC778C-C944-447D-9200-DC720594BCA3}"/>
    <hyperlink ref="B75" r:id="rId289" display="https://fbref.com/en/players/79c84d1c/Jarrod-Bowen" xr:uid="{D8FF5A77-35F7-49DE-A159-D64D3AECF348}"/>
    <hyperlink ref="C75" r:id="rId290" display="https://fbref.com/en/country/ENG/England-Football" xr:uid="{539CE1DA-80E4-4C0F-BC6E-31B8A9E929CF}"/>
    <hyperlink ref="E75" r:id="rId291" display="https://fbref.com/en/squads/7c21e445/West-Ham-United-Stats" xr:uid="{857916B1-4283-4B33-BCFE-C13C914D4008}"/>
    <hyperlink ref="AD75" r:id="rId292" display="https://fbref.com/en/players/79c84d1c/matchlogs/2023-2024/summary/Jarrod-Bowen-Match-Logs" xr:uid="{9D07A968-6C9E-42CD-BD7A-6F8C19ECC387}"/>
    <hyperlink ref="B76" r:id="rId293" display="https://fbref.com/en/players/c1949191/Jarrad-Branthwaite" xr:uid="{0D4D5E63-9A29-4055-B69A-41D64A9A347B}"/>
    <hyperlink ref="C76" r:id="rId294" display="https://fbref.com/en/country/ENG/England-Football" xr:uid="{0EE5E87A-FA7E-4D70-9833-D78DF316196B}"/>
    <hyperlink ref="E76" r:id="rId295" display="https://fbref.com/en/squads/d3fd31cc/Everton-Stats" xr:uid="{DEAA2672-9011-405D-A50C-E11F015B4D93}"/>
    <hyperlink ref="AD76" r:id="rId296" display="https://fbref.com/en/players/c1949191/matchlogs/2023-2024/summary/Jarrad-Branthwaite-Match-Logs" xr:uid="{28A20F92-3B5B-45ED-AB97-EC33F367EEE8}"/>
    <hyperlink ref="B77" r:id="rId297" display="https://fbref.com/en/players/30e81a88/Rhian-Brewster" xr:uid="{8811A2D0-BCA0-44FD-A599-E0D92F215974}"/>
    <hyperlink ref="C77" r:id="rId298" display="https://fbref.com/en/country/ENG/England-Football" xr:uid="{534DB0E3-A75D-4E0A-99E8-AB3A323FDEFC}"/>
    <hyperlink ref="E77" r:id="rId299" display="https://fbref.com/en/squads/1df6b87e/Sheffield-United-Stats" xr:uid="{F2F65A33-63B0-4271-9C8A-AA45161F1F23}"/>
    <hyperlink ref="AD77" r:id="rId300" display="https://fbref.com/en/players/30e81a88/matchlogs/2023-2024/summary/Rhian-Brewster-Match-Logs" xr:uid="{595F570C-1DDA-4734-BA17-0040B9DCA00D}"/>
    <hyperlink ref="B78" r:id="rId301" display="https://fbref.com/en/players/c2c5ecda/Ethan-Brierley" xr:uid="{B5E09503-0C7F-4FAC-9606-B65A287C20B4}"/>
    <hyperlink ref="C78" r:id="rId302" display="https://fbref.com/en/country/ENG/England-Football" xr:uid="{D2AC2D3C-215E-4DE0-A2A4-46AD4CAD18F0}"/>
    <hyperlink ref="E78" r:id="rId303" display="https://fbref.com/en/squads/cd051869/Brentford-Stats" xr:uid="{5E1AE763-86EC-4317-8C73-355DAD02695E}"/>
    <hyperlink ref="AD78" r:id="rId304" display="https://fbref.com/en/players/c2c5ecda/matchlogs/2023-2024/summary/Ethan-Brierley-Match-Logs" xr:uid="{3CD7D5E1-A4A6-4CF4-A6A7-C3845768AB81}"/>
    <hyperlink ref="B79" r:id="rId305" display="https://fbref.com/en/players/97220da2/Armando-Broja" xr:uid="{39A62A11-19CD-4CE7-B05E-F9909022F9C6}"/>
    <hyperlink ref="C79" r:id="rId306" display="https://fbref.com/en/country/ALB/Albania-Football" xr:uid="{9D9542F0-8930-4338-BD12-BD1C8F6A8767}"/>
    <hyperlink ref="E79" r:id="rId307" display="https://fbref.com/en/squads/cff3d9bb/Chelsea-Stats" xr:uid="{39D924C0-50ED-4BD7-BAD4-43BAD3C409DE}"/>
    <hyperlink ref="AD79" r:id="rId308" display="https://fbref.com/en/players/97220da2/matchlogs/2023-2024/summary/Armando-Broja-Match-Logs" xr:uid="{D744B2E8-9FB8-44DB-A489-DEA311288FBC}"/>
    <hyperlink ref="B80" r:id="rId309" display="https://fbref.com/en/players/330f638c/Joshua-Brooking" xr:uid="{C2C9EFA7-EE47-4C5A-AF2A-E32DF29696C1}"/>
    <hyperlink ref="C80" r:id="rId310" display="https://fbref.com/en/country/ENG/England-Football" xr:uid="{B87C4BF9-DAD8-4824-8E5A-6EED1C62FE72}"/>
    <hyperlink ref="E80" r:id="rId311" display="https://fbref.com/en/squads/cff3d9bb/Chelsea-Stats" xr:uid="{F3239C32-ED57-4E7B-9586-8BCEFE2B8382}"/>
    <hyperlink ref="AD80" r:id="rId312" display="https://fbref.com/en/players/330f638c/matchlogs/2023-2024/summary/Joshua-Brooking-Match-Logs" xr:uid="{8C5BA632-76D9-47D4-BAB6-DC645672FF46}"/>
    <hyperlink ref="B81" r:id="rId313" display="https://fbref.com/en/players/5f346071/Andre-Brooks" xr:uid="{CF4EB7DE-3209-4780-BC94-A31DA2B18F60}"/>
    <hyperlink ref="C81" r:id="rId314" display="https://fbref.com/en/country/ENG/England-Football" xr:uid="{6EA25D44-63B7-40A0-A19D-4D4F439D8175}"/>
    <hyperlink ref="E81" r:id="rId315" display="https://fbref.com/en/squads/1df6b87e/Sheffield-United-Stats" xr:uid="{3D69BE53-E33E-458B-ADA2-E457BF2D6184}"/>
    <hyperlink ref="AD81" r:id="rId316" display="https://fbref.com/en/players/5f346071/matchlogs/2023-2024/summary/Andre-Brooks-Match-Logs" xr:uid="{38EB6FC6-303E-44B7-AB0E-963795D33013}"/>
    <hyperlink ref="B82" r:id="rId317" display="https://fbref.com/en/players/dc4cae05/David-Brooks" xr:uid="{295851D9-7B3F-4A6B-9D66-6826865AA672}"/>
    <hyperlink ref="C82" r:id="rId318" display="https://fbref.com/en/country/WAL/Wales-Football" xr:uid="{9ACA6184-D81D-4AFC-8820-24C199BE99DA}"/>
    <hyperlink ref="E82" r:id="rId319" display="https://fbref.com/en/squads/4ba7cbea/Bournemouth-Stats" xr:uid="{C4186000-3F6A-4C03-A203-4DD41B30EC74}"/>
    <hyperlink ref="AD82" r:id="rId320" display="https://fbref.com/en/players/dc4cae05/matchlogs/2023-2024/summary/David-Brooks-Match-Logs" xr:uid="{5F5717BB-02D2-45DA-8121-6C757F25126D}"/>
    <hyperlink ref="B83" r:id="rId321" display="https://fbref.com/en/players/ca18c8f1/Jacob-Brown" xr:uid="{0B54F815-D870-415F-A4BD-8B9E5FE6A586}"/>
    <hyperlink ref="C83" r:id="rId322" display="https://fbref.com/en/country/SCO/Scotland-Football" xr:uid="{EDF8A1FF-F5BB-4343-987D-AAB243A048F5}"/>
    <hyperlink ref="E83" r:id="rId323" display="https://fbref.com/en/squads/e297cd13/Luton-Town-Stats" xr:uid="{1A3E640A-A1E6-43DA-A8A8-6E6688E725A4}"/>
    <hyperlink ref="AD83" r:id="rId324" display="https://fbref.com/en/players/ca18c8f1/matchlogs/2023-2024/summary/Jacob-Brown-Match-Logs" xr:uid="{9953A767-F8FB-4F18-A986-D8C05741DE8A}"/>
    <hyperlink ref="B84" r:id="rId325" display="https://fbref.com/en/players/47369df8/Josh-Brownhill" xr:uid="{7644AA99-0784-40D1-8167-FC46ACAAEA19}"/>
    <hyperlink ref="C84" r:id="rId326" display="https://fbref.com/en/country/ENG/England-Football" xr:uid="{8D19581E-EEC0-4E28-93FB-5438DB659241}"/>
    <hyperlink ref="E84" r:id="rId327" display="https://fbref.com/en/squads/943e8050/Burnley-Stats" xr:uid="{DF918143-EDA3-4B6B-AA26-72F475997EA0}"/>
    <hyperlink ref="AD84" r:id="rId328" display="https://fbref.com/en/players/47369df8/matchlogs/2023-2024/summary/Josh-Brownhill-Match-Logs" xr:uid="{B4AF90AE-A3C7-4148-AFD5-C58B4AC68188}"/>
    <hyperlink ref="B85" r:id="rId329" display="https://fbref.com/en/players/4e204552/Jacob-Bruun-Larsen" xr:uid="{EBEBC968-133A-47E3-9B4B-D07AF55CD770}"/>
    <hyperlink ref="C85" r:id="rId330" display="https://fbref.com/en/country/DEN/Denmark-Football" xr:uid="{E9A4721E-45F0-41F8-8E76-F2D07A33E63B}"/>
    <hyperlink ref="E85" r:id="rId331" display="https://fbref.com/en/squads/943e8050/Burnley-Stats" xr:uid="{0299BCD4-115C-48A2-B44E-C3BF9CBC20B7}"/>
    <hyperlink ref="AD85" r:id="rId332" display="https://fbref.com/en/players/4e204552/matchlogs/2023-2024/summary/Jacob-Bruun-Larsen-Match-Logs" xr:uid="{9E0436D1-2B99-40D5-A7C6-49CC7857B720}"/>
    <hyperlink ref="B86" r:id="rId333" display="https://fbref.com/en/players/bfc3b3a0/Hugo-Bueno" xr:uid="{EE3EE642-4B5F-4ACE-9B60-A1BDEFDBAF60}"/>
    <hyperlink ref="C86" r:id="rId334" display="https://fbref.com/en/country/ESP/Spain-Football" xr:uid="{2CF466B6-124A-4C62-BC2B-5DDCFC259284}"/>
    <hyperlink ref="E86" r:id="rId335" display="https://fbref.com/en/squads/8cec06e1/Wolverhampton-Wanderers-Stats" xr:uid="{02284E02-6525-423E-9AB8-4FBCFBAB5057}"/>
    <hyperlink ref="AD86" r:id="rId336" display="https://fbref.com/en/players/bfc3b3a0/matchlogs/2023-2024/summary/Hugo-Bueno-Match-Logs" xr:uid="{0CE93B6F-60B9-4C60-839A-AD11F9CBD6EF}"/>
    <hyperlink ref="B87" r:id="rId337" display="https://fbref.com/en/players/edc98fac/Santiago-Bueno" xr:uid="{36476B14-0A6E-48DA-90C7-B18DEC921BA1}"/>
    <hyperlink ref="C87" r:id="rId338" display="https://fbref.com/en/country/URU/Uruguay-Football" xr:uid="{A2A812D4-E4E1-42D1-8780-D8F40A4BC807}"/>
    <hyperlink ref="E87" r:id="rId339" display="https://fbref.com/en/squads/8cec06e1/Wolverhampton-Wanderers-Stats" xr:uid="{FED7CAEE-3833-4F7F-BBA1-B51F212EAC54}"/>
    <hyperlink ref="AD87" r:id="rId340" display="https://fbref.com/en/players/edc98fac/matchlogs/2023-2024/summary/Santiago-Bueno-Match-Logs" xr:uid="{392FB2AA-0417-49E0-8D38-84118B1D5FD2}"/>
    <hyperlink ref="B88" r:id="rId341" display="https://fbref.com/en/players/468a7a91/Facundo-Buonanotte" xr:uid="{F1B4C3EE-F2AB-4AC2-AD93-BDAD9123A593}"/>
    <hyperlink ref="C88" r:id="rId342" display="https://fbref.com/en/country/ARG/Argentina-Football" xr:uid="{F55F5C3A-7631-41F3-863E-AD8F9F79A8C3}"/>
    <hyperlink ref="E88" r:id="rId343" display="https://fbref.com/en/squads/d07537b9/Brighton-and-Hove-Albion-Stats" xr:uid="{B097A366-0F41-478C-A631-9EBA0539303A}"/>
    <hyperlink ref="AD88" r:id="rId344" display="https://fbref.com/en/players/468a7a91/matchlogs/2023-2024/summary/Facundo-Buonanotte-Match-Logs" xr:uid="{72AD82EB-43F9-4C44-AD38-AAC1A3D2CDDF}"/>
    <hyperlink ref="B89" r:id="rId345" display="https://fbref.com/en/players/a681b7b7/Reece-Burke" xr:uid="{21F25DDF-BA62-4861-8F06-83FC5EB4D6D6}"/>
    <hyperlink ref="C89" r:id="rId346" display="https://fbref.com/en/country/ENG/England-Football" xr:uid="{21125844-AEF9-46FA-9613-08CDE049901E}"/>
    <hyperlink ref="E89" r:id="rId347" display="https://fbref.com/en/squads/e297cd13/Luton-Town-Stats" xr:uid="{2CB4BB97-1336-451B-8AFD-C43A17E37259}"/>
    <hyperlink ref="AD89" r:id="rId348" display="https://fbref.com/en/players/a681b7b7/matchlogs/2023-2024/summary/Reece-Burke-Match-Logs" xr:uid="{D7EA258E-734F-4E9E-9631-3D76BA9B5677}"/>
    <hyperlink ref="B90" r:id="rId349" display="https://fbref.com/en/players/b2d31e83/Dan-Burn" xr:uid="{611C21E9-B731-4120-8128-3D7ACF76A3B1}"/>
    <hyperlink ref="C90" r:id="rId350" display="https://fbref.com/en/country/ENG/England-Football" xr:uid="{4F01904E-60D2-492A-8C8F-F1B0D7B9E8C7}"/>
    <hyperlink ref="E90" r:id="rId351" display="https://fbref.com/en/squads/b2b47a98/Newcastle-United-Stats" xr:uid="{1B1DD90F-ED3B-49B8-A134-46B4B12393AE}"/>
    <hyperlink ref="AD90" r:id="rId352" display="https://fbref.com/en/players/b2d31e83/matchlogs/2023-2024/summary/Dan-Burn-Match-Logs" xr:uid="{2D5106ED-BFC0-4851-B5DE-A916A5101779}"/>
    <hyperlink ref="B91" r:id="rId353" display="https://fbref.com/en/players/dab84ad2/Mason-Burstow" xr:uid="{95008858-DF64-45B7-AE2D-EDDC303AF556}"/>
    <hyperlink ref="C91" r:id="rId354" display="https://fbref.com/en/country/ENG/England-Football" xr:uid="{F71A57E4-7A33-4446-A5FD-81609EA3E26B}"/>
    <hyperlink ref="E91" r:id="rId355" display="https://fbref.com/en/squads/cff3d9bb/Chelsea-Stats" xr:uid="{7856A223-44D0-449F-80BF-02506E77B159}"/>
    <hyperlink ref="AD91" r:id="rId356" display="https://fbref.com/en/players/dab84ad2/matchlogs/2023-2024/summary/Mason-Burstow-Match-Logs" xr:uid="{FFBFCBDA-B833-4752-9A58-58913C6FD742}"/>
    <hyperlink ref="B92" r:id="rId357" display="https://fbref.com/en/players/15ee4bc1/Jili-Buyabu" xr:uid="{1E183737-0EC8-4681-9147-A899CA9EC90C}"/>
    <hyperlink ref="C92" r:id="rId358" display="https://fbref.com/en/country/ENG/England-Football" xr:uid="{2D0014EF-C19A-4538-B0A9-097CECA1E191}"/>
    <hyperlink ref="E92" r:id="rId359" display="https://fbref.com/en/squads/1df6b87e/Sheffield-United-Stats" xr:uid="{77E6AE70-BB01-41C9-BE55-3FEB94A17AD5}"/>
    <hyperlink ref="AD92" r:id="rId360" display="https://fbref.com/en/players/15ee4bc1/matchlogs/2023-2024/summary/Jili-Buyabu-Match-Logs" xr:uid="{A6240EEA-7DA4-4063-A2D8-EE6C8FE8EBA8}"/>
    <hyperlink ref="B93" r:id="rId361" display="https://fbref.com/en/players/16264a81/Moises-Caicedo" xr:uid="{A659DB0F-F6C4-4F58-9168-A9EDF87C4985}"/>
    <hyperlink ref="C93" r:id="rId362" display="https://fbref.com/en/country/ECU/Ecuador-Football" xr:uid="{D10D6CDC-DAEF-4ADB-A483-8209F4F791C2}"/>
    <hyperlink ref="E93" r:id="rId363" display="https://fbref.com/en/squads/cff3d9bb/Chelsea-Stats" xr:uid="{3D21E5B3-D207-431D-ABA3-91E38F3A4C17}"/>
    <hyperlink ref="AD93" r:id="rId364" display="https://fbref.com/en/players/16264a81/matchlogs/2023-2024/summary/Moises-Caicedo-Match-Logs" xr:uid="{C96D4E4D-AFF2-49AF-A72C-706335924A62}"/>
    <hyperlink ref="B94" r:id="rId365" display="https://fbref.com/en/players/a8748947/Tom-Cairney" xr:uid="{B2152C07-CC71-4313-A8FC-EC71194299B3}"/>
    <hyperlink ref="C94" r:id="rId366" display="https://fbref.com/en/country/SCO/Scotland-Football" xr:uid="{19374A7D-51FA-4A5A-8A23-C7776D0C0E38}"/>
    <hyperlink ref="E94" r:id="rId367" display="https://fbref.com/en/squads/fd962109/Fulham-Stats" xr:uid="{AF3AE296-684A-48C0-BFF2-544601A205E4}"/>
    <hyperlink ref="AD94" r:id="rId368" display="https://fbref.com/en/players/a8748947/matchlogs/2023-2024/summary/Tom-Cairney-Match-Logs" xr:uid="{8DB4FDB4-9E77-423C-91BD-BE2EC4E781FD}"/>
    <hyperlink ref="B95" r:id="rId369" display="https://fbref.com/en/players/59e6e5bf/Dominic-Calvert-Lewin" xr:uid="{3830A7C9-2E21-4118-A78E-8C1A6421340D}"/>
    <hyperlink ref="C95" r:id="rId370" display="https://fbref.com/en/country/ENG/England-Football" xr:uid="{1CC6A592-5F40-4D23-B522-281F56D37C31}"/>
    <hyperlink ref="E95" r:id="rId371" display="https://fbref.com/en/squads/d3fd31cc/Everton-Stats" xr:uid="{7350A70A-0DDC-4D9D-BE58-F199AE6B7297}"/>
    <hyperlink ref="AD95" r:id="rId372" display="https://fbref.com/en/players/59e6e5bf/matchlogs/2023-2024/summary/Dominic-Calvert-Lewin-Match-Logs" xr:uid="{AA789A14-5056-4D09-89DE-E1A8468047B3}"/>
    <hyperlink ref="B96" r:id="rId373" display="https://fbref.com/en/players/858409be/Allan-Campbell" xr:uid="{03F13F0D-206D-41CC-998F-AB5FA5916BE2}"/>
    <hyperlink ref="C96" r:id="rId374" display="https://fbref.com/en/country/SCO/Scotland-Football" xr:uid="{280518B8-4EB4-4F7C-A0C6-FEDF8B32F5E1}"/>
    <hyperlink ref="E96" r:id="rId375" display="https://fbref.com/en/squads/e297cd13/Luton-Town-Stats" xr:uid="{7C6E43AC-3123-42AC-9BB0-DEEBFE072ACA}"/>
    <hyperlink ref="AD96" r:id="rId376" display="https://fbref.com/en/players/858409be/matchlogs/2023-2024/summary/Allan-Campbell-Match-Logs" xr:uid="{D042BEC4-3E03-4100-906A-47E4B29DE410}"/>
    <hyperlink ref="B97" r:id="rId377" display="https://fbref.com/en/players/4506aec5/Thomas-Cannon" xr:uid="{6874F31A-95DA-4A03-B025-55B8DEC61C98}"/>
    <hyperlink ref="C97" r:id="rId378" display="https://fbref.com/en/country/IRL/Republic-of-Ireland-Football" xr:uid="{1B5B42BA-EB5E-4704-9734-CEC33304A296}"/>
    <hyperlink ref="E97" r:id="rId379" display="https://fbref.com/en/squads/d3fd31cc/Everton-Stats" xr:uid="{9133E709-4CBD-4902-9734-CC33F1783557}"/>
    <hyperlink ref="AD97" r:id="rId380" display="https://fbref.com/en/players/4506aec5/matchlogs/2023-2024/summary/Thomas-Cannon-Match-Logs" xr:uid="{94ECD308-4A07-44C9-B985-124C59147ABC}"/>
    <hyperlink ref="B98" r:id="rId381" display="https://fbref.com/en/players/b4a014b1/Diego-Carlos" xr:uid="{954EB4F2-5F64-48A1-8F69-3E96BC711044}"/>
    <hyperlink ref="C98" r:id="rId382" display="https://fbref.com/en/country/BRA/Brazil-Football" xr:uid="{E02F4678-FA31-4A59-B6D7-FC4CC497D359}"/>
    <hyperlink ref="E98" r:id="rId383" display="https://fbref.com/en/squads/8602292d/Aston-Villa-Stats" xr:uid="{CEFE0D93-C198-48B1-9557-AB1CB9AB254A}"/>
    <hyperlink ref="AD98" r:id="rId384" display="https://fbref.com/en/players/b4a014b1/matchlogs/2023-2024/summary/Diego-Carlos-Match-Logs" xr:uid="{14EA77C6-4FA3-445C-B4C4-B071B96297D7}"/>
    <hyperlink ref="B99" r:id="rId385" display="https://fbref.com/en/players/3e1550ee/Scott-Carson" xr:uid="{D33FE25D-BA36-4C3D-8063-B84FB462DA7F}"/>
    <hyperlink ref="C99" r:id="rId386" display="https://fbref.com/en/country/ENG/England-Football" xr:uid="{CF8B5351-CF5D-4670-A7CC-501F7CFF4634}"/>
    <hyperlink ref="E99" r:id="rId387" display="https://fbref.com/en/squads/b8fd03ef/Manchester-City-Stats" xr:uid="{C406A1EC-90B5-4B48-85AE-D771439760CB}"/>
    <hyperlink ref="AD99" r:id="rId388" display="https://fbref.com/en/players/3e1550ee/matchlogs/2023-2024/summary/Scott-Carson-Match-Logs" xr:uid="{62DF7FFF-97F4-48E2-9892-64410CEA8175}"/>
    <hyperlink ref="B100" r:id="rId389" display="https://fbref.com/en/players/4d224fe8/Casemiro" xr:uid="{F4379CD3-134C-4758-BF0E-9D438F2815F2}"/>
    <hyperlink ref="C100" r:id="rId390" display="https://fbref.com/en/country/BRA/Brazil-Football" xr:uid="{0C248286-3D4E-48C9-928E-50CD1559B3F4}"/>
    <hyperlink ref="E100" r:id="rId391" display="https://fbref.com/en/squads/19538871/Manchester-United-Stats" xr:uid="{9137BF1F-0ECC-4F66-AB7C-A2CE152FC07E}"/>
    <hyperlink ref="AD100" r:id="rId392" display="https://fbref.com/en/players/4d224fe8/matchlogs/2023-2024/summary/Casemiro-Match-Logs" xr:uid="{8FB1A3C1-AB9F-4412-8D5E-944C39D7C2F0}"/>
    <hyperlink ref="B101" r:id="rId393" display="https://fbref.com/en/players/2389cdc2/Matty-Cash" xr:uid="{558D6AD9-6624-4D22-8180-897ACB3DA73D}"/>
    <hyperlink ref="C101" r:id="rId394" display="https://fbref.com/en/country/POL/Poland-Football" xr:uid="{66C1BD0D-F4FD-47F7-B082-F01E3599901E}"/>
    <hyperlink ref="E101" r:id="rId395" display="https://fbref.com/en/squads/8602292d/Aston-Villa-Stats" xr:uid="{8771C982-5E3C-4996-98DA-339D92168D5F}"/>
    <hyperlink ref="AD101" r:id="rId396" display="https://fbref.com/en/players/2389cdc2/matchlogs/2023-2024/summary/Matty-Cash-Match-Logs" xr:uid="{EF48EE2D-C0DA-4F51-9695-E8BFA0232860}"/>
    <hyperlink ref="B102" r:id="rId397" display="https://fbref.com/en/players/197640fd/Timothy-Castagne" xr:uid="{90F98089-88FF-44A2-B3BF-9C42BD7C6492}"/>
    <hyperlink ref="C102" r:id="rId398" display="https://fbref.com/en/country/BEL/Belgium-Football" xr:uid="{6A4C25B3-C12A-48EB-88EE-867E10A5C60F}"/>
    <hyperlink ref="E102" r:id="rId399" display="https://fbref.com/en/squads/fd962109/Fulham-Stats" xr:uid="{9B2C721C-1422-4F7F-8AC1-C2C26786D05C}"/>
    <hyperlink ref="AD102" r:id="rId400" display="https://fbref.com/en/players/197640fd/matchlogs/2023-2024/summary/Timothy-Castagne-Match-Logs" xr:uid="{348E30B0-D290-4B3D-98FD-B56185D3B9E9}"/>
    <hyperlink ref="B103" r:id="rId401" display="https://fbref.com/en/players/e28868f3/Jonny-Castro" xr:uid="{8B5009E1-9F3C-4249-8EA3-8F9EAC4EA3A0}"/>
    <hyperlink ref="C103" r:id="rId402" display="https://fbref.com/en/country/ESP/Spain-Football" xr:uid="{294CD267-DDE9-4F7B-9D8D-A3ACD8A4D932}"/>
    <hyperlink ref="E103" r:id="rId403" display="https://fbref.com/en/squads/8cec06e1/Wolverhampton-Wanderers-Stats" xr:uid="{6ACC5589-B33D-47D2-A653-077BA6441620}"/>
    <hyperlink ref="AD103" r:id="rId404" display="https://fbref.com/en/players/e28868f3/matchlogs/2023-2024/summary/Jonny-Castro-Match-Logs" xr:uid="{0EC32E53-3AA5-4048-8E59-DA27C51F6B2E}"/>
    <hyperlink ref="B104" r:id="rId405" display="https://fbref.com/en/players/9cfbad36/Julio-Cesar-Enciso" xr:uid="{B3E8DC88-BE1D-4F09-BE60-67936CC40DB9}"/>
    <hyperlink ref="C104" r:id="rId406" display="https://fbref.com/en/country/PAR/Paraguay-Football" xr:uid="{956CD1C3-72F0-4054-A7C0-8C1745BB4809}"/>
    <hyperlink ref="E104" r:id="rId407" display="https://fbref.com/en/squads/d07537b9/Brighton-and-Hove-Albion-Stats" xr:uid="{F743F470-069A-4642-9564-26E59969C163}"/>
    <hyperlink ref="AD104" r:id="rId408" display="https://fbref.com/en/players/9cfbad36/matchlogs/2023-2024/summary/Julio-Cesar-Enciso-Match-Logs" xr:uid="{CC0281A9-4268-4967-8E2B-634F60B3615F}"/>
    <hyperlink ref="B105" r:id="rId409" display="https://fbref.com/en/players/dc6f5bdd/Calum-Chambers" xr:uid="{6D4F823B-2CFF-44AC-B1B1-D3F61936C104}"/>
    <hyperlink ref="C105" r:id="rId410" display="https://fbref.com/en/country/ENG/England-Football" xr:uid="{CD6EC506-3C15-42B5-A4DB-53E69383AB8C}"/>
    <hyperlink ref="E105" r:id="rId411" display="https://fbref.com/en/squads/8602292d/Aston-Villa-Stats" xr:uid="{166B7BB2-33DD-44FE-9AD3-6EA67129680A}"/>
    <hyperlink ref="AD105" r:id="rId412" display="https://fbref.com/en/players/dc6f5bdd/matchlogs/2023-2024/summary/Calum-Chambers-Match-Logs" xr:uid="{0DA7C5B3-0135-471A-A813-0B59152DC0E8}"/>
    <hyperlink ref="B106" r:id="rId413" display="https://fbref.com/en/players/7d6af698/Luke-Chambers" xr:uid="{A436F62C-393D-444D-AA45-15FDCEB70BE2}"/>
    <hyperlink ref="C106" r:id="rId414" display="https://fbref.com/en/country/ENG/England-Football" xr:uid="{B3359157-E63B-42D3-A5EB-C081DEB3959C}"/>
    <hyperlink ref="E106" r:id="rId415" display="https://fbref.com/en/squads/822bd0ba/Liverpool-Stats" xr:uid="{B4288B21-3C9B-4330-84D4-C887EF3541CF}"/>
    <hyperlink ref="AD106" r:id="rId416" display="https://fbref.com/en/players/7d6af698/matchlogs/2023-2024/summary/Luke-Chambers-Match-Logs" xr:uid="{8C547CDD-5E51-4B52-B32E-8E7B29AD3364}"/>
    <hyperlink ref="B107" r:id="rId417" display="https://fbref.com/en/players/d33e3242/Ismaila-Cheick-Coulibaly" xr:uid="{310A0BAC-8386-4F29-B153-D42405E45B25}"/>
    <hyperlink ref="C107" r:id="rId418" display="https://fbref.com/en/country/MLI/Mali-Football" xr:uid="{3E74D3A8-E5CA-47E9-A6EE-21D7F4B1D6FA}"/>
    <hyperlink ref="E107" r:id="rId419" display="https://fbref.com/en/squads/1df6b87e/Sheffield-United-Stats" xr:uid="{143D2EBF-F164-427C-8E56-8237E77843A9}"/>
    <hyperlink ref="AD107" r:id="rId420" display="https://fbref.com/en/players/d33e3242/matchlogs/2023-2024/summary/Ismaila-Cheick-Coulibaly-Match-Logs" xr:uid="{46280933-B594-45EF-AF41-E0F4D9C04172}"/>
    <hyperlink ref="B108" r:id="rId421" display="https://fbref.com/en/players/890f108d/Youssef-Chermiti" xr:uid="{B84375DF-5A8B-477C-B7A7-655FCC3C983D}"/>
    <hyperlink ref="C108" r:id="rId422" display="https://fbref.com/en/country/POR/Portugal-Football" xr:uid="{8F8B29D5-1761-4530-86E4-263C0BEC3DD2}"/>
    <hyperlink ref="E108" r:id="rId423" display="https://fbref.com/en/squads/d3fd31cc/Everton-Stats" xr:uid="{3283C6D6-E336-4AE9-85DE-4981EA3E0885}"/>
    <hyperlink ref="AD108" r:id="rId424" display="https://fbref.com/en/players/890f108d/matchlogs/2023-2024/summary/Youssef-Chermiti-Match-Logs" xr:uid="{889DBEFE-5094-4698-A8EA-D002D296BB29}"/>
    <hyperlink ref="B109" r:id="rId425" display="https://fbref.com/en/players/d2424d1b/Ben-Chilwell" xr:uid="{3F5EC988-0E50-45F0-9BA8-B382910D3632}"/>
    <hyperlink ref="C109" r:id="rId426" display="https://fbref.com/en/country/ENG/England-Football" xr:uid="{7AB1383C-EC50-495B-BA9C-04F9FED0B266}"/>
    <hyperlink ref="E109" r:id="rId427" display="https://fbref.com/en/squads/cff3d9bb/Chelsea-Stats" xr:uid="{4CE49D07-7780-4F82-A37C-9539E4B7C8B1}"/>
    <hyperlink ref="AD109" r:id="rId428" display="https://fbref.com/en/players/d2424d1b/matchlogs/2023-2024/summary/Ben-Chilwell-Match-Logs" xr:uid="{0AA7137B-9749-4FD9-9B35-092A96010FB6}"/>
    <hyperlink ref="B110" r:id="rId429" display="https://fbref.com/en/players/2696b6a9/Tahith-Chong" xr:uid="{846D1630-79CE-4873-B91C-D2F0A35EEF41}"/>
    <hyperlink ref="C110" r:id="rId430" display="https://fbref.com/en/country/NED/Netherlands-Football" xr:uid="{AC24051F-872C-4D7D-8EB0-DD6C3D67FDFD}"/>
    <hyperlink ref="E110" r:id="rId431" display="https://fbref.com/en/squads/e297cd13/Luton-Town-Stats" xr:uid="{356CFFAC-8290-403D-8CBF-755A8C770E83}"/>
    <hyperlink ref="AD110" r:id="rId432" display="https://fbref.com/en/players/2696b6a9/matchlogs/2023-2024/summary/Tahith-Chong-Match-Logs" xr:uid="{FE65EAE3-821C-42F1-A292-C12AC5A72B05}"/>
    <hyperlink ref="B111" r:id="rId433" display="https://fbref.com/en/players/26ce2263/Ryan-Christie" xr:uid="{7AC848F3-08D1-497F-A02A-336C59362738}"/>
    <hyperlink ref="C111" r:id="rId434" display="https://fbref.com/en/country/SCO/Scotland-Football" xr:uid="{57523F3E-84F5-43C6-A84D-6E1B76A03321}"/>
    <hyperlink ref="E111" r:id="rId435" display="https://fbref.com/en/squads/4ba7cbea/Bournemouth-Stats" xr:uid="{561DBEF5-BEEA-472A-8838-01309EFB1156}"/>
    <hyperlink ref="AD111" r:id="rId436" display="https://fbref.com/en/players/26ce2263/matchlogs/2023-2024/summary/Ryan-Christie-Match-Logs" xr:uid="{14F4DEBA-2071-4F7C-A264-0F02D20E51CB}"/>
    <hyperlink ref="B112" r:id="rId437" display="https://fbref.com/en/players/b2f9c73e/Carney-Chukwuemeka" xr:uid="{C6B59ECB-22D5-47A9-8F8F-431AC21A6EC5}"/>
    <hyperlink ref="C112" r:id="rId438" display="https://fbref.com/en/country/ENG/England-Football" xr:uid="{3E219CAA-7345-4341-B36F-CE76AE84927C}"/>
    <hyperlink ref="E112" r:id="rId439" display="https://fbref.com/en/squads/cff3d9bb/Chelsea-Stats" xr:uid="{56E1E03F-9A41-405C-B7C5-26300298E520}"/>
    <hyperlink ref="AD112" r:id="rId440" display="https://fbref.com/en/players/b2f9c73e/matchlogs/2023-2024/summary/Carney-Chukwuemeka-Match-Logs" xr:uid="{8F3302F7-0B67-4881-9B59-A39089601A0A}"/>
    <hyperlink ref="B113" r:id="rId441" display="https://fbref.com/en/players/7c5fa6cf/Jordan-Clark" xr:uid="{B5DE03BF-D72E-4461-8F6A-80AA493C164F}"/>
    <hyperlink ref="C113" r:id="rId442" display="https://fbref.com/en/country/ENG/England-Football" xr:uid="{ACA7A678-8AAD-48DE-BD3B-617F6C43C6E8}"/>
    <hyperlink ref="E113" r:id="rId443" display="https://fbref.com/en/squads/e297cd13/Luton-Town-Stats" xr:uid="{AA12CB7A-1281-484D-AAFC-6C49363C8642}"/>
    <hyperlink ref="AD113" r:id="rId444" display="https://fbref.com/en/players/7c5fa6cf/matchlogs/2023-2024/summary/Jordan-Clark-Match-Logs" xr:uid="{6F9A1570-9FC7-4F6D-89E2-0BF5AE5A0859}"/>
    <hyperlink ref="B114" r:id="rId445" display="https://fbref.com/en/players/0442183b/Nathaniel-Clyne" xr:uid="{ECF775ED-40E0-45C6-9F81-7E1CC499682D}"/>
    <hyperlink ref="C114" r:id="rId446" display="https://fbref.com/en/country/ENG/England-Football" xr:uid="{863F2C05-6245-49AD-83BE-B274DF9F49C2}"/>
    <hyperlink ref="E114" r:id="rId447" display="https://fbref.com/en/squads/47c64c55/Crystal-Palace-Stats" xr:uid="{7B34643D-3E14-45D8-B3B1-793DDD589355}"/>
    <hyperlink ref="AD114" r:id="rId448" display="https://fbref.com/en/players/0442183b/matchlogs/2023-2024/summary/Nathaniel-Clyne-Match-Logs" xr:uid="{7B9FC4B1-C48B-4252-AFDE-264FC030C264}"/>
    <hyperlink ref="B115" r:id="rId449" display="https://fbref.com/en/players/a8c19eb8/Nathan-Collins" xr:uid="{E633E803-E8D0-4C77-8562-FDC3A0E11AF5}"/>
    <hyperlink ref="C115" r:id="rId450" display="https://fbref.com/en/country/IRL/Republic-of-Ireland-Football" xr:uid="{D0540CE9-2553-4B2A-99CB-31A1636E862C}"/>
    <hyperlink ref="E115" r:id="rId451" display="https://fbref.com/en/squads/cd051869/Brentford-Stats" xr:uid="{713A3244-17A2-46C3-8FD9-31AF40C6F4BD}"/>
    <hyperlink ref="AD115" r:id="rId452" display="https://fbref.com/en/players/a8c19eb8/matchlogs/2023-2024/summary/Nathan-Collins-Match-Logs" xr:uid="{D3E32AE2-1365-494F-BC64-8DF44990FFFC}"/>
    <hyperlink ref="B116" r:id="rId453" display="https://fbref.com/en/players/700783e7/Levi-Colwill" xr:uid="{F821E19C-863A-4FF5-BA5E-1D5D15395C15}"/>
    <hyperlink ref="C116" r:id="rId454" display="https://fbref.com/en/country/ENG/England-Football" xr:uid="{71392551-3A60-4710-921A-4CA87B75DCF2}"/>
    <hyperlink ref="E116" r:id="rId455" display="https://fbref.com/en/squads/cff3d9bb/Chelsea-Stats" xr:uid="{6CED49B9-6198-4638-B518-AA3157CF11F5}"/>
    <hyperlink ref="AD116" r:id="rId456" display="https://fbref.com/en/players/700783e7/matchlogs/2023-2024/summary/Levi-Colwill-Match-Logs" xr:uid="{D5E747C6-FD18-402F-905F-CC4404FF05A1}"/>
    <hyperlink ref="B117" r:id="rId457" display="https://fbref.com/en/players/2afc7272/Lewis-Cook" xr:uid="{10509C11-FD12-41BD-A997-C0A0A83212D3}"/>
    <hyperlink ref="C117" r:id="rId458" display="https://fbref.com/en/country/ENG/England-Football" xr:uid="{EDE8FB11-3054-4ECF-A8D6-01223B507FCF}"/>
    <hyperlink ref="E117" r:id="rId459" display="https://fbref.com/en/squads/4ba7cbea/Bournemouth-Stats" xr:uid="{6F23E7A5-56F6-44E4-AA60-C00CB836F821}"/>
    <hyperlink ref="AD117" r:id="rId460" display="https://fbref.com/en/players/2afc7272/matchlogs/2023-2024/summary/Lewis-Cook-Match-Logs" xr:uid="{E1CEA9C7-C7E0-4E23-A8C6-B01D08293563}"/>
    <hyperlink ref="B118" r:id="rId461" display="https://fbref.com/en/players/74e12f1e/Jack-Cork" xr:uid="{505A2244-8E83-44A5-B52B-E2B930D90CE6}"/>
    <hyperlink ref="C118" r:id="rId462" display="https://fbref.com/en/country/ENG/England-Football" xr:uid="{2E107087-97D9-4937-A206-DA82C8395B9D}"/>
    <hyperlink ref="E118" r:id="rId463" display="https://fbref.com/en/squads/943e8050/Burnley-Stats" xr:uid="{27001F23-F2F4-42BA-A39F-D78CD4864A5C}"/>
    <hyperlink ref="AD118" r:id="rId464" display="https://fbref.com/en/players/74e12f1e/matchlogs/2023-2024/summary/Jack-Cork-Match-Logs" xr:uid="{3CD1EFE8-EDD8-41E9-BE68-B85DB8DF5A14}"/>
    <hyperlink ref="B119" r:id="rId465" display="https://fbref.com/en/players/beb391dd/Maxwel-Cornet" xr:uid="{5B100731-75FB-41C6-A0AB-0851A62DF650}"/>
    <hyperlink ref="C119" r:id="rId466" display="https://fbref.com/en/country/CIV/Cote-dIvoire-Football" xr:uid="{FE58E862-408D-4C2E-A5A3-20C938D3E6A5}"/>
    <hyperlink ref="E119" r:id="rId467" display="https://fbref.com/en/squads/7c21e445/West-Ham-United-Stats" xr:uid="{A6CAF56D-E4A3-4120-9983-80EF9600B47D}"/>
    <hyperlink ref="AD119" r:id="rId468" display="https://fbref.com/en/players/beb391dd/matchlogs/2023-2024/summary/Maxwel-Cornet-Match-Logs" xr:uid="{113EFE8B-64B2-46F8-9FA0-917D512C4395}"/>
    <hyperlink ref="B120" r:id="rId469" display="https://fbref.com/en/players/fdf3cb77/Vladimir-Coufal" xr:uid="{F5201650-E8BA-4CE8-AF1A-F614F96855A0}"/>
    <hyperlink ref="C120" r:id="rId470" display="https://fbref.com/en/country/CZE/Czech-Republic-Football" xr:uid="{245A0378-1059-415F-B8DB-99212DD13586}"/>
    <hyperlink ref="E120" r:id="rId471" display="https://fbref.com/en/squads/7c21e445/West-Ham-United-Stats" xr:uid="{CD681998-1779-426A-B9C7-6677E321F361}"/>
    <hyperlink ref="AD120" r:id="rId472" display="https://fbref.com/en/players/fdf3cb77/matchlogs/2023-2024/summary/Vladimir-Coufal-Match-Logs" xr:uid="{C8ACFAC3-BD30-4DCE-B93E-6072031D6E0B}"/>
    <hyperlink ref="B121" r:id="rId473" display="https://fbref.com/en/players/0ef89a37/Philippe-Coutinho" xr:uid="{3543D35B-B539-46AB-BBCE-FA7D7E2EECA0}"/>
    <hyperlink ref="C121" r:id="rId474" display="https://fbref.com/en/country/BRA/Brazil-Football" xr:uid="{5AA7A246-C855-4F91-9BF9-106ED19C04BB}"/>
    <hyperlink ref="E121" r:id="rId475" display="https://fbref.com/en/squads/8602292d/Aston-Villa-Stats" xr:uid="{7A2A3C73-0CE2-4525-9109-1AED4173A63B}"/>
    <hyperlink ref="AD121" r:id="rId476" display="https://fbref.com/en/players/0ef89a37/matchlogs/2023-2024/summary/Philippe-Coutinho-Match-Logs" xr:uid="{D8332030-2C2E-4672-8A79-1C7307A1B3CE}"/>
    <hyperlink ref="B122" r:id="rId477" display="https://fbref.com/en/players/a5ca9127/Conor-Coventry" xr:uid="{012B7B10-A431-45A8-ABEC-408F3A80CA0B}"/>
    <hyperlink ref="C122" r:id="rId478" display="https://fbref.com/en/country/IRL/Republic-of-Ireland-Football" xr:uid="{85038145-CB4A-4164-8919-32BB277EDB8B}"/>
    <hyperlink ref="E122" r:id="rId479" display="https://fbref.com/en/squads/7c21e445/West-Ham-United-Stats" xr:uid="{4AF63052-CB1E-45B6-990B-5332E0EAE1B6}"/>
    <hyperlink ref="AD122" r:id="rId480" display="https://fbref.com/en/players/a5ca9127/matchlogs/2023-2024/summary/Conor-Coventry-Match-Logs" xr:uid="{9C313FCC-F969-462A-BD18-956658FB4328}"/>
    <hyperlink ref="B123" r:id="rId481" display="https://fbref.com/en/players/4f974391/Aaron-Cresswell" xr:uid="{580D7F5E-BB4C-4F24-9AE7-17416C2B7DBA}"/>
    <hyperlink ref="C123" r:id="rId482" display="https://fbref.com/en/country/ENG/England-Football" xr:uid="{0E50466F-A661-449A-B10E-4394C1AC27E6}"/>
    <hyperlink ref="E123" r:id="rId483" display="https://fbref.com/en/squads/7c21e445/West-Ham-United-Stats" xr:uid="{43EDF0A1-3874-4528-B30A-AAED0AC3B4A2}"/>
    <hyperlink ref="AD123" r:id="rId484" display="https://fbref.com/en/players/4f974391/matchlogs/2023-2024/summary/Aaron-Cresswell-Match-Logs" xr:uid="{A34258C8-F35B-497E-AC63-1F6E2888B723}"/>
    <hyperlink ref="B124" r:id="rId485" display="https://fbref.com/en/players/1daec722/Marc-Cucurella" xr:uid="{E931D2D1-DEF6-4861-BBB3-B28D47130A5E}"/>
    <hyperlink ref="C124" r:id="rId486" display="https://fbref.com/en/country/ESP/Spain-Football" xr:uid="{709F8C6E-9A3B-46AC-92BD-0002910DD919}"/>
    <hyperlink ref="E124" r:id="rId487" display="https://fbref.com/en/squads/cff3d9bb/Chelsea-Stats" xr:uid="{F9F4924D-9537-45A3-880C-AE4ED62F98E5}"/>
    <hyperlink ref="AD124" r:id="rId488" display="https://fbref.com/en/players/1daec722/matchlogs/2023-2024/summary/Marc-Cucurella-Match-Logs" xr:uid="{1626D8F6-5486-4F8E-9E0F-99193878164B}"/>
    <hyperlink ref="B125" r:id="rId489" display="https://fbref.com/en/players/f6d7d690/Josh-Cullen" xr:uid="{953C3017-FCCB-414B-925D-F84D1E6BB5CD}"/>
    <hyperlink ref="C125" r:id="rId490" display="https://fbref.com/en/country/IRL/Republic-of-Ireland-Football" xr:uid="{C8EC6C53-DE31-4766-B7BE-9767355C2A2A}"/>
    <hyperlink ref="E125" r:id="rId491" display="https://fbref.com/en/squads/943e8050/Burnley-Stats" xr:uid="{5BB2FB76-2C57-4909-927F-5F19FE7C7CB7}"/>
    <hyperlink ref="AD125" r:id="rId492" display="https://fbref.com/en/players/f6d7d690/matchlogs/2023-2024/summary/Josh-Cullen-Match-Logs" xr:uid="{9687DDF9-18B1-4F36-82A8-0AD71CC5ACF7}"/>
    <hyperlink ref="B126" r:id="rId493" display="https://fbref.com/en/players/dc62b55d/Matheus-Cunha" xr:uid="{12811418-5B6B-4C77-ADF8-4DA65A381618}"/>
    <hyperlink ref="C126" r:id="rId494" display="https://fbref.com/en/country/BRA/Brazil-Football" xr:uid="{C4296F1C-E266-4E80-B0B4-96B7D8781BA9}"/>
    <hyperlink ref="E126" r:id="rId495" display="https://fbref.com/en/squads/8cec06e1/Wolverhampton-Wanderers-Stats" xr:uid="{C6DF57CD-D226-43B5-A9CD-A0B28EB4D6C3}"/>
    <hyperlink ref="AD126" r:id="rId496" display="https://fbref.com/en/players/dc62b55d/matchlogs/2023-2024/summary/Matheus-Cunha-Match-Logs" xr:uid="{0ADC9109-0E0C-422C-8C23-D82D60ABE692}"/>
    <hyperlink ref="B127" r:id="rId497" display="https://fbref.com/en/players/db4ed67b/Mahmoud-Dahoud" xr:uid="{6D97B9B6-363D-4494-A329-08BCE7F39927}"/>
    <hyperlink ref="C127" r:id="rId498" display="https://fbref.com/en/country/GER/Germany-Football" xr:uid="{35196BDB-7665-4D94-A407-20CA007BA335}"/>
    <hyperlink ref="E127" r:id="rId499" display="https://fbref.com/en/squads/d07537b9/Brighton-and-Hove-Albion-Stats" xr:uid="{3B46B33C-F118-4296-9F91-D4C4D63B8504}"/>
    <hyperlink ref="AD127" r:id="rId500" display="https://fbref.com/en/players/db4ed67b/matchlogs/2023-2024/summary/Mahmoud-Dahoud-Match-Logs" xr:uid="{145D3CED-BB75-4ED3-877A-AD658904AF5A}"/>
    <hyperlink ref="B128" r:id="rId501" display="https://fbref.com/en/players/93e08bce/Ameen-Al-Dakhil" xr:uid="{57FD8609-5215-4AAB-8765-39871FDCD0F6}"/>
    <hyperlink ref="C128" r:id="rId502" display="https://fbref.com/en/country/BEL/Belgium-Football" xr:uid="{344CC9A3-00F4-44D7-939D-010F81D36441}"/>
    <hyperlink ref="E128" r:id="rId503" display="https://fbref.com/en/squads/943e8050/Burnley-Stats" xr:uid="{0669355D-B5D2-4FB0-96FD-08A6443F2AA2}"/>
    <hyperlink ref="AD128" r:id="rId504" display="https://fbref.com/en/players/93e08bce/matchlogs/2023-2024/summary/Ameen-Al-Dakhil-Match-Logs" xr:uid="{A586DF81-76B1-472D-8F06-41746B245986}"/>
    <hyperlink ref="B129" r:id="rId505" display="https://fbref.com/en/players/d9565625/Diogo-Dalot" xr:uid="{AA96A9BE-1BDA-40AC-BD1B-F38E9CFB0596}"/>
    <hyperlink ref="C129" r:id="rId506" display="https://fbref.com/en/country/POR/Portugal-Football" xr:uid="{F86B7D60-A45C-4FE1-AAB7-19C835973E69}"/>
    <hyperlink ref="E129" r:id="rId507" display="https://fbref.com/en/squads/19538871/Manchester-United-Stats" xr:uid="{E15831DF-A87E-470D-97EF-CDDA6CC365CF}"/>
    <hyperlink ref="AD129" r:id="rId508" display="https://fbref.com/en/players/d9565625/matchlogs/2023-2024/summary/Diogo-Dalot-Match-Logs" xr:uid="{08621587-10C6-4AAC-A240-DE83C3D08EDC}"/>
    <hyperlink ref="B130" r:id="rId509" display="https://fbref.com/en/players/215f3907/Mikkel-Damsgaard" xr:uid="{9E97A114-B9D4-466E-8F06-4592D58B483B}"/>
    <hyperlink ref="C130" r:id="rId510" display="https://fbref.com/en/country/DEN/Denmark-Football" xr:uid="{7C9D1D81-7155-45C8-9A41-9A6934082E79}"/>
    <hyperlink ref="E130" r:id="rId511" display="https://fbref.com/en/squads/cd051869/Brentford-Stats" xr:uid="{1CA45FEE-611E-43DC-B12E-5965E2BC3E0C}"/>
    <hyperlink ref="AD130" r:id="rId512" display="https://fbref.com/en/players/215f3907/matchlogs/2023-2024/summary/Mikkel-Damsgaard-Match-Logs" xr:uid="{9471A479-D7B9-4E99-B823-74544B6DCCAC}"/>
    <hyperlink ref="B131" r:id="rId513" display="https://fbref.com/en/players/a816dbfb/Danilo" xr:uid="{3FD44C3C-7D38-46AD-AF2C-9F7244E4416C}"/>
    <hyperlink ref="C131" r:id="rId514" display="https://fbref.com/en/country/BRA/Brazil-Football" xr:uid="{C72B0C62-BCAA-4DBE-8275-DA13A3DB10DD}"/>
    <hyperlink ref="E131" r:id="rId515" display="https://fbref.com/en/squads/e4a775cb/Nottingham-Forest-Stats" xr:uid="{4FABDCFE-A738-47E5-84D2-23401E597A97}"/>
    <hyperlink ref="AD131" r:id="rId516" display="https://fbref.com/en/players/a816dbfb/matchlogs/2023-2024/summary/Danilo-Match-Logs" xr:uid="{F8502112-4464-4F85-9196-2EF25E28CE5E}"/>
    <hyperlink ref="B132" r:id="rId517" display="https://fbref.com/en/players/f08490a6/Arnaut-Danjuma" xr:uid="{EF597D1F-6A63-4400-A6A0-E8F44D80C52C}"/>
    <hyperlink ref="C132" r:id="rId518" display="https://fbref.com/en/country/NED/Netherlands-Football" xr:uid="{A968BF7D-78A2-4AE3-B32F-2F32C010BA04}"/>
    <hyperlink ref="E132" r:id="rId519" display="https://fbref.com/en/squads/d3fd31cc/Everton-Stats" xr:uid="{4914B05D-70D5-49BD-AA2B-EEF85B221F43}"/>
    <hyperlink ref="AD132" r:id="rId520" display="https://fbref.com/en/players/f08490a6/matchlogs/2023-2024/summary/Arnaut-Danjuma-Match-Logs" xr:uid="{EE8408DC-B5BD-4F6E-8C5C-630A164D1265}"/>
    <hyperlink ref="B133" r:id="rId521" display="https://fbref.com/en/players/60344e4f/Josh-Dasilva" xr:uid="{B5A01B89-C050-4808-A53A-853D04E4E82F}"/>
    <hyperlink ref="C133" r:id="rId522" display="https://fbref.com/en/country/ENG/England-Football" xr:uid="{4FE64711-0D4A-43A7-93EB-E054892569B5}"/>
    <hyperlink ref="E133" r:id="rId523" display="https://fbref.com/en/squads/cd051869/Brentford-Stats" xr:uid="{9B8CFA6D-9D18-47CB-ADE8-D8CCE2371722}"/>
    <hyperlink ref="AD133" r:id="rId524" display="https://fbref.com/en/players/60344e4f/matchlogs/2023-2024/summary/Josh-Dasilva-Match-Logs" xr:uid="{058F887E-944C-4673-BF1F-D6A0EFDC758D}"/>
    <hyperlink ref="B134" r:id="rId525" display="https://fbref.com/en/players/71894777/Adam-Davies" xr:uid="{CB411358-71D1-4D1F-8375-D3097E6D79A5}"/>
    <hyperlink ref="C134" r:id="rId526" display="https://fbref.com/en/country/WAL/Wales-Football" xr:uid="{0A2CBBC0-374C-4324-BACB-D2ABE8BCB60F}"/>
    <hyperlink ref="E134" r:id="rId527" display="https://fbref.com/en/squads/1df6b87e/Sheffield-United-Stats" xr:uid="{EA237C61-8D7D-478F-89DA-6E61091E043E}"/>
    <hyperlink ref="AD134" r:id="rId528" display="https://fbref.com/en/players/71894777/matchlogs/2023-2024/summary/Adam-Davies-Match-Logs" xr:uid="{364A4A78-BD41-4B9E-8733-407AB3E52A8C}"/>
    <hyperlink ref="B135" r:id="rId529" display="https://fbref.com/en/players/44781702/Ben-Davies" xr:uid="{379B72F0-A52E-48FB-BFBD-0480A7D785DF}"/>
    <hyperlink ref="C135" r:id="rId530" display="https://fbref.com/en/country/WAL/Wales-Football" xr:uid="{55FC6218-1945-4C00-BF13-85D5DB6FD405}"/>
    <hyperlink ref="E135" r:id="rId531" display="https://fbref.com/en/squads/361ca564/Tottenham-Hotspur-Stats" xr:uid="{B7C79C8E-93E9-455E-A96F-A044D5869AE1}"/>
    <hyperlink ref="AD135" r:id="rId532" display="https://fbref.com/en/players/44781702/matchlogs/2023-2024/summary/Ben-Davies-Match-Logs" xr:uid="{EBD6DC49-5D6C-44B9-BE57-CC94369BA329}"/>
    <hyperlink ref="B136" r:id="rId533" display="https://fbref.com/en/players/9228b07c/Tom-Davies" xr:uid="{7438A59C-DA3C-454F-829D-970FD3884707}"/>
    <hyperlink ref="C136" r:id="rId534" display="https://fbref.com/en/country/ENG/England-Football" xr:uid="{52F934E9-8659-47F9-B88E-CB72D147EA0C}"/>
    <hyperlink ref="E136" r:id="rId535" display="https://fbref.com/en/squads/1df6b87e/Sheffield-United-Stats" xr:uid="{BFF7EE6E-468E-4B39-A68A-C3DF0FCAAE0E}"/>
    <hyperlink ref="AD136" r:id="rId536" display="https://fbref.com/en/players/9228b07c/matchlogs/2023-2024/summary/Tom-Davies-Match-Logs" xr:uid="{58703BC2-3A80-4ABF-B43E-E73B3C778D3C}"/>
    <hyperlink ref="B137" r:id="rId537" display="https://fbref.com/en/players/3e9e06cb/Craig-Dawson" xr:uid="{EDE11FC9-7606-4931-8EEC-8AF79AD2CB08}"/>
    <hyperlink ref="C137" r:id="rId538" display="https://fbref.com/en/country/ENG/England-Football" xr:uid="{79095F36-B851-40E3-8990-7A479CA4A73D}"/>
    <hyperlink ref="E137" r:id="rId539" display="https://fbref.com/en/squads/8cec06e1/Wolverhampton-Wanderers-Stats" xr:uid="{2516B5EC-DE1C-450B-B7D3-4358C4C1F2E5}"/>
    <hyperlink ref="AD137" r:id="rId540" display="https://fbref.com/en/players/3e9e06cb/matchlogs/2023-2024/summary/Craig-Dawson-Match-Logs" xr:uid="{F4739A56-F363-4DA2-9C50-62CC2DF43929}"/>
    <hyperlink ref="B138" r:id="rId541" display="https://fbref.com/en/players/e46012d4/Kevin-De-Bruyne" xr:uid="{8601D871-FF7B-4803-8CF8-1D56B4B3BFF0}"/>
    <hyperlink ref="C138" r:id="rId542" display="https://fbref.com/en/country/BEL/Belgium-Football" xr:uid="{38C26E97-15F8-4D63-B2DE-A9CF9CC16AD6}"/>
    <hyperlink ref="E138" r:id="rId543" display="https://fbref.com/en/squads/b8fd03ef/Manchester-City-Stats" xr:uid="{A50953C7-B116-4F17-B96F-CACB677F5782}"/>
    <hyperlink ref="AD138" r:id="rId544" display="https://fbref.com/en/players/e46012d4/matchlogs/2023-2024/summary/Kevin-De-Bruyne-Match-Logs" xr:uid="{902F0F08-3462-4E3C-9DC2-B093E26716C1}"/>
    <hyperlink ref="B139" r:id="rId545" display="https://fbref.com/en/players/45c427ff/Luc-De-Fougerolles" xr:uid="{33E6B719-A026-4243-A52A-59CC6EF90092}"/>
    <hyperlink ref="C139" r:id="rId546" display="https://fbref.com/en/country/CAN/Canada-Football" xr:uid="{1E5B64C9-EF2B-4BF7-B9DA-50D7C0AFF957}"/>
    <hyperlink ref="E139" r:id="rId547" display="https://fbref.com/en/squads/fd962109/Fulham-Stats" xr:uid="{7C7CBF76-DA15-4FAB-BE81-5F2573045843}"/>
    <hyperlink ref="AD139" r:id="rId548" display="https://fbref.com/en/players/45c427ff/matchlogs/2023-2024/summary/Luc-De-Fougerolles-Match-Logs" xr:uid="{1BEBE09D-A1DA-4988-9BF8-5E8E99EE95E8}"/>
    <hyperlink ref="B140" r:id="rId549" display="https://fbref.com/en/players/b737f944/Hannes-Delcroix" xr:uid="{FAC7618A-7745-4CF2-8E06-B76BED3E7E81}"/>
    <hyperlink ref="C140" r:id="rId550" display="https://fbref.com/en/country/BEL/Belgium-Football" xr:uid="{CAE2476D-5699-4B05-B71B-FE372817F87F}"/>
    <hyperlink ref="E140" r:id="rId551" display="https://fbref.com/en/squads/943e8050/Burnley-Stats" xr:uid="{E61619AE-6C58-455F-B1DE-0D30B7BE90C5}"/>
    <hyperlink ref="AD140" r:id="rId552" display="https://fbref.com/en/players/b737f944/matchlogs/2023-2024/summary/Hannes-Delcroix-Match-Logs" xr:uid="{1750DF33-6609-44F6-976F-3F516072F451}"/>
    <hyperlink ref="B141" r:id="rId553" display="https://fbref.com/en/players/5a7301ae/Leander-Dendoncker" xr:uid="{5A095994-0B7B-477C-8C39-B568A3B718CF}"/>
    <hyperlink ref="C141" r:id="rId554" display="https://fbref.com/en/country/BEL/Belgium-Football" xr:uid="{275B02E2-0378-4180-874C-650F4BFDB876}"/>
    <hyperlink ref="E141" r:id="rId555" display="https://fbref.com/en/squads/8602292d/Aston-Villa-Stats" xr:uid="{286DD5D8-D86C-4064-A798-E76C514A5AE2}"/>
    <hyperlink ref="AD141" r:id="rId556" display="https://fbref.com/en/players/5a7301ae/matchlogs/2023-2024/summary/Leander-Dendoncker-Match-Logs" xr:uid="{DB9472D7-BDB7-4F6F-AED3-67BE2DA40D67}"/>
    <hyperlink ref="B142" r:id="rId557" display="https://fbref.com/en/players/aeed5c06/Moussa-Diaby" xr:uid="{5E55DCF9-23F4-40D1-B8DB-A52FCBDE39D5}"/>
    <hyperlink ref="C142" r:id="rId558" display="https://fbref.com/en/country/FRA/France-Football" xr:uid="{05295617-88E8-4639-AFD4-BB0E2B5CCE4D}"/>
    <hyperlink ref="E142" r:id="rId559" display="https://fbref.com/en/squads/8602292d/Aston-Villa-Stats" xr:uid="{D992B9C1-026F-47E6-A96A-E5DD7A622BC1}"/>
    <hyperlink ref="AD142" r:id="rId560" display="https://fbref.com/en/players/aeed5c06/matchlogs/2023-2024/summary/Moussa-Diaby-Match-Logs" xr:uid="{DAD8C09D-99CD-485F-8AB3-10C5FCAEBEF9}"/>
    <hyperlink ref="B143" r:id="rId561" display="https://fbref.com/en/players/e31708b2/Amadou-Diallo" xr:uid="{C62CDFDD-9333-4773-8B37-C33D3FFBFAC1}"/>
    <hyperlink ref="C143" r:id="rId562" display="https://fbref.com/en/country/ENG/England-Football" xr:uid="{91BB0314-1B35-4B23-B5F5-C7627EE7F8C4}"/>
    <hyperlink ref="E143" r:id="rId563" display="https://fbref.com/en/squads/b2b47a98/Newcastle-United-Stats" xr:uid="{22FEAEA8-7818-47FF-9159-45B40F96E65C}"/>
    <hyperlink ref="AD143" r:id="rId564" display="https://fbref.com/en/players/e31708b2/matchlogs/2023-2024/summary/Amadou-Diallo-Match-Logs" xr:uid="{7ACA407B-C58B-4E09-A4FA-C73D5AB48940}"/>
    <hyperlink ref="B144" r:id="rId565" display="https://fbref.com/en/players/31c69ef1/Ruben-Dias" xr:uid="{DF55AA05-7827-4545-9F1B-B09FBC4C1996}"/>
    <hyperlink ref="C144" r:id="rId566" display="https://fbref.com/en/country/POR/Portugal-Football" xr:uid="{BF5181EA-7394-4550-BF5C-123CAEFC5400}"/>
    <hyperlink ref="E144" r:id="rId567" display="https://fbref.com/en/squads/b8fd03ef/Manchester-City-Stats" xr:uid="{F7686D76-86FB-4F7F-BFC7-3708C4BA0481}"/>
    <hyperlink ref="AD144" r:id="rId568" display="https://fbref.com/en/players/31c69ef1/matchlogs/2023-2024/summary/Ruben-Dias-Match-Logs" xr:uid="{5452A5F0-23B8-4EF9-80D3-6660C3E4DFCA}"/>
    <hyperlink ref="B145" r:id="rId569" display="https://fbref.com/en/players/4a1a9578/Luis-Diaz" xr:uid="{F7CBD3D3-DE58-462E-BA83-57C6E98AA9AE}"/>
    <hyperlink ref="C145" r:id="rId570" display="https://fbref.com/en/country/COL/Colombia-Football" xr:uid="{1A78B016-D6A5-4132-8AB5-615F7DC7B51C}"/>
    <hyperlink ref="E145" r:id="rId571" display="https://fbref.com/en/squads/822bd0ba/Liverpool-Stats" xr:uid="{9FEE45DA-CAE8-4B8C-A662-8FE790C1951A}"/>
    <hyperlink ref="AD145" r:id="rId572" display="https://fbref.com/en/players/4a1a9578/matchlogs/2023-2024/summary/Luis-Diaz-Match-Logs" xr:uid="{D4DC3F29-CB9A-495A-82C9-AEDE853AC613}"/>
    <hyperlink ref="B146" r:id="rId573" display="https://fbref.com/en/players/979cb300/Matt-Dibley-Dias" xr:uid="{FF46C6DB-E3DB-4017-9330-CABC8D78DA73}"/>
    <hyperlink ref="C146" r:id="rId574" display="https://fbref.com/en/country/NZL/New-Zealand-Football" xr:uid="{4CFC06FE-8D33-4DFC-A5CF-87D878C57F02}"/>
    <hyperlink ref="E146" r:id="rId575" display="https://fbref.com/en/squads/fd962109/Fulham-Stats" xr:uid="{208C7A65-C83A-4449-BC5F-7182CE481615}"/>
    <hyperlink ref="AD146" r:id="rId576" display="https://fbref.com/en/players/979cb300/matchlogs/2023-2024/summary/Matt-Dibley-Dias-Match-Logs" xr:uid="{7CF3F974-0926-474D-9D0E-11BE50CF332B}"/>
    <hyperlink ref="B147" r:id="rId577" display="https://fbref.com/en/players/ac861941/Eric-Dier" xr:uid="{F9211B43-20BC-4A34-AA4D-0D9A672E5008}"/>
    <hyperlink ref="C147" r:id="rId578" display="https://fbref.com/en/country/ENG/England-Football" xr:uid="{7BC6B514-025F-4963-AED6-645B8C6536CD}"/>
    <hyperlink ref="E147" r:id="rId579" display="https://fbref.com/en/squads/361ca564/Tottenham-Hotspur-Stats" xr:uid="{63160984-6E9E-4181-8D29-9CC4A8136B42}"/>
    <hyperlink ref="AD147" r:id="rId580" display="https://fbref.com/en/players/ac861941/matchlogs/2023-2024/summary/Eric-Dier-Match-Logs" xr:uid="{CA4B41B4-C3FE-4259-8EDB-9196386090E7}"/>
    <hyperlink ref="B148" r:id="rId581" display="https://fbref.com/en/players/1b84dbe1/Lucas-Digne" xr:uid="{B97ACB80-17DA-4530-AD33-EF46AE99E5A9}"/>
    <hyperlink ref="C148" r:id="rId582" display="https://fbref.com/en/country/FRA/France-Football" xr:uid="{7F13A0BE-3885-4474-B75C-A68339CA5202}"/>
    <hyperlink ref="E148" r:id="rId583" display="https://fbref.com/en/squads/8602292d/Aston-Villa-Stats" xr:uid="{C5D21E2E-548E-4225-9858-32C579C58542}"/>
    <hyperlink ref="AD148" r:id="rId584" display="https://fbref.com/en/players/1b84dbe1/matchlogs/2023-2024/summary/Lucas-Digne-Match-Logs" xr:uid="{D3865AC3-8C35-4A49-9F49-D3540B6402C4}"/>
    <hyperlink ref="B149" r:id="rId585" display="https://fbref.com/en/players/a712ca2b/Issa-Diop" xr:uid="{0247FE4A-12AB-47FC-9BCA-2584A4DF49C4}"/>
    <hyperlink ref="C149" r:id="rId586" display="https://fbref.com/en/country/FRA/France-Football" xr:uid="{A1EE49D2-A8E3-4DAB-9FE4-55C0A8CEBD0F}"/>
    <hyperlink ref="E149" r:id="rId587" display="https://fbref.com/en/squads/fd962109/Fulham-Stats" xr:uid="{5E59A6F8-AACB-48AC-9698-617781515D67}"/>
    <hyperlink ref="AD149" r:id="rId588" display="https://fbref.com/en/players/a712ca2b/matchlogs/2023-2024/summary/Issa-Diop-Match-Logs" xr:uid="{AE4D15FF-D95E-4C0D-B5D8-28F24B9DB009}"/>
    <hyperlink ref="B150" r:id="rId589" display="https://fbref.com/en/players/ad82197c/Axel-Disasi" xr:uid="{47B1F315-FB4A-4B97-A82D-689F4AE006AB}"/>
    <hyperlink ref="C150" r:id="rId590" display="https://fbref.com/en/country/FRA/France-Football" xr:uid="{FBE5BC82-90B5-498A-B613-95877B49E078}"/>
    <hyperlink ref="E150" r:id="rId591" display="https://fbref.com/en/squads/cff3d9bb/Chelsea-Stats" xr:uid="{6D2E55F0-A509-4488-B716-90D784881236}"/>
    <hyperlink ref="AD150" r:id="rId592" display="https://fbref.com/en/players/ad82197c/matchlogs/2023-2024/summary/Axel-Disasi-Match-Logs" xr:uid="{3820B840-3582-4D46-9D8A-A485D2CF63CD}"/>
    <hyperlink ref="B151" r:id="rId593" display="https://fbref.com/en/players/733f1a7d/Ben-Doak" xr:uid="{F740CFF8-1172-4B8A-A911-3E3582061B2C}"/>
    <hyperlink ref="C151" r:id="rId594" display="https://fbref.com/en/country/SCO/Scotland-Football" xr:uid="{DDCAF4B7-2BF9-4951-9D5D-F2070A475DCA}"/>
    <hyperlink ref="E151" r:id="rId595" display="https://fbref.com/en/squads/822bd0ba/Liverpool-Stats" xr:uid="{C1996764-A072-48E6-9774-B4B8BE0218BC}"/>
    <hyperlink ref="AD151" r:id="rId596" display="https://fbref.com/en/players/733f1a7d/matchlogs/2023-2024/summary/Ben-Doak-Match-Logs" xr:uid="{1DBCEB0A-9B68-49AC-AD59-2F7B57A27E67}"/>
    <hyperlink ref="B152" r:id="rId597" display="https://fbref.com/en/players/e814e1cf/Lewis-Dobbin" xr:uid="{22C0FA21-899C-4D6B-AAFC-D9797E99AD1C}"/>
    <hyperlink ref="C152" r:id="rId598" display="https://fbref.com/en/country/ENG/England-Football" xr:uid="{A5493147-8827-4CF2-9471-47640D965C75}"/>
    <hyperlink ref="E152" r:id="rId599" display="https://fbref.com/en/squads/d3fd31cc/Everton-Stats" xr:uid="{E6209DCF-D210-40A8-9702-FC37B7DF245D}"/>
    <hyperlink ref="AD152" r:id="rId600" display="https://fbref.com/en/players/e814e1cf/matchlogs/2023-2024/summary/Lewis-Dobbin-Match-Logs" xr:uid="{82AF829A-314D-47C3-BA40-8DACFF76180A}"/>
    <hyperlink ref="B153" r:id="rId601" display="https://fbref.com/en/players/d557d734/Matt-Doherty" xr:uid="{C190B13C-43CF-46DD-B9FE-DCF1EF025A7A}"/>
    <hyperlink ref="C153" r:id="rId602" display="https://fbref.com/en/country/IRL/Republic-of-Ireland-Football" xr:uid="{4103DCE5-C1AA-4C4A-AD2E-60AD406690D8}"/>
    <hyperlink ref="E153" r:id="rId603" display="https://fbref.com/en/squads/8cec06e1/Wolverhampton-Wanderers-Stats" xr:uid="{8BBA7515-66EB-49E3-A13B-6BE340CCC961}"/>
    <hyperlink ref="AD153" r:id="rId604" display="https://fbref.com/en/players/d557d734/matchlogs/2023-2024/summary/Matt-Doherty-Match-Logs" xr:uid="{1C7CD435-A17E-473E-BC63-EB36B21F11AE}"/>
    <hyperlink ref="B154" r:id="rId605" display="https://fbref.com/en/players/fffea3e5/Jeremy-Doku" xr:uid="{70C5F1B5-69F5-4378-9978-DD2E4A8BCCA3}"/>
    <hyperlink ref="C154" r:id="rId606" display="https://fbref.com/en/country/BEL/Belgium-Football" xr:uid="{5EC107EA-9924-4E51-9265-350C3EF6D2E2}"/>
    <hyperlink ref="E154" r:id="rId607" display="https://fbref.com/en/squads/b8fd03ef/Manchester-City-Stats" xr:uid="{F12AC56B-6092-4D11-8F45-2B5410D2F12B}"/>
    <hyperlink ref="AD154" r:id="rId608" display="https://fbref.com/en/players/fffea3e5/matchlogs/2023-2024/summary/Jeremy-Doku-Match-Logs" xr:uid="{C613C1FF-FBA3-40FF-804F-F25835569FD6}"/>
    <hyperlink ref="B155" r:id="rId609" display="https://fbref.com/en/players/20b3a502/Nicolas-Dominguez" xr:uid="{6BB805A1-4C2F-4D81-B5AE-B0A1289BBAD5}"/>
    <hyperlink ref="C155" r:id="rId610" display="https://fbref.com/en/country/ARG/Argentina-Football" xr:uid="{80214EE0-4A1D-4F88-A085-7B038CEC87DD}"/>
    <hyperlink ref="E155" r:id="rId611" display="https://fbref.com/en/squads/e4a775cb/Nottingham-Forest-Stats" xr:uid="{B6384E10-CA71-473E-AE05-C3AD2D49A9FC}"/>
    <hyperlink ref="AD155" r:id="rId612" display="https://fbref.com/en/players/20b3a502/matchlogs/2023-2024/summary/Nicolas-Dominguez-Match-Logs" xr:uid="{721C79EC-03C9-4B04-8AF3-782F6EC9DDED}"/>
    <hyperlink ref="B156" r:id="rId613" display="https://fbref.com/en/players/5e4d9b48/Jamie-Donley" xr:uid="{E9E32A9A-C57F-42A7-B867-9F67309FE6A7}"/>
    <hyperlink ref="C156" r:id="rId614" display="https://fbref.com/en/country/ENG/England-Football" xr:uid="{AA5EBD93-13A7-4324-BAB6-7EDB5778A72C}"/>
    <hyperlink ref="E156" r:id="rId615" display="https://fbref.com/en/squads/361ca564/Tottenham-Hotspur-Stats" xr:uid="{3A56983E-4287-4C02-96AD-40EC06C7799D}"/>
    <hyperlink ref="AD156" r:id="rId616" display="https://fbref.com/en/players/5e4d9b48/matchlogs/2023-2024/summary/Jamie-Donley-Match-Logs" xr:uid="{7EFA0AB5-7B1D-44F5-B8FB-98E575167890}"/>
    <hyperlink ref="B157" r:id="rId617" display="https://fbref.com/en/players/ac1ef440/Alfie-Dorrington" xr:uid="{E139B00E-0E74-41B8-8501-B8B3423220EA}"/>
    <hyperlink ref="C157" r:id="rId618" display="https://fbref.com/en/country/ENG/England-Football" xr:uid="{C579E591-3BBA-489E-B655-3EF7788734C6}"/>
    <hyperlink ref="E157" r:id="rId619" display="https://fbref.com/en/squads/361ca564/Tottenham-Hotspur-Stats" xr:uid="{8D4ED0C3-C85C-4A97-8BC6-7BC772D66081}"/>
    <hyperlink ref="AD157" r:id="rId620" display="https://fbref.com/en/players/ac1ef440/matchlogs/2023-2024/summary/Alfie-Dorrington-Match-Logs" xr:uid="{310D81A0-1613-4BB9-925F-AAE3D3A03E2D}"/>
    <hyperlink ref="B158" r:id="rId621" display="https://fbref.com/en/players/67ac5bb8/Gabriel-Dos-Santos" xr:uid="{B79E6654-AFE9-4292-AF09-238C0225DD55}"/>
    <hyperlink ref="C158" r:id="rId622" display="https://fbref.com/en/country/BRA/Brazil-Football" xr:uid="{CA69A827-8AEF-4BA6-9796-D42A71E7770D}"/>
    <hyperlink ref="E158" r:id="rId623" display="https://fbref.com/en/squads/18bb7c10/Arsenal-Stats" xr:uid="{25177B14-ED69-4E13-BA01-FFC947456E09}"/>
    <hyperlink ref="AD158" r:id="rId624" display="https://fbref.com/en/players/67ac5bb8/matchlogs/2023-2024/summary/Gabriel-Dos-Santos-Match-Logs" xr:uid="{3B157803-34EC-443B-A05A-3AFDFB486E84}"/>
    <hyperlink ref="B159" r:id="rId625" display="https://fbref.com/en/players/02b29014/Abdoulaye-Doucoure" xr:uid="{D648294D-5175-4FF9-8B0A-C3AB1FB4DC75}"/>
    <hyperlink ref="C159" r:id="rId626" display="https://fbref.com/en/country/MLI/Mali-Football" xr:uid="{724C7877-8D59-4BF1-B55B-B877269F8EB6}"/>
    <hyperlink ref="E159" r:id="rId627" display="https://fbref.com/en/squads/d3fd31cc/Everton-Stats" xr:uid="{F7633848-1C92-4FFB-9C8B-06AEC35DEC42}"/>
    <hyperlink ref="AD159" r:id="rId628" display="https://fbref.com/en/players/02b29014/matchlogs/2023-2024/summary/Abdoulaye-Doucoure-Match-Logs" xr:uid="{67A2F325-597D-4D16-9885-F73AAE62B4C1}"/>
    <hyperlink ref="B160" r:id="rId629" display="https://fbref.com/en/players/ce4f40c7/Cheick-Doucoure" xr:uid="{35A70656-3DD9-4345-B4F6-F52AF8A1FD59}"/>
    <hyperlink ref="C160" r:id="rId630" display="https://fbref.com/en/country/MLI/Mali-Football" xr:uid="{9038500B-271B-4673-B609-55A5E7E12859}"/>
    <hyperlink ref="E160" r:id="rId631" display="https://fbref.com/en/squads/47c64c55/Crystal-Palace-Stats" xr:uid="{C7E7FA4F-4046-43EB-AA8C-67658B953FD5}"/>
    <hyperlink ref="AD160" r:id="rId632" display="https://fbref.com/en/players/ce4f40c7/matchlogs/2023-2024/summary/Cheick-Doucoure-Match-Logs" xr:uid="{E31A8EC4-C30F-4B0B-BA3F-8F7D855C2DAC}"/>
    <hyperlink ref="B161" r:id="rId633" display="https://fbref.com/en/players/bf33b257/Alfie-Doughty" xr:uid="{DC06CA7E-3975-441E-AD9A-0E71262A9CB8}"/>
    <hyperlink ref="C161" r:id="rId634" display="https://fbref.com/en/country/ENG/England-Football" xr:uid="{018AC431-3839-4884-A16D-90CB71E7B7C6}"/>
    <hyperlink ref="E161" r:id="rId635" display="https://fbref.com/en/squads/e297cd13/Luton-Town-Stats" xr:uid="{23B47BAD-B150-4A31-9F22-2E3F258FB0E4}"/>
    <hyperlink ref="AD161" r:id="rId636" display="https://fbref.com/en/players/bf33b257/matchlogs/2023-2024/summary/Alfie-Doughty-Match-Logs" xr:uid="{F6157AE4-67B2-4E32-B284-891CB232512A}"/>
    <hyperlink ref="B162" r:id="rId637" display="https://fbref.com/en/players/5526deb1/Tommy-Doyle" xr:uid="{606977A0-0558-44D2-BB73-FF4ED4886EC2}"/>
    <hyperlink ref="C162" r:id="rId638" display="https://fbref.com/en/country/ENG/England-Football" xr:uid="{B1DA504C-1B03-41A8-86EB-EC5505585778}"/>
    <hyperlink ref="E162" r:id="rId639" display="https://fbref.com/en/squads/8cec06e1/Wolverhampton-Wanderers-Stats" xr:uid="{F5D033C9-47FE-4847-9926-D25CD1031CDF}"/>
    <hyperlink ref="AD162" r:id="rId640" display="https://fbref.com/en/players/5526deb1/matchlogs/2023-2024/summary/Tommy-Doyle-Match-Logs" xr:uid="{F8404B89-67CE-4B75-A7F2-7FBA5B83D8FE}"/>
    <hyperlink ref="B163" r:id="rId641" display="https://fbref.com/en/players/3a949a25/Martin-Dubravka" xr:uid="{7D59795B-7916-489E-90EF-E97294F8AB8E}"/>
    <hyperlink ref="C163" r:id="rId642" display="https://fbref.com/en/country/SVK/Slovakia-Football" xr:uid="{458290D4-FEDF-4CF8-BFA1-B84E530BC480}"/>
    <hyperlink ref="E163" r:id="rId643" display="https://fbref.com/en/squads/b2b47a98/Newcastle-United-Stats" xr:uid="{F6C3CF43-3CE5-41E7-87DA-BB78776109E3}"/>
    <hyperlink ref="AD163" r:id="rId644" display="https://fbref.com/en/players/3a949a25/matchlogs/2023-2024/summary/Martin-Dubravka-Match-Logs" xr:uid="{85AD70F9-95E3-4148-9302-9394E9B79A8D}"/>
    <hyperlink ref="B164" r:id="rId645" display="https://fbref.com/en/players/3fe6bd8c/Paul-Dummett" xr:uid="{DAFC7526-6B5E-4008-A042-E81E866C29E7}"/>
    <hyperlink ref="C164" r:id="rId646" display="https://fbref.com/en/country/WAL/Wales-Football" xr:uid="{7222D64E-975E-417A-AA2C-2A3F050E83EB}"/>
    <hyperlink ref="E164" r:id="rId647" display="https://fbref.com/en/squads/b2b47a98/Newcastle-United-Stats" xr:uid="{1DB714EB-15F4-417B-803D-60799C2D3B49}"/>
    <hyperlink ref="AD164" r:id="rId648" display="https://fbref.com/en/players/3fe6bd8c/matchlogs/2023-2024/summary/Paul-Dummett-Match-Logs" xr:uid="{AA4CC023-4BB6-4EC0-817E-D4FF3F7F984E}"/>
    <hyperlink ref="B165" r:id="rId649" display="https://fbref.com/en/players/282f75f3/Lewis-Dunk" xr:uid="{54906AD4-45D2-4C45-891E-B385253F1D5E}"/>
    <hyperlink ref="C165" r:id="rId650" display="https://fbref.com/en/country/ENG/England-Football" xr:uid="{57AB89A8-3C0B-4E02-B675-F99B1316996C}"/>
    <hyperlink ref="E165" r:id="rId651" display="https://fbref.com/en/squads/d07537b9/Brighton-and-Hove-Albion-Stats" xr:uid="{8A5558C7-C098-4555-B573-8432A06CEDDC}"/>
    <hyperlink ref="AD165" r:id="rId652" display="https://fbref.com/en/players/282f75f3/matchlogs/2023-2024/summary/Lewis-Dunk-Match-Logs" xr:uid="{4654E7E0-4F14-4E4B-8260-6076CAB87FCF}"/>
    <hyperlink ref="B166" r:id="rId653" display="https://fbref.com/en/players/414184f7/Jhon-Duran" xr:uid="{03DA56E8-7581-4506-A32B-B4B3D82EBD81}"/>
    <hyperlink ref="C166" r:id="rId654" display="https://fbref.com/en/country/COL/Colombia-Football" xr:uid="{B3549C23-ABDA-498D-8CE5-4E3B24DFBA7C}"/>
    <hyperlink ref="E166" r:id="rId655" display="https://fbref.com/en/squads/8602292d/Aston-Villa-Stats" xr:uid="{C876F38D-B256-4C30-9EE8-2B8E266FC907}"/>
    <hyperlink ref="AD166" r:id="rId656" display="https://fbref.com/en/players/414184f7/matchlogs/2023-2024/summary/Jhon-Duran-Match-Logs" xr:uid="{0ABA8FAE-11E9-4626-940D-2B9A111A7BED}"/>
    <hyperlink ref="B167" r:id="rId657" display="https://fbref.com/en/players/fa9fa773/Malcolm-Ebiowei" xr:uid="{DB8EABF9-D953-4AFC-8A4A-3B06FCBF5821}"/>
    <hyperlink ref="C167" r:id="rId658" display="https://fbref.com/en/country/ENG/England-Football" xr:uid="{54D2CB91-7014-47D3-A8C9-33C33E458E16}"/>
    <hyperlink ref="E167" r:id="rId659" display="https://fbref.com/en/squads/47c64c55/Crystal-Palace-Stats" xr:uid="{2089B968-F603-469D-9993-405FCE4307AE}"/>
    <hyperlink ref="AD167" r:id="rId660" display="https://fbref.com/en/players/fa9fa773/matchlogs/2023-2024/summary/Malcolm-Ebiowei-Match-Logs" xr:uid="{5AE3BA68-30C4-4480-B3E7-E7F2F0EE8774}"/>
    <hyperlink ref="B168" r:id="rId661" display="https://fbref.com/en/players/3bb7b8b4/Ederson" xr:uid="{FB9FB615-2CA2-424C-B0A8-29E7E0538BA7}"/>
    <hyperlink ref="C168" r:id="rId662" display="https://fbref.com/en/country/BRA/Brazil-Football" xr:uid="{132DB8EC-7465-4EE9-A82E-ED36062C2031}"/>
    <hyperlink ref="E168" r:id="rId663" display="https://fbref.com/en/squads/b8fd03ef/Manchester-City-Stats" xr:uid="{0099BC21-1C6C-4DBF-B44C-BB5BE154C02C}"/>
    <hyperlink ref="AD168" r:id="rId664" display="https://fbref.com/en/players/3bb7b8b4/matchlogs/2023-2024/summary/Ederson-Match-Logs" xr:uid="{B8FEC12D-C5B8-4131-B608-34DFDA9457D6}"/>
    <hyperlink ref="B169" r:id="rId665" display="https://fbref.com/en/players/0562b7f1/Odsonne-Edouard" xr:uid="{27E29E64-15C6-4459-9C51-3D27399D8641}"/>
    <hyperlink ref="C169" r:id="rId666" display="https://fbref.com/en/country/FRA/France-Football" xr:uid="{2662A271-70F6-4CDD-B1BB-A593BA67E06D}"/>
    <hyperlink ref="E169" r:id="rId667" display="https://fbref.com/en/squads/47c64c55/Crystal-Palace-Stats" xr:uid="{94FEF737-CE12-46EC-B133-E45E3071F110}"/>
    <hyperlink ref="AD169" r:id="rId668" display="https://fbref.com/en/players/0562b7f1/matchlogs/2023-2024/summary/Odsonne-Edouard-Match-Logs" xr:uid="{D042494A-F19A-4898-8D4D-9388635F4B29}"/>
    <hyperlink ref="B170" r:id="rId669" display="https://fbref.com/en/players/debe38a0/John-Egan" xr:uid="{96F1BCC6-1C53-4566-943C-312A5F761766}"/>
    <hyperlink ref="C170" r:id="rId670" display="https://fbref.com/en/country/IRL/Republic-of-Ireland-Football" xr:uid="{68CD0DC6-CFE6-4D65-943C-7A261B0EFE63}"/>
    <hyperlink ref="E170" r:id="rId671" display="https://fbref.com/en/squads/1df6b87e/Sheffield-United-Stats" xr:uid="{B91543AA-CE9E-4223-86F1-C8E906F0473F}"/>
    <hyperlink ref="AD170" r:id="rId672" display="https://fbref.com/en/players/debe38a0/matchlogs/2023-2024/summary/John-Egan-Match-Logs" xr:uid="{0C1571AC-BFF0-4F71-AF9D-97450CE79A42}"/>
    <hyperlink ref="B171" r:id="rId673" display="https://fbref.com/en/players/3d554589/Hjalmar-Ekdal" xr:uid="{015B383F-DCF4-4352-9D8B-C33E8BF8C6D3}"/>
    <hyperlink ref="C171" r:id="rId674" display="https://fbref.com/en/country/SWE/Sweden-Football" xr:uid="{9F6B5C6F-4C46-45E6-855A-2705A7AB6CF7}"/>
    <hyperlink ref="E171" r:id="rId675" display="https://fbref.com/en/squads/943e8050/Burnley-Stats" xr:uid="{7ABE6F7A-CDCC-4AB6-B513-C6771C3A4EAC}"/>
    <hyperlink ref="AD171" r:id="rId676" display="https://fbref.com/en/players/3d554589/matchlogs/2023-2024/summary/Hjalmar-Ekdal-Match-Logs" xr:uid="{30FD7186-0F49-4725-AACF-C314432B4DE8}"/>
    <hyperlink ref="B172" r:id="rId677" display="https://fbref.com/en/players/2fba6108/Anthony-Elanga" xr:uid="{E435E1AD-2925-4FBA-8CAA-721E056B930F}"/>
    <hyperlink ref="C172" r:id="rId678" display="https://fbref.com/en/country/SWE/Sweden-Football" xr:uid="{F9FC425D-8997-44AC-AA65-4E0E3901497A}"/>
    <hyperlink ref="E172" r:id="rId679" display="https://fbref.com/en/squads/e4a775cb/Nottingham-Forest-Stats" xr:uid="{479C28CF-A296-437D-86A1-BCD070508744}"/>
    <hyperlink ref="AD172" r:id="rId680" display="https://fbref.com/en/players/2fba6108/matchlogs/2023-2024/summary/Anthony-Elanga-Match-Logs" xr:uid="{91D3D0D4-9425-43D3-8F33-B0E8678516AC}"/>
    <hyperlink ref="B173" r:id="rId681" display="https://fbref.com/en/players/b9e1436c/Harvey-Elliott" xr:uid="{72F53BD0-B2B3-4C8C-B2CC-AD9E634B630D}"/>
    <hyperlink ref="C173" r:id="rId682" display="https://fbref.com/en/country/ENG/England-Football" xr:uid="{117643A7-42D9-4005-98E2-A4593FB81C9E}"/>
    <hyperlink ref="E173" r:id="rId683" display="https://fbref.com/en/squads/822bd0ba/Liverpool-Stats" xr:uid="{9F0B888B-402B-48F3-BBE8-258F8A1AB5D9}"/>
    <hyperlink ref="AD173" r:id="rId684" display="https://fbref.com/en/players/b9e1436c/matchlogs/2023-2024/summary/Harvey-Elliott-Match-Logs" xr:uid="{743B2A55-6CF1-4F7E-9E3F-44B0CD618418}"/>
    <hyperlink ref="B174" r:id="rId685" display="https://fbref.com/en/players/47a34c4f/Mohamed-Elneny" xr:uid="{0FE84790-93D9-4288-9534-CA595FF051A8}"/>
    <hyperlink ref="C174" r:id="rId686" display="https://fbref.com/en/country/EGY/Egypt-Football" xr:uid="{9293316B-C812-4169-863A-AE414E530D27}"/>
    <hyperlink ref="E174" r:id="rId687" display="https://fbref.com/en/squads/18bb7c10/Arsenal-Stats" xr:uid="{EF397CA8-BAA8-41A5-9E9A-4DD0BE33FE97}"/>
    <hyperlink ref="AD174" r:id="rId688" display="https://fbref.com/en/players/47a34c4f/matchlogs/2023-2024/summary/Mohamed-Elneny-Match-Logs" xr:uid="{FE4BCF2F-E709-4832-86D5-9D1E53D166D6}"/>
    <hyperlink ref="B175" r:id="rId689" display="https://fbref.com/en/players/df8b52a5/Emerson" xr:uid="{722F7593-6F2A-457F-9888-5504EE6FA52D}"/>
    <hyperlink ref="C175" r:id="rId690" display="https://fbref.com/en/country/BRA/Brazil-Football" xr:uid="{19900EED-7A99-48C8-B629-AA507F527216}"/>
    <hyperlink ref="E175" r:id="rId691" display="https://fbref.com/en/squads/361ca564/Tottenham-Hotspur-Stats" xr:uid="{856BDD94-EFAC-48B1-B62A-904757160834}"/>
    <hyperlink ref="AD175" r:id="rId692" display="https://fbref.com/en/players/df8b52a5/matchlogs/2023-2024/summary/Emerson-Match-Logs" xr:uid="{3DAA3B7D-47DC-4A0D-94F4-536C713CE45A}"/>
    <hyperlink ref="B176" r:id="rId693" display="https://fbref.com/en/players/c149016b/Wataru-Endo" xr:uid="{C0CBC9A2-3435-4E85-91E9-D4FE883E81EF}"/>
    <hyperlink ref="C176" r:id="rId694" display="https://fbref.com/en/country/JPN/Japan-Football" xr:uid="{AAC9F4A4-2D48-4B13-9F4D-3388A92F4131}"/>
    <hyperlink ref="E176" r:id="rId695" display="https://fbref.com/en/squads/822bd0ba/Liverpool-Stats" xr:uid="{C7C6DAA9-82E8-4E8D-BBAA-DB2B86A6CC60}"/>
    <hyperlink ref="AD176" r:id="rId696" display="https://fbref.com/en/players/c149016b/matchlogs/2023-2024/summary/Wataru-Endo-Match-Logs" xr:uid="{8C8EF1C9-C937-4E01-A9A5-37F952B428B8}"/>
    <hyperlink ref="B177" r:id="rId697" display="https://fbref.com/en/players/980522ec/Christian-Eriksen" xr:uid="{679F1631-03AF-423F-8FC8-3DE012EB9D2A}"/>
    <hyperlink ref="C177" r:id="rId698" display="https://fbref.com/en/country/DEN/Denmark-Football" xr:uid="{0CA43539-EEF0-46DD-BA00-151203B7DDFF}"/>
    <hyperlink ref="E177" r:id="rId699" display="https://fbref.com/en/squads/19538871/Manchester-United-Stats" xr:uid="{6B393F0F-3C08-4D02-8506-709449182DDE}"/>
    <hyperlink ref="AD177" r:id="rId700" display="https://fbref.com/en/players/980522ec/matchlogs/2023-2024/summary/Christian-Eriksen-Match-Logs" xr:uid="{B8B2F633-9A0B-462C-9464-56F4D3C13D18}"/>
    <hyperlink ref="B178" r:id="rId701" display="https://fbref.com/en/players/d38fdf53/Pervis-Estupinan" xr:uid="{14061A77-0BEB-4084-AB74-7B2E079C9FF4}"/>
    <hyperlink ref="C178" r:id="rId702" display="https://fbref.com/en/country/ECU/Ecuador-Football" xr:uid="{0308F515-A9B4-40BE-BD61-CD8134C2C485}"/>
    <hyperlink ref="E178" r:id="rId703" display="https://fbref.com/en/squads/d07537b9/Brighton-and-Hove-Albion-Stats" xr:uid="{A95A295F-262F-4042-86E3-ABD40A9484F5}"/>
    <hyperlink ref="AD178" r:id="rId704" display="https://fbref.com/en/players/d38fdf53/matchlogs/2023-2024/summary/Pervis-Estupinan-Match-Logs" xr:uid="{704D36E9-0BCA-4247-8F22-FD315B82369A}"/>
    <hyperlink ref="B179" r:id="rId705" display="https://fbref.com/en/players/f8fcd2a5/Jonny-Evans" xr:uid="{7B290ABF-0E98-4B8D-BB5B-9F0B00EB5221}"/>
    <hyperlink ref="C179" r:id="rId706" display="https://fbref.com/en/country/NIR/Northern-Ireland-Football" xr:uid="{660A32A8-0344-4042-BD3B-16965AD06288}"/>
    <hyperlink ref="E179" r:id="rId707" display="https://fbref.com/en/squads/19538871/Manchester-United-Stats" xr:uid="{4D9B0EF5-B319-47D8-9B62-224A1BDDE24E}"/>
    <hyperlink ref="AD179" r:id="rId708" display="https://fbref.com/en/players/f8fcd2a5/matchlogs/2023-2024/summary/Jonny-Evans-Match-Logs" xr:uid="{DECB7A85-4ED4-4947-97AD-D666A673EB8D}"/>
    <hyperlink ref="B180" r:id="rId709" display="https://fbref.com/en/players/ae4fc6a4/Eberechi-Eze" xr:uid="{92DAFCAD-E686-4A6D-90F8-CAFF376D39B6}"/>
    <hyperlink ref="C180" r:id="rId710" display="https://fbref.com/en/country/ENG/England-Football" xr:uid="{27F02A8F-DC59-4350-8338-3DE85A595894}"/>
    <hyperlink ref="E180" r:id="rId711" display="https://fbref.com/en/squads/47c64c55/Crystal-Palace-Stats" xr:uid="{C885A152-DE62-4DE2-96ED-1748B8FA137B}"/>
    <hyperlink ref="AD180" r:id="rId712" display="https://fbref.com/en/players/ae4fc6a4/matchlogs/2023-2024/summary/Eberechi-Eze-Match-Logs" xr:uid="{42C94BC1-0BAE-4631-A5AE-8DC40DEDFFB0}"/>
    <hyperlink ref="B181" r:id="rId713" display="https://fbref.com/en/players/9328b835/Lukasz-Fabianski" xr:uid="{9DC4D30A-ECA3-455D-A33A-CEBA6D984C65}"/>
    <hyperlink ref="C181" r:id="rId714" display="https://fbref.com/en/country/POL/Poland-Football" xr:uid="{1EC5DEE6-37CA-4FFE-B8F8-638FF0E679FC}"/>
    <hyperlink ref="E181" r:id="rId715" display="https://fbref.com/en/squads/7c21e445/West-Ham-United-Stats" xr:uid="{6C5AC1C6-8260-4BE9-BD87-75FB43AF5F3C}"/>
    <hyperlink ref="AD181" r:id="rId716" display="https://fbref.com/en/players/9328b835/matchlogs/2023-2024/summary/Lukasz-Fabianski-Match-Logs" xr:uid="{CFD03C2A-8E94-4151-9B2B-8CEFA6293FE7}"/>
    <hyperlink ref="B182" r:id="rId717" display="https://fbref.com/en/players/0ba976e4/Ansu-Fati" xr:uid="{1D9B83F6-631E-4B3C-A881-0F2EB9CD5621}"/>
    <hyperlink ref="C182" r:id="rId718" display="https://fbref.com/en/country/ESP/Spain-Football" xr:uid="{01FA336B-AAB6-4884-871C-5B8A4DAC6366}"/>
    <hyperlink ref="E182" r:id="rId719" display="https://fbref.com/en/squads/d07537b9/Brighton-and-Hove-Albion-Stats" xr:uid="{589F3BFC-DE6A-4A84-B1EA-5D870E45AA99}"/>
    <hyperlink ref="AD182" r:id="rId720" display="https://fbref.com/en/players/0ba976e4/matchlogs/2023-2024/summary/Ansu-Fati-Match-Logs" xr:uid="{1CD89416-4088-4D0B-B3A9-9392A71C5B8A}"/>
    <hyperlink ref="B183" r:id="rId721" display="https://fbref.com/en/players/51a3c4c8/Felipe" xr:uid="{E8EA252F-C8C3-4EE2-8FED-2FA8D5D79BFB}"/>
    <hyperlink ref="C183" r:id="rId722" display="https://fbref.com/en/country/BRA/Brazil-Football" xr:uid="{A8896DDF-895C-454A-BEA4-195305FCDC7F}"/>
    <hyperlink ref="E183" r:id="rId723" display="https://fbref.com/en/squads/e4a775cb/Nottingham-Forest-Stats" xr:uid="{8A9DC9DA-0292-4267-893A-FD968ED5F182}"/>
    <hyperlink ref="AD183" r:id="rId724" display="https://fbref.com/en/players/51a3c4c8/matchlogs/2023-2024/summary/Felipe-Match-Logs" xr:uid="{C3F5AB4C-B20F-41CF-91A2-591B1C0E8CF4}"/>
    <hyperlink ref="B184" r:id="rId725" display="https://fbref.com/en/players/4596da74/Evan-Ferguson" xr:uid="{76F6FB78-C535-49FC-9902-B04037F08A76}"/>
    <hyperlink ref="C184" r:id="rId726" display="https://fbref.com/en/country/IRL/Republic-of-Ireland-Football" xr:uid="{C4A90FF8-CE66-4A38-A0F5-F50DE947E172}"/>
    <hyperlink ref="E184" r:id="rId727" display="https://fbref.com/en/squads/d07537b9/Brighton-and-Hove-Albion-Stats" xr:uid="{57F4611B-6C31-4D18-A9B8-C44C1B0F41E9}"/>
    <hyperlink ref="AD184" r:id="rId728" display="https://fbref.com/en/players/4596da74/matchlogs/2023-2024/summary/Evan-Ferguson-Match-Logs" xr:uid="{F1D0A0B2-11BB-4E87-B2E8-0FA46845F642}"/>
    <hyperlink ref="B185" r:id="rId729" display="https://fbref.com/en/players/507c7bdf/Bruno-Fernandes" xr:uid="{0EEB3281-0B23-4F17-BD72-FECA4693C8D8}"/>
    <hyperlink ref="C185" r:id="rId730" display="https://fbref.com/en/country/POR/Portugal-Football" xr:uid="{CA463B23-FEE7-4BEC-9ED2-1C39F8130B00}"/>
    <hyperlink ref="E185" r:id="rId731" display="https://fbref.com/en/squads/19538871/Manchester-United-Stats" xr:uid="{BD62640B-41D6-43E9-8AB2-B786B7D3E64C}"/>
    <hyperlink ref="AD185" r:id="rId732" display="https://fbref.com/en/players/507c7bdf/matchlogs/2023-2024/summary/Bruno-Fernandes-Match-Logs" xr:uid="{21B882CE-BBE2-49CB-A223-9E2501663915}"/>
    <hyperlink ref="B186" r:id="rId733" display="https://fbref.com/en/players/33a68b9b/Alvaro-Fernandez" xr:uid="{1AF3322F-75B4-4005-92F9-DE2B97890F2B}"/>
    <hyperlink ref="C186" r:id="rId734" display="https://fbref.com/en/country/ESP/Spain-Football" xr:uid="{1D77A564-10CF-4C45-AC0B-0F67F964156A}"/>
    <hyperlink ref="E186" r:id="rId735" display="https://fbref.com/en/squads/19538871/Manchester-United-Stats" xr:uid="{48EC5A54-EA14-4ABA-9F9F-6D7B280DFF78}"/>
    <hyperlink ref="AD186" r:id="rId736" display="https://fbref.com/en/players/33a68b9b/matchlogs/2023-2024/summary/Alvaro-Fernandez-Match-Logs" xr:uid="{AB5435E7-380F-4FF6-A5EA-4D6A8A8E54B1}"/>
    <hyperlink ref="B187" r:id="rId737" display="https://fbref.com/en/players/5ff4ab71/Enzo-Fernandez" xr:uid="{FC671058-7CFF-4A52-A1F8-595D23576BF2}"/>
    <hyperlink ref="C187" r:id="rId738" display="https://fbref.com/en/country/ARG/Argentina-Football" xr:uid="{182819A5-A332-4D5A-A972-F5BA9442495B}"/>
    <hyperlink ref="E187" r:id="rId739" display="https://fbref.com/en/squads/cff3d9bb/Chelsea-Stats" xr:uid="{E7E91AB6-3241-474E-BADA-098E2BD42EAF}"/>
    <hyperlink ref="AD187" r:id="rId740" display="https://fbref.com/en/players/5ff4ab71/matchlogs/2023-2024/summary/Enzo-Fernandez-Match-Logs" xr:uid="{10DFA680-E0CA-4FEC-A0AF-CF3D935267F2}"/>
    <hyperlink ref="B188" r:id="rId741" display="https://fbref.com/en/players/b63e789d/John-Fleck" xr:uid="{DC8BD41A-0CD3-4327-AFBC-044AF403B871}"/>
    <hyperlink ref="C188" r:id="rId742" display="https://fbref.com/en/country/SCO/Scotland-Football" xr:uid="{EAB34D2C-1FE2-4D81-9042-18CEBF11C8F0}"/>
    <hyperlink ref="E188" r:id="rId743" display="https://fbref.com/en/squads/1df6b87e/Sheffield-United-Stats" xr:uid="{91B83498-285F-445F-A439-8591826107FC}"/>
    <hyperlink ref="AD188" r:id="rId744" display="https://fbref.com/en/players/b63e789d/matchlogs/2023-2024/summary/John-Fleck-Match-Logs" xr:uid="{72430822-32CA-4C08-AA27-C44C4AD55540}"/>
    <hyperlink ref="B189" r:id="rId745" display="https://fbref.com/en/players/a92ab7be/Mark-Flekken" xr:uid="{13AEFDCA-C267-4B7C-9EB7-CB69CC8B20FF}"/>
    <hyperlink ref="C189" r:id="rId746" display="https://fbref.com/en/country/NED/Netherlands-Football" xr:uid="{30AB5AB8-07F1-416E-AE91-203A17D35D68}"/>
    <hyperlink ref="E189" r:id="rId747" display="https://fbref.com/en/squads/cd051869/Brentford-Stats" xr:uid="{B85B95B1-19F6-4C5E-AFC1-EB83E711DFFD}"/>
    <hyperlink ref="AD189" r:id="rId748" display="https://fbref.com/en/players/a92ab7be/matchlogs/2023-2024/summary/Mark-Flekken-Match-Logs" xr:uid="{97DB3611-D8D7-4B4C-A19D-8CF82A6ED3D3}"/>
    <hyperlink ref="B190" r:id="rId749" display="https://fbref.com/en/players/ed1e53f3/Phil-Foden" xr:uid="{9E7AAFD5-87D0-43D4-A8DF-7C4778B57FC0}"/>
    <hyperlink ref="C190" r:id="rId750" display="https://fbref.com/en/country/ENG/England-Football" xr:uid="{BAE31477-1A6D-457D-962C-0E119E2BCDCD}"/>
    <hyperlink ref="E190" r:id="rId751" display="https://fbref.com/en/squads/b8fd03ef/Manchester-City-Stats" xr:uid="{9CD9E2A2-CF7C-47FE-B55F-EFE601029BFE}"/>
    <hyperlink ref="AD190" r:id="rId752" display="https://fbref.com/en/players/ed1e53f3/matchlogs/2023-2024/summary/Phil-Foden-Match-Logs" xr:uid="{62DA82D7-9854-40CC-BF20-BD894CE335E6}"/>
    <hyperlink ref="B191" r:id="rId753" display="https://fbref.com/en/players/96cf7b61/Wes-Foderingham" xr:uid="{AF69FC80-955C-469C-A14B-D0847D048D8E}"/>
    <hyperlink ref="C191" r:id="rId754" display="https://fbref.com/en/country/ENG/England-Football" xr:uid="{193B04E0-0242-47C4-8E32-2860AFEE9573}"/>
    <hyperlink ref="E191" r:id="rId755" display="https://fbref.com/en/squads/1df6b87e/Sheffield-United-Stats" xr:uid="{8F40530D-FF0E-4ACD-B848-6E95667D16E0}"/>
    <hyperlink ref="AD191" r:id="rId756" display="https://fbref.com/en/players/96cf7b61/matchlogs/2023-2024/summary/Wes-Foderingham-Match-Logs" xr:uid="{81F474F8-A612-45E4-AD58-518D7C83F738}"/>
    <hyperlink ref="B192" r:id="rId757" display="https://fbref.com/en/players/82927de4/Pablo-Fornals" xr:uid="{050B1E4B-01F5-4873-A2AE-5ACDF1385ED9}"/>
    <hyperlink ref="C192" r:id="rId758" display="https://fbref.com/en/country/ESP/Spain-Football" xr:uid="{A26BA356-187C-42FC-8ED5-167D945D2AA3}"/>
    <hyperlink ref="E192" r:id="rId759" display="https://fbref.com/en/squads/7c21e445/West-Ham-United-Stats" xr:uid="{EDE051E8-CC8B-4F75-B7B9-CB3F0B2956F8}"/>
    <hyperlink ref="AD192" r:id="rId760" display="https://fbref.com/en/players/82927de4/matchlogs/2023-2024/summary/Pablo-Fornals-Match-Logs" xr:uid="{85788A93-8B49-4639-BF48-EFF48675B2F6}"/>
    <hyperlink ref="B193" r:id="rId761" display="https://fbref.com/en/players/c3e39f12/Fraser-Forster" xr:uid="{18E8AAD4-1B35-42B8-91A6-A2AF8E18C6FA}"/>
    <hyperlink ref="C193" r:id="rId762" display="https://fbref.com/en/country/ENG/England-Football" xr:uid="{BD749A8C-20A5-4653-90F8-AE92A347F736}"/>
    <hyperlink ref="E193" r:id="rId763" display="https://fbref.com/en/squads/361ca564/Tottenham-Hotspur-Stats" xr:uid="{0D16A1D1-BB76-4166-901A-69A39CA1DA64}"/>
    <hyperlink ref="AD193" r:id="rId764" display="https://fbref.com/en/players/c3e39f12/matchlogs/2023-2024/summary/Fraser-Forster-Match-Logs" xr:uid="{8AE2352F-1E80-42DF-A02E-D8536C1E2601}"/>
    <hyperlink ref="B194" r:id="rId765" display="https://fbref.com/en/players/f84a807c/Lyle-Foster" xr:uid="{0A3FFA81-ED8F-4975-85FF-3B4BB1077845}"/>
    <hyperlink ref="C194" r:id="rId766" display="https://fbref.com/en/country/RSA/South-Africa-Football" xr:uid="{23549C32-BA5F-4A45-AD4F-78D389688347}"/>
    <hyperlink ref="E194" r:id="rId767" display="https://fbref.com/en/squads/943e8050/Burnley-Stats" xr:uid="{0B024BF9-EA36-424E-912B-30A36BCE3167}"/>
    <hyperlink ref="AD194" r:id="rId768" display="https://fbref.com/en/players/f84a807c/matchlogs/2023-2024/summary/Lyle-Foster-Match-Logs" xr:uid="{D43480A0-AEEF-4A1F-8B53-0613E2008926}"/>
    <hyperlink ref="B195" r:id="rId769" display="https://fbref.com/en/players/077faf72/Matheus-Franca" xr:uid="{F9A435A3-13B9-4F6B-838A-4509B3BC5212}"/>
    <hyperlink ref="C195" r:id="rId770" display="https://fbref.com/en/country/BRA/Brazil-Football" xr:uid="{9855EEC7-6B23-442B-8014-B6746BF5DB28}"/>
    <hyperlink ref="E195" r:id="rId771" display="https://fbref.com/en/squads/47c64c55/Crystal-Palace-Stats" xr:uid="{F63A0C14-6FEF-41DB-8FDC-D4B60D3D85A7}"/>
    <hyperlink ref="AD195" r:id="rId772" display="https://fbref.com/en/players/077faf72/matchlogs/2023-2024/summary/Matheus-Franca-Match-Logs" xr:uid="{09F3500C-5EBB-440A-BA17-263D12470B92}"/>
    <hyperlink ref="B196" r:id="rId773" display="https://fbref.com/en/players/38c29201/Aidan-Francis" xr:uid="{D0E683A6-D31B-4865-965F-61FE3367DED6}"/>
    <hyperlink ref="C196" r:id="rId774" display="https://fbref.com/en/country/ENG/England-Football" xr:uid="{CA70127C-8886-4D9F-8AAE-9BE24BCED7CF}"/>
    <hyperlink ref="E196" r:id="rId775" display="https://fbref.com/en/squads/e297cd13/Luton-Town-Stats" xr:uid="{F7CD3E22-77B7-49D0-BCE6-B2C1B554FB6F}"/>
    <hyperlink ref="AD196" r:id="rId776" display="https://fbref.com/en/players/38c29201/matchlogs/2023-2024/summary/Aidan-Francis-Match-Logs" xr:uid="{1446A76D-C41E-469C-8BBA-52A1743AACEB}"/>
    <hyperlink ref="B197" r:id="rId777" display="https://fbref.com/en/players/6722d4f0/Tyrese-Francois" xr:uid="{913660CF-9D0E-403C-A840-BB373E56E02B}"/>
    <hyperlink ref="C197" r:id="rId778" display="https://fbref.com/en/country/AUS/Australia-Football" xr:uid="{78099897-41F7-4D73-AEAC-6F0AD2671074}"/>
    <hyperlink ref="E197" r:id="rId779" display="https://fbref.com/en/squads/fd962109/Fulham-Stats" xr:uid="{836E0E25-0D7A-4877-9965-AB80DA2F2AA9}"/>
    <hyperlink ref="AD197" r:id="rId780" display="https://fbref.com/en/players/6722d4f0/matchlogs/2023-2024/summary/Tyrese-Francois-Match-Logs" xr:uid="{EA08AA82-5F1B-443A-ACAE-2B8483A78565}"/>
    <hyperlink ref="B198" r:id="rId781" display="https://fbref.com/en/players/00b77ecf/Nathan-Fraser" xr:uid="{00A668A4-0753-4F5D-8CD7-F752B85A654B}"/>
    <hyperlink ref="C198" r:id="rId782" display="https://fbref.com/en/country/IRL/Republic-of-Ireland-Football" xr:uid="{330C0430-C617-4072-BC29-07A2D2680BB7}"/>
    <hyperlink ref="E198" r:id="rId783" display="https://fbref.com/en/squads/8cec06e1/Wolverhampton-Wanderers-Stats" xr:uid="{075E955F-FB8F-4D7B-AE82-73ECC133F1DA}"/>
    <hyperlink ref="AD198" r:id="rId784" display="https://fbref.com/en/players/00b77ecf/matchlogs/2023-2024/summary/Nathan-Fraser-Match-Logs" xr:uid="{468F27C7-AC4D-44A1-876E-79FECAD119EE}"/>
    <hyperlink ref="B199" r:id="rId785" display="https://fbref.com/en/players/98d2c2c4/Remo-Freuler" xr:uid="{41520AE6-7508-44DD-88C4-E68A2A890AA8}"/>
    <hyperlink ref="C199" r:id="rId786" display="https://fbref.com/en/country/SUI/Switzerland-Football" xr:uid="{A7216E18-097F-488F-A953-7FCDFF0BBBF0}"/>
    <hyperlink ref="E199" r:id="rId787" display="https://fbref.com/en/squads/e4a775cb/Nottingham-Forest-Stats" xr:uid="{03A93E83-FBC7-4519-8AE2-183C8E43C127}"/>
    <hyperlink ref="AD199" r:id="rId788" display="https://fbref.com/en/players/98d2c2c4/matchlogs/2023-2024/summary/Remo-Freuler-Match-Logs" xr:uid="{D9C53EFE-D5AE-491B-B6BD-7B2F1F4BCCC8}"/>
    <hyperlink ref="B200" r:id="rId789" display="https://fbref.com/en/players/1971591f/Cody-Gakpo" xr:uid="{CAF2CEBE-338E-40B6-88B4-F6F1073E6F64}"/>
    <hyperlink ref="C200" r:id="rId790" display="https://fbref.com/en/country/NED/Netherlands-Football" xr:uid="{95F8D68F-C491-468A-B6E6-DB533ADD21C0}"/>
    <hyperlink ref="E200" r:id="rId791" display="https://fbref.com/en/squads/822bd0ba/Liverpool-Stats" xr:uid="{310BA455-AFCA-4927-9733-63577083B9E0}"/>
    <hyperlink ref="AD200" r:id="rId792" display="https://fbref.com/en/players/1971591f/matchlogs/2023-2024/summary/Cody-Gakpo-Match-Logs" xr:uid="{364E4C6A-01A6-4166-9FAD-BF21A9921CF2}"/>
    <hyperlink ref="B201" r:id="rId793" display="https://fbref.com/en/players/c2731c10/Conor-Gallagher" xr:uid="{B98B7F56-A116-4358-B3BC-38CAD2D274FE}"/>
    <hyperlink ref="C201" r:id="rId794" display="https://fbref.com/en/country/ENG/England-Football" xr:uid="{53E1AC96-7336-4002-A398-3ACA41803B5F}"/>
    <hyperlink ref="E201" r:id="rId795" display="https://fbref.com/en/squads/cff3d9bb/Chelsea-Stats" xr:uid="{C69B9F59-C4B0-4317-90BD-0F0B395BCB18}"/>
    <hyperlink ref="AD201" r:id="rId796" display="https://fbref.com/en/players/c2731c10/matchlogs/2023-2024/summary/Conor-Gallagher-Match-Logs" xr:uid="{252DB6F0-58F7-4C52-A4D6-FB80FE83F67B}"/>
    <hyperlink ref="B202" r:id="rId797" display="https://fbref.com/en/players/72c812f3/Idrissa-Gana-Gueye" xr:uid="{48D6B5C9-D0DB-4774-ABE4-1754143DA25F}"/>
    <hyperlink ref="C202" r:id="rId798" display="https://fbref.com/en/country/SEN/Senegal-Football" xr:uid="{F3090801-7CDE-45DB-B16D-5DEDB1D3F28C}"/>
    <hyperlink ref="E202" r:id="rId799" display="https://fbref.com/en/squads/d3fd31cc/Everton-Stats" xr:uid="{8748434A-D024-4054-A367-69D0EA07BBE8}"/>
    <hyperlink ref="AD202" r:id="rId800" display="https://fbref.com/en/players/72c812f3/matchlogs/2023-2024/summary/Idrissa-Gana-Gueye-Match-Logs" xr:uid="{E0E93721-ED3A-4B8D-86E2-E2981607EAF9}"/>
    <hyperlink ref="B203" r:id="rId801" display="https://fbref.com/en/players/7aa8adfe/Alejandro-Garnacho" xr:uid="{C614DB74-729E-4BD4-93E2-5B37882FC2BC}"/>
    <hyperlink ref="C203" r:id="rId802" display="https://fbref.com/en/country/ARG/Argentina-Football" xr:uid="{0845C80B-834D-4E1F-9031-550B717423FC}"/>
    <hyperlink ref="E203" r:id="rId803" display="https://fbref.com/en/squads/19538871/Manchester-United-Stats" xr:uid="{536DFF87-157E-4E59-91A9-B6D1959316EB}"/>
    <hyperlink ref="AD203" r:id="rId804" display="https://fbref.com/en/players/7aa8adfe/matchlogs/2023-2024/summary/Alejandro-Garnacho-Match-Logs" xr:uid="{FB28674B-B49D-430C-A2CD-BDB5C4EEF05A}"/>
    <hyperlink ref="B204" r:id="rId805" display="https://fbref.com/en/players/4e015693/James-Garner" xr:uid="{A4178532-09C3-4C4F-822E-3AD505E42F36}"/>
    <hyperlink ref="C204" r:id="rId806" display="https://fbref.com/en/country/ENG/England-Football" xr:uid="{7695839B-0157-4433-ACB3-CB5F37F9637C}"/>
    <hyperlink ref="E204" r:id="rId807" display="https://fbref.com/en/squads/d3fd31cc/Everton-Stats" xr:uid="{91FF83C1-4A4F-4E96-B898-34EEA7382540}"/>
    <hyperlink ref="AD204" r:id="rId808" display="https://fbref.com/en/players/4e015693/matchlogs/2023-2024/summary/James-Garner-Match-Logs" xr:uid="{2249CA4E-24E8-4B7E-8D5A-846F2ED12167}"/>
    <hyperlink ref="B205" r:id="rId809" display="https://fbref.com/en/players/f7b1d4e0/Saman-Ghoddos" xr:uid="{A4066CD4-0169-41A4-9543-835A396757A5}"/>
    <hyperlink ref="C205" r:id="rId810" display="https://fbref.com/en/country/IRN/Iran-Football" xr:uid="{B6835164-36C6-431A-8422-2B9C392F7F63}"/>
    <hyperlink ref="E205" r:id="rId811" display="https://fbref.com/en/squads/cd051869/Brentford-Stats" xr:uid="{463F3136-F335-40F2-BC48-158BF76A1FD5}"/>
    <hyperlink ref="AD205" r:id="rId812" display="https://fbref.com/en/players/f7b1d4e0/matchlogs/2023-2024/summary/Saman-Ghoddos-Match-Logs" xr:uid="{BE6D49E4-CC40-4DE9-9DE4-E8690A0D9454}"/>
    <hyperlink ref="B206" r:id="rId813" display="https://fbref.com/en/players/32f60ed8/Morgan-Gibbs-White" xr:uid="{CDDB6F68-F934-4D6E-B62A-17FFE55FB1A0}"/>
    <hyperlink ref="C206" r:id="rId814" display="https://fbref.com/en/country/ENG/England-Football" xr:uid="{A3FCCE0F-B00C-4439-840B-6AC828D20CCB}"/>
    <hyperlink ref="E206" r:id="rId815" display="https://fbref.com/en/squads/e4a775cb/Nottingham-Forest-Stats" xr:uid="{AF15BA00-ACFA-4A76-9035-BC5325405F01}"/>
    <hyperlink ref="AD206" r:id="rId816" display="https://fbref.com/en/players/32f60ed8/matchlogs/2023-2024/summary/Morgan-Gibbs-White-Match-Logs" xr:uid="{BCEA8445-270E-4107-8B9B-337D55404C45}"/>
    <hyperlink ref="B207" r:id="rId817" display="https://fbref.com/en/players/7b5ab7f2/Bryan-Gil" xr:uid="{BB13BE2F-6D8D-4AE5-B3FF-FBEA55FD650C}"/>
    <hyperlink ref="C207" r:id="rId818" display="https://fbref.com/en/country/ESP/Spain-Football" xr:uid="{86B1F00B-23BC-4C17-AD93-124CDDC5E565}"/>
    <hyperlink ref="E207" r:id="rId819" display="https://fbref.com/en/squads/361ca564/Tottenham-Hotspur-Stats" xr:uid="{4360F11F-EAD0-4FBD-AF6E-340A4A74197C}"/>
    <hyperlink ref="AD207" r:id="rId820" display="https://fbref.com/en/players/7b5ab7f2/matchlogs/2023-2024/summary/Bryan-Gil-Match-Logs" xr:uid="{E0A953B6-FF89-4077-B246-32FC3764AE58}"/>
    <hyperlink ref="B208" r:id="rId821" display="https://fbref.com/en/players/d91f104d/Alfie-Gilchrist" xr:uid="{6A48D392-B712-4FF0-AF77-E4C745F081A7}"/>
    <hyperlink ref="C208" r:id="rId822" display="https://fbref.com/en/country/ENG/England-Football" xr:uid="{0813F81D-7A60-482C-BA69-D29A45B3B288}"/>
    <hyperlink ref="E208" r:id="rId823" display="https://fbref.com/en/squads/cff3d9bb/Chelsea-Stats" xr:uid="{8E5EF784-1743-4DC1-A291-9712DBC4B257}"/>
    <hyperlink ref="AD208" r:id="rId824" display="https://fbref.com/en/players/d91f104d/matchlogs/2023-2024/summary/Alfie-Gilchrist-Match-Logs" xr:uid="{A8C5523C-2A90-444D-9026-D2B7249959D0}"/>
    <hyperlink ref="B209" r:id="rId825" display="https://fbref.com/en/players/e32958b7/Mark-Gillespie" xr:uid="{D701EC6C-0E42-4B96-AA6C-D85D7371D07C}"/>
    <hyperlink ref="C209" r:id="rId826" display="https://fbref.com/en/country/ENG/England-Football" xr:uid="{DD8DEC18-1868-41B3-8623-801F7E30BF6D}"/>
    <hyperlink ref="E209" r:id="rId827" display="https://fbref.com/en/squads/b2b47a98/Newcastle-United-Stats" xr:uid="{0AB1EB15-7F95-4D67-92EE-4DCBF53FC668}"/>
    <hyperlink ref="AD209" r:id="rId828" display="https://fbref.com/en/players/e32958b7/matchlogs/2023-2024/summary/Mark-Gillespie-Match-Logs" xr:uid="{8AAE0FD7-7A29-4093-BFE6-141D0C07AA44}"/>
    <hyperlink ref="B210" r:id="rId829" display="https://fbref.com/en/players/df10e27c/Billy-Gilmour" xr:uid="{8FBE0435-C3E7-4D03-92BB-63B2E5736D54}"/>
    <hyperlink ref="C210" r:id="rId830" display="https://fbref.com/en/country/SCO/Scotland-Football" xr:uid="{1C0364E4-DB00-49CF-886B-2613E5A05069}"/>
    <hyperlink ref="E210" r:id="rId831" display="https://fbref.com/en/squads/d07537b9/Brighton-and-Hove-Albion-Stats" xr:uid="{E111FE44-2423-4333-AD28-0827CB42BE66}"/>
    <hyperlink ref="AD210" r:id="rId832" display="https://fbref.com/en/players/df10e27c/matchlogs/2023-2024/summary/Billy-Gilmour-Match-Logs" xr:uid="{692CD04A-CFFE-47EF-9D82-510E02B30B40}"/>
    <hyperlink ref="B211" r:id="rId833" display="https://fbref.com/en/players/9f7c837d/Ben-Godfrey" xr:uid="{1A706FF9-A166-40A3-A079-C8D845CECA45}"/>
    <hyperlink ref="C211" r:id="rId834" display="https://fbref.com/en/country/ENG/England-Football" xr:uid="{D88D15C8-97CE-43AC-B2EB-6D103F7CD3BF}"/>
    <hyperlink ref="E211" r:id="rId835" display="https://fbref.com/en/squads/d3fd31cc/Everton-Stats" xr:uid="{1B71795D-A445-428B-9228-19FB3B455A3C}"/>
    <hyperlink ref="AD211" r:id="rId836" display="https://fbref.com/en/players/9f7c837d/matchlogs/2023-2024/summary/Ben-Godfrey-Match-Logs" xr:uid="{43888065-EF52-476A-AC42-2BC15991F815}"/>
    <hyperlink ref="B212" r:id="rId837" display="https://fbref.com/en/players/1961b2aa/Andre-Gomes" xr:uid="{DAB36456-7C2D-42E8-A36B-21725DCBBC3E}"/>
    <hyperlink ref="C212" r:id="rId838" display="https://fbref.com/en/country/POR/Portugal-Football" xr:uid="{7353D230-7D16-4B4E-80BE-EF3A42978669}"/>
    <hyperlink ref="E212" r:id="rId839" display="https://fbref.com/en/squads/d3fd31cc/Everton-Stats" xr:uid="{7FDE7A45-B3DD-49DB-88EF-9005F7E1E82A}"/>
    <hyperlink ref="AD212" r:id="rId840" display="https://fbref.com/en/players/1961b2aa/matchlogs/2023-2024/summary/Andre-Gomes-Match-Logs" xr:uid="{C980A068-C2A7-4C77-823A-3B34AC45C9F8}"/>
    <hyperlink ref="B213" r:id="rId841" display="https://fbref.com/en/players/8b57ad2c/Joao-Gomes" xr:uid="{95D3DD23-C90E-4F50-B2CA-4CFD2B13ED38}"/>
    <hyperlink ref="C213" r:id="rId842" display="https://fbref.com/en/country/BRA/Brazil-Football" xr:uid="{0794483F-1795-4F43-917B-4587CBB2D1DD}"/>
    <hyperlink ref="E213" r:id="rId843" display="https://fbref.com/en/squads/8cec06e1/Wolverhampton-Wanderers-Stats" xr:uid="{F97628EC-3F04-49C7-B022-4EE7AB94F908}"/>
    <hyperlink ref="AD213" r:id="rId844" display="https://fbref.com/en/players/8b57ad2c/matchlogs/2023-2024/summary/Joao-Gomes-Match-Logs" xr:uid="{9353E7F3-B0B7-4A5C-A813-7F7446D1976D}"/>
    <hyperlink ref="B214" r:id="rId845" display="https://fbref.com/en/players/f0caab96/Toti-Gomes" xr:uid="{464F18B1-CEE7-444D-AF14-D06B7C920C49}"/>
    <hyperlink ref="C214" r:id="rId846" display="https://fbref.com/en/country/POR/Portugal-Football" xr:uid="{2BB08508-41DD-4917-AE12-58954E13985D}"/>
    <hyperlink ref="E214" r:id="rId847" display="https://fbref.com/en/squads/8cec06e1/Wolverhampton-Wanderers-Stats" xr:uid="{F1997383-490D-416C-813A-800CC2A9CCED}"/>
    <hyperlink ref="AD214" r:id="rId848" display="https://fbref.com/en/players/f0caab96/matchlogs/2023-2024/summary/Toti-Gomes-Match-Logs" xr:uid="{41AE18AC-8A69-4D9D-AE49-88E421F2E978}"/>
    <hyperlink ref="B215" r:id="rId849" display="https://fbref.com/en/players/7a11550b/Joe-Gomez" xr:uid="{7A2A0809-B304-4A24-A7CA-95F0601C833E}"/>
    <hyperlink ref="C215" r:id="rId850" display="https://fbref.com/en/country/ENG/England-Football" xr:uid="{70225DCE-C97F-45DB-8872-5D2683C545D6}"/>
    <hyperlink ref="E215" r:id="rId851" display="https://fbref.com/en/squads/822bd0ba/Liverpool-Stats" xr:uid="{8E414815-6359-45B1-B076-6F90FDD0B97A}"/>
    <hyperlink ref="AD215" r:id="rId852" display="https://fbref.com/en/players/7a11550b/matchlogs/2023-2024/summary/Joe-Gomez-Match-Logs" xr:uid="{016DFE70-6F6A-4CAF-AC80-031B470545DA}"/>
    <hyperlink ref="B216" r:id="rId853" display="https://fbref.com/en/players/01e5f06e/Sergio-Gomez" xr:uid="{E0F2ADBC-458B-4B9F-A8B1-33037C647810}"/>
    <hyperlink ref="C216" r:id="rId854" display="https://fbref.com/en/country/ESP/Spain-Football" xr:uid="{3DD70E68-C0FE-44D3-AAF3-DDC7576BA79F}"/>
    <hyperlink ref="E216" r:id="rId855" display="https://fbref.com/en/squads/b8fd03ef/Manchester-City-Stats" xr:uid="{3B8BA6C7-ECDF-414D-B4E8-992EE6C65C36}"/>
    <hyperlink ref="AD216" r:id="rId856" display="https://fbref.com/en/players/01e5f06e/matchlogs/2023-2024/summary/Sergio-Gomez-Match-Logs" xr:uid="{C124B1A4-E586-4C47-B3CF-DD98ABCAD69C}"/>
    <hyperlink ref="B217" r:id="rId857" display="https://fbref.com/en/players/7e5bebeb/Enso-Gonzalez" xr:uid="{60035D40-B9EE-4F96-B023-2F12812114B0}"/>
    <hyperlink ref="C217" r:id="rId858" display="https://fbref.com/en/country/PAR/Paraguay-Football" xr:uid="{C7BEAAF9-3835-408C-AA4D-8C5ABA8B4FEC}"/>
    <hyperlink ref="E217" r:id="rId859" display="https://fbref.com/en/squads/8cec06e1/Wolverhampton-Wanderers-Stats" xr:uid="{130A9E6A-4D85-4F8D-9684-4034028626DB}"/>
    <hyperlink ref="AD217" r:id="rId860" display="https://fbref.com/en/players/7e5bebeb/matchlogs/2023-2024/summary/Enso-Gonzalez-Match-Logs" xr:uid="{7A7C8CD1-64C5-4295-ABCA-2C2E847FF199}"/>
    <hyperlink ref="B218" r:id="rId861" display="https://fbref.com/en/players/2bd83368/Anthony-Gordon" xr:uid="{B4457561-4B3F-4E8A-85DB-124270F63A55}"/>
    <hyperlink ref="C218" r:id="rId862" display="https://fbref.com/en/country/ENG/England-Football" xr:uid="{4B32277D-8F1A-4C9F-9572-732869E72FA3}"/>
    <hyperlink ref="E218" r:id="rId863" display="https://fbref.com/en/squads/b2b47a98/Newcastle-United-Stats" xr:uid="{3D9FABC2-D362-473E-9ED2-22BBEF5192B8}"/>
    <hyperlink ref="AD218" r:id="rId864" display="https://fbref.com/en/players/2bd83368/matchlogs/2023-2024/summary/Anthony-Gordon-Match-Logs" xr:uid="{6155F6B3-60AB-4E27-8A91-9459AC7147E2}"/>
    <hyperlink ref="B219" r:id="rId865" display="https://fbref.com/en/players/d7e24aa1/John-Kymani-Gordon" xr:uid="{9BFBE0A7-D833-419F-BAEE-533FEDF946E2}"/>
    <hyperlink ref="C219" r:id="rId866" display="https://fbref.com/en/country/ENG/England-Football" xr:uid="{94E3E81E-AFE2-475C-BB5A-164857F5B41B}"/>
    <hyperlink ref="E219" r:id="rId867" display="https://fbref.com/en/squads/47c64c55/Crystal-Palace-Stats" xr:uid="{471394F5-0163-4550-B8A2-7BACBACD886F}"/>
    <hyperlink ref="AD219" r:id="rId868" display="https://fbref.com/en/players/d7e24aa1/matchlogs/2023-2024/summary/John-Kymani-Gordon-Match-Logs" xr:uid="{EC89DBB7-B52C-4120-B54C-5F4178ED36FB}"/>
    <hyperlink ref="B220" r:id="rId869" display="https://fbref.com/en/players/861e9b3b/Daniel-Gore" xr:uid="{5C7BA7C7-FD35-4E76-AE15-F2307F6BEBE9}"/>
    <hyperlink ref="C220" r:id="rId870" display="https://fbref.com/en/country/ENG/England-Football" xr:uid="{F08B6A41-AC15-44FF-9DEA-BB7E4BC2F0CF}"/>
    <hyperlink ref="E220" r:id="rId871" display="https://fbref.com/en/squads/19538871/Manchester-United-Stats" xr:uid="{6C2F4E21-A79B-4297-A756-EEEC0B4144BB}"/>
    <hyperlink ref="AD220" r:id="rId872" display="https://fbref.com/en/players/861e9b3b/matchlogs/2023-2024/summary/Daniel-Gore-Match-Logs" xr:uid="{46C2C0ED-1015-49DD-9F67-97C1B26AF89B}"/>
    <hyperlink ref="B221" r:id="rId873" display="https://fbref.com/en/players/b8e740fb/Ryan-Gravenberch" xr:uid="{E8AE7409-BDF5-4692-84B6-16F3FC35D027}"/>
    <hyperlink ref="C221" r:id="rId874" display="https://fbref.com/en/country/NED/Netherlands-Football" xr:uid="{100C07B1-CBB1-4A8A-8E1E-F83D7B6C58F2}"/>
    <hyperlink ref="E221" r:id="rId875" display="https://fbref.com/en/squads/822bd0ba/Liverpool-Stats" xr:uid="{C5FE961D-E2DC-48FB-A26A-CC624DD9CA50}"/>
    <hyperlink ref="AD221" r:id="rId876" display="https://fbref.com/en/players/b8e740fb/matchlogs/2023-2024/summary/Ryan-Gravenberch-Match-Logs" xr:uid="{60C78EFD-EA2D-4043-A831-B150E86DE538}"/>
    <hyperlink ref="B222" r:id="rId877" display="https://fbref.com/en/players/b0b4fd3e/Jack-Grealish" xr:uid="{73C27533-35C8-4D22-ABDF-C249E8DE8214}"/>
    <hyperlink ref="C222" r:id="rId878" display="https://fbref.com/en/country/ENG/England-Football" xr:uid="{8130597A-1B11-455A-A738-467E51F99D03}"/>
    <hyperlink ref="E222" r:id="rId879" display="https://fbref.com/en/squads/b8fd03ef/Manchester-City-Stats" xr:uid="{6C70D7D3-2459-4AD3-A8BD-166CC7A5D8F6}"/>
    <hyperlink ref="AD222" r:id="rId880" display="https://fbref.com/en/players/b0b4fd3e/matchlogs/2023-2024/summary/Jack-Grealish-Match-Logs" xr:uid="{D4D6B78D-0618-43EE-B4BC-C76CF13B81AD}"/>
    <hyperlink ref="B223" r:id="rId881" display="https://fbref.com/en/players/7eda24fe/Ben-Greenwood" xr:uid="{82EE0E44-4BED-4DAE-9B04-FA1E7E926C94}"/>
    <hyperlink ref="C223" r:id="rId882" display="https://fbref.com/en/country/IRL/Republic-of-Ireland-Football" xr:uid="{D4202C0A-0D84-497F-991C-5562B80CF2EB}"/>
    <hyperlink ref="E223" r:id="rId883" display="https://fbref.com/en/squads/4ba7cbea/Bournemouth-Stats" xr:uid="{71E6F98E-E05A-4986-8C62-04BAABD53746}"/>
    <hyperlink ref="AD223" r:id="rId884" display="https://fbref.com/en/players/7eda24fe/matchlogs/2023-2024/summary/Ben-Greenwood-Match-Logs" xr:uid="{1E5EBC19-5C47-4610-8674-219ECB4859DA}"/>
    <hyperlink ref="B224" r:id="rId885" display="https://fbref.com/en/players/8aec0537/Pascal-Gross" xr:uid="{2F70028B-3BB7-4A24-952C-F6005CD36F87}"/>
    <hyperlink ref="C224" r:id="rId886" display="https://fbref.com/en/country/GER/Germany-Football" xr:uid="{5994D577-3597-4D09-8A58-1BC5B007913E}"/>
    <hyperlink ref="E224" r:id="rId887" display="https://fbref.com/en/squads/d07537b9/Brighton-and-Hove-Albion-Stats" xr:uid="{CF070267-6DDC-4B55-A316-0757B12A6735}"/>
    <hyperlink ref="AD224" r:id="rId888" display="https://fbref.com/en/players/8aec0537/matchlogs/2023-2024/summary/Pascal-Gross-Match-Logs" xr:uid="{B51DDEB3-D054-4A57-8F1A-45492896BEC1}"/>
    <hyperlink ref="B225" r:id="rId889" display="https://fbref.com/en/players/d0706b27/Marc-Guehi" xr:uid="{DDDFE156-133B-4D3A-B97D-2E0D1D6D751F}"/>
    <hyperlink ref="C225" r:id="rId890" display="https://fbref.com/en/country/ENG/England-Football" xr:uid="{A621931E-E993-4A5E-B2D9-FA50E24D1B3E}"/>
    <hyperlink ref="E225" r:id="rId891" display="https://fbref.com/en/squads/47c64c55/Crystal-Palace-Stats" xr:uid="{728C8F1C-5D25-44B0-8AB6-6AC21FD4023E}"/>
    <hyperlink ref="AD225" r:id="rId892" display="https://fbref.com/en/players/d0706b27/matchlogs/2023-2024/summary/Marc-Guehi-Match-Logs" xr:uid="{8FC26510-FC17-4CD6-8A77-8C68BEFB7060}"/>
    <hyperlink ref="B226" r:id="rId893" display="https://fbref.com/en/players/82518f62/Bruno-Guimaraes" xr:uid="{9BC5E07C-2FAD-4AC0-8653-45B9EC0FEA76}"/>
    <hyperlink ref="C226" r:id="rId894" display="https://fbref.com/en/country/BRA/Brazil-Football" xr:uid="{FEBDF324-BFE5-402D-B26D-6649CA1F34AB}"/>
    <hyperlink ref="E226" r:id="rId895" display="https://fbref.com/en/squads/b2b47a98/Newcastle-United-Stats" xr:uid="{882EAAD8-58A7-491E-B988-1F3F62F99742}"/>
    <hyperlink ref="AD226" r:id="rId896" display="https://fbref.com/en/players/82518f62/matchlogs/2023-2024/summary/Bruno-Guimaraes-Match-Logs" xr:uid="{28C8A031-229B-418F-BFF3-268D6DE532A9}"/>
    <hyperlink ref="B227" r:id="rId897" display="https://fbref.com/en/players/d56b9520/Malo-Gusto" xr:uid="{C349B9ED-F636-40BA-8BF3-644583926A7D}"/>
    <hyperlink ref="C227" r:id="rId898" display="https://fbref.com/en/country/FRA/France-Football" xr:uid="{2EEFE244-E3EB-4EAF-ACCB-77ACF75A2964}"/>
    <hyperlink ref="E227" r:id="rId899" display="https://fbref.com/en/squads/cff3d9bb/Chelsea-Stats" xr:uid="{9F71469C-484E-4FC0-96B5-7B54A6DBB2FF}"/>
    <hyperlink ref="AD227" r:id="rId900" display="https://fbref.com/en/players/d56b9520/matchlogs/2023-2024/summary/Malo-Gusto-Match-Logs" xr:uid="{029DB2DC-A582-4056-9F13-F8921655D1EA}"/>
    <hyperlink ref="B228" r:id="rId901" display="https://fbref.com/en/players/5ad50391/Josko-Gvardiol" xr:uid="{D6B943AC-3097-49BD-954A-E36F53624ABD}"/>
    <hyperlink ref="C228" r:id="rId902" display="https://fbref.com/en/country/CRO/Croatia-Football" xr:uid="{2EC6ED01-5E4A-4B79-9191-A52A1CBC5AFA}"/>
    <hyperlink ref="E228" r:id="rId903" display="https://fbref.com/en/squads/b8fd03ef/Manchester-City-Stats" xr:uid="{AEC2B490-2525-47EA-8781-9F8756203A84}"/>
    <hyperlink ref="AD228" r:id="rId904" display="https://fbref.com/en/players/5ad50391/matchlogs/2023-2024/summary/Josko-Gvardiol-Match-Logs" xr:uid="{7332F5C7-6F70-4898-9D61-74EB72D99E64}"/>
    <hyperlink ref="B229" r:id="rId905" display="https://fbref.com/en/players/1f44ac21/Erling-Haaland" xr:uid="{CA28B7CB-B7F6-4BA6-92F5-1B30C9374EA4}"/>
    <hyperlink ref="C229" r:id="rId906" display="https://fbref.com/en/country/NOR/Norway-Football" xr:uid="{1147AF65-4E29-4104-AF06-1E742460C67F}"/>
    <hyperlink ref="E229" r:id="rId907" display="https://fbref.com/en/squads/b8fd03ef/Manchester-City-Stats" xr:uid="{3AA2B506-84F1-4164-878F-AE54E13AE3DB}"/>
    <hyperlink ref="AD229" r:id="rId908" display="https://fbref.com/en/players/1f44ac21/matchlogs/2023-2024/summary/Erling-Haaland-Match-Logs" xr:uid="{EBAF3F1F-3B2C-4F3B-9C3C-F252FEC66FE5}"/>
    <hyperlink ref="B230" r:id="rId909" display="https://fbref.com/en/players/a7588cdc/Antwoine-Hackford" xr:uid="{89F368D8-BC8A-44B0-A121-EFFD61DDC367}"/>
    <hyperlink ref="C230" r:id="rId910" display="https://fbref.com/en/country/ENG/England-Football" xr:uid="{22465A54-E5CE-4A44-90E3-94464F934647}"/>
    <hyperlink ref="E230" r:id="rId911" display="https://fbref.com/en/squads/1df6b87e/Sheffield-United-Stats" xr:uid="{5A5CB3CB-C717-4F26-998D-246E77CB8249}"/>
    <hyperlink ref="AD230" r:id="rId912" display="https://fbref.com/en/players/a7588cdc/matchlogs/2023-2024/summary/Antwoine-Hackford-Match-Logs" xr:uid="{6DAA9CE4-E058-467E-978E-BDD52C1C58ED}"/>
    <hyperlink ref="B231" r:id="rId913" display="https://fbref.com/en/players/da011f18/Lewis-Hall" xr:uid="{A60D1A5B-CDBA-4A2A-8972-7682DA73CCC7}"/>
    <hyperlink ref="C231" r:id="rId914" display="https://fbref.com/en/country/ENG/England-Football" xr:uid="{2228809E-0E47-426A-97B0-0C6BB7C99AD4}"/>
    <hyperlink ref="E231" r:id="rId915" display="https://fbref.com/en/squads/b2b47a98/Newcastle-United-Stats" xr:uid="{13FF1D3F-5654-4859-A946-085A1B31F4D4}"/>
    <hyperlink ref="AD231" r:id="rId916" display="https://fbref.com/en/players/da011f18/matchlogs/2023-2024/summary/Lewis-Hall-Match-Logs" xr:uid="{5A8B76A9-379D-42EC-A6F0-90EBE83A4E3E}"/>
    <hyperlink ref="B232" r:id="rId917" display="https://fbref.com/en/players/eebacc07/Gustavo-Hamer" xr:uid="{263EFE0C-560E-4D0A-8415-0770841CF15D}"/>
    <hyperlink ref="C232" r:id="rId918" display="https://fbref.com/en/country/NED/Netherlands-Football" xr:uid="{9C6D1010-B7D9-41AD-99EB-8BDFC73666C2}"/>
    <hyperlink ref="E232" r:id="rId919" display="https://fbref.com/en/squads/1df6b87e/Sheffield-United-Stats" xr:uid="{6F47BFF4-67D3-4B9B-A0BB-6AC16102460F}"/>
    <hyperlink ref="AD232" r:id="rId920" display="https://fbref.com/en/players/eebacc07/matchlogs/2023-2024/summary/Gustavo-Hamer-Match-Logs" xr:uid="{6BF316F2-F2AD-4AD8-8E9D-9F8C5CE0AF68}"/>
    <hyperlink ref="B233" r:id="rId921" display="https://fbref.com/en/players/8c3078cd/Luke-Harris" xr:uid="{99723E24-7793-4721-B370-9EE360AE49FB}"/>
    <hyperlink ref="C233" r:id="rId922" display="https://fbref.com/en/country/WAL/Wales-Football" xr:uid="{AAA6F138-7FB8-4696-A509-7A292A640ECA}"/>
    <hyperlink ref="E233" r:id="rId923" display="https://fbref.com/en/squads/fd962109/Fulham-Stats" xr:uid="{0ABD6193-EA75-472E-837F-0BDC18A14F8F}"/>
    <hyperlink ref="AD233" r:id="rId924" display="https://fbref.com/en/players/8c3078cd/matchlogs/2023-2024/summary/Luke-Harris-Match-Logs" xr:uid="{E07D4C70-92C2-43AB-86CB-40FC07824CB6}"/>
    <hyperlink ref="B234" r:id="rId925" display="https://fbref.com/en/players/aa849a12/Jack-Harrison" xr:uid="{E6C769AD-4DA5-4D7A-BD6D-A6B68764DBCC}"/>
    <hyperlink ref="C234" r:id="rId926" display="https://fbref.com/en/country/ENG/England-Football" xr:uid="{CAD91FAA-5DB0-4334-A531-314133E5D1B5}"/>
    <hyperlink ref="E234" r:id="rId927" display="https://fbref.com/en/squads/d3fd31cc/Everton-Stats" xr:uid="{50B144E1-4E05-4074-836D-DC45AF18207A}"/>
    <hyperlink ref="AD234" r:id="rId928" display="https://fbref.com/en/players/aa849a12/matchlogs/2023-2024/summary/Jack-Harrison-Match-Logs" xr:uid="{414C198C-E2CD-4FEC-9322-B7F4A6953A78}"/>
    <hyperlink ref="B235" r:id="rId929" display="https://fbref.com/en/players/fed7cb61/Kai-Havertz" xr:uid="{554E10C1-FD0E-496E-BAAD-4B81DF50499B}"/>
    <hyperlink ref="C235" r:id="rId930" display="https://fbref.com/en/country/GER/Germany-Football" xr:uid="{D358062E-7ECA-4D00-97C5-544D972BCC96}"/>
    <hyperlink ref="E235" r:id="rId931" display="https://fbref.com/en/squads/18bb7c10/Arsenal-Stats" xr:uid="{F1E5DB39-75FE-4716-97FE-CEEFDA5ECCA9}"/>
    <hyperlink ref="AD235" r:id="rId932" display="https://fbref.com/en/players/fed7cb61/matchlogs/2023-2024/summary/Kai-Havertz-Match-Logs" xr:uid="{0D3078C7-DA1B-4E8C-B7B1-85D5DB7260FE}"/>
    <hyperlink ref="B236" r:id="rId933" display="https://fbref.com/en/players/4fd08daa/Jan-Paul-van-Hecke" xr:uid="{58247388-D098-444A-8ED2-0ECD9F9930F4}"/>
    <hyperlink ref="C236" r:id="rId934" display="https://fbref.com/en/country/NED/Netherlands-Football" xr:uid="{F31D8886-CB43-4203-B4DB-6B48E56618BD}"/>
    <hyperlink ref="E236" r:id="rId935" display="https://fbref.com/en/squads/d07537b9/Brighton-and-Hove-Albion-Stats" xr:uid="{995DF34F-002C-4CD6-B939-2141154E0A89}"/>
    <hyperlink ref="AD236" r:id="rId936" display="https://fbref.com/en/players/4fd08daa/matchlogs/2023-2024/summary/Jan-Paul-van-Hecke-Match-Logs" xr:uid="{8B509635-CA25-4EE2-B37C-8ACB1D671F8B}"/>
    <hyperlink ref="B237" r:id="rId937" display="https://fbref.com/en/players/169fd162/Hwang-Hee-chan" xr:uid="{BC05C020-BAE1-4B7B-B0C7-B425B67F7F98}"/>
    <hyperlink ref="C237" r:id="rId938" display="https://fbref.com/en/country/KOR/Korea-Republic-Football" xr:uid="{5E591C5D-2116-496D-A099-604543415E7C}"/>
    <hyperlink ref="E237" r:id="rId939" display="https://fbref.com/en/squads/8cec06e1/Wolverhampton-Wanderers-Stats" xr:uid="{8A1866AD-2464-4040-93D8-DEA9137A60EF}"/>
    <hyperlink ref="AD237" r:id="rId940" display="https://fbref.com/en/players/169fd162/matchlogs/2023-2024/summary/Hwang-Hee-chan-Match-Logs" xr:uid="{60F4CDA0-9F8B-45B0-8098-36FDF14320D8}"/>
    <hyperlink ref="B238" r:id="rId941" display="https://fbref.com/en/players/e5a76dfe/Dean-Henderson" xr:uid="{7B9334F9-D10C-4A7E-A33B-3979501E595D}"/>
    <hyperlink ref="C238" r:id="rId942" display="https://fbref.com/en/country/ENG/England-Football" xr:uid="{08F1B503-FF32-467E-B509-603E5E8D5BB9}"/>
    <hyperlink ref="E238" r:id="rId943" display="https://fbref.com/en/squads/19538871/Manchester-United-Stats" xr:uid="{F77844CD-DB75-49BE-8603-EE2A846A08BF}"/>
    <hyperlink ref="AD238" r:id="rId944" display="https://fbref.com/en/players/e5a76dfe/matchlogs/2023-2024/summary/Dean-Henderson-Match-Logs" xr:uid="{D394070B-3EA1-4DD5-9E70-357E679FF10E}"/>
    <hyperlink ref="B239" r:id="rId945" display="https://fbref.com/en/players/e5a76dfe/Dean-Henderson" xr:uid="{DA79D006-D646-4FAB-AABB-E78CB02AF7CE}"/>
    <hyperlink ref="C239" r:id="rId946" display="https://fbref.com/en/country/ENG/England-Football" xr:uid="{9491860D-504D-4F4E-8869-3F5EE9F1E952}"/>
    <hyperlink ref="E239" r:id="rId947" display="https://fbref.com/en/squads/47c64c55/Crystal-Palace-Stats" xr:uid="{1F4D290C-B8E6-439F-B6FB-1B93F61C537E}"/>
    <hyperlink ref="AD239" r:id="rId948" display="https://fbref.com/en/players/e5a76dfe/matchlogs/2023-2024/summary/Dean-Henderson-Match-Logs" xr:uid="{CBF0AE62-2C4F-4AAF-B95E-217472D8D811}"/>
    <hyperlink ref="B240" r:id="rId949" display="https://fbref.com/en/players/8a3c1dc7/Rico-Henry" xr:uid="{83504714-6A31-490B-B377-D7DF43F92BCC}"/>
    <hyperlink ref="C240" r:id="rId950" display="https://fbref.com/en/country/ENG/England-Football" xr:uid="{B23FB367-5F9B-4DBD-9542-4E722D4875C8}"/>
    <hyperlink ref="E240" r:id="rId951" display="https://fbref.com/en/squads/cd051869/Brentford-Stats" xr:uid="{78C96BA6-4BB7-4BDE-8AA1-4319416DD196}"/>
    <hyperlink ref="AD240" r:id="rId952" display="https://fbref.com/en/players/8a3c1dc7/matchlogs/2023-2024/summary/Rico-Henry-Match-Logs" xr:uid="{11E79864-061E-484C-AED1-E52A00355732}"/>
    <hyperlink ref="B241" r:id="rId953" display="https://fbref.com/en/players/92e7e919/Son-Heung-min" xr:uid="{1F5156DF-C86D-434A-822D-BB4654594F98}"/>
    <hyperlink ref="C241" r:id="rId954" display="https://fbref.com/en/country/KOR/Korea-Republic-Football" xr:uid="{F4A0DC62-B574-405F-9D53-9FC42C394713}"/>
    <hyperlink ref="E241" r:id="rId955" display="https://fbref.com/en/squads/361ca564/Tottenham-Hotspur-Stats" xr:uid="{EC16425F-95E6-46CA-90E0-E9ECCBC98191}"/>
    <hyperlink ref="AD241" r:id="rId956" display="https://fbref.com/en/players/92e7e919/matchlogs/2023-2024/summary/Son-Heung-min-Match-Logs" xr:uid="{CB94938E-613A-461F-8A2B-FFBE10A2E2CD}"/>
    <hyperlink ref="B242" r:id="rId957" display="https://fbref.com/en/players/1780bb4a/Aaron-Hickey" xr:uid="{77C822B4-8E56-4E1B-9349-9AEE161944B7}"/>
    <hyperlink ref="C242" r:id="rId958" display="https://fbref.com/en/country/SCO/Scotland-Football" xr:uid="{2EE3AE40-2B4B-4AF7-AC29-3A03D611D3B3}"/>
    <hyperlink ref="E242" r:id="rId959" display="https://fbref.com/en/squads/cd051869/Brentford-Stats" xr:uid="{7B9522A7-B857-4DF9-A20B-965DC47877CB}"/>
    <hyperlink ref="AD242" r:id="rId960" display="https://fbref.com/en/players/1780bb4a/matchlogs/2023-2024/summary/Aaron-Hickey-Match-Logs" xr:uid="{8E50BFA4-09A4-4D07-959D-3BBB7F50855B}"/>
    <hyperlink ref="B243" r:id="rId961" display="https://fbref.com/en/players/69942fb3/James-Hill" xr:uid="{40C8E813-4A70-4496-908F-DD40909581F6}"/>
    <hyperlink ref="C243" r:id="rId962" display="https://fbref.com/en/country/ENG/England-Football" xr:uid="{750BB2ED-7837-4932-AB18-9AB1FC0A6CA3}"/>
    <hyperlink ref="E243" r:id="rId963" display="https://fbref.com/en/squads/4ba7cbea/Bournemouth-Stats" xr:uid="{E6E59D4A-79E5-46FB-9917-B107B9D5CD57}"/>
    <hyperlink ref="AD243" r:id="rId964" display="https://fbref.com/en/players/69942fb3/matchlogs/2023-2024/summary/James-Hill-Match-Logs" xr:uid="{AB5DD2AD-1D7E-4DD9-B90A-ACA78201CCCF}"/>
    <hyperlink ref="B244" r:id="rId965" display="https://fbref.com/en/players/e98211e7/Jack-Hinshelwood" xr:uid="{2416A039-F986-450F-9D88-54D5B63D13FF}"/>
    <hyperlink ref="C244" r:id="rId966" display="https://fbref.com/en/country/ENG/England-Football" xr:uid="{73836D44-2AC5-49A6-98B1-FC1B4756EF26}"/>
    <hyperlink ref="E244" r:id="rId967" display="https://fbref.com/en/squads/d07537b9/Brighton-and-Hove-Albion-Stats" xr:uid="{FA831CB5-4465-4C62-AFF8-17A539C28229}"/>
    <hyperlink ref="AD244" r:id="rId968" display="https://fbref.com/en/players/e98211e7/matchlogs/2023-2024/summary/Jack-Hinshelwood-Match-Logs" xr:uid="{6DD38D60-D711-4BB3-9A5B-8820FEDD8881}"/>
    <hyperlink ref="B245" r:id="rId969" display="https://fbref.com/en/players/bd8a5d95/Joseph-Hodge" xr:uid="{DD8AD639-2B30-488C-A016-2CB11E5EAA2C}"/>
    <hyperlink ref="C245" r:id="rId970" display="https://fbref.com/en/country/IRL/Republic-of-Ireland-Football" xr:uid="{BB3CFA43-18A8-4E5C-8E3E-C12ED88E18B7}"/>
    <hyperlink ref="E245" r:id="rId971" display="https://fbref.com/en/squads/8cec06e1/Wolverhampton-Wanderers-Stats" xr:uid="{92009F5A-6452-4A04-B3FA-CFC0CA9D01C8}"/>
    <hyperlink ref="AD245" r:id="rId972" display="https://fbref.com/en/players/bd8a5d95/matchlogs/2023-2024/summary/Joseph-Hodge-Match-Logs" xr:uid="{75D0E9B1-704F-41FC-9A7E-4E189A8094F1}"/>
    <hyperlink ref="B246" r:id="rId973" display="https://fbref.com/en/players/d79a8c87/Rob-Holding" xr:uid="{676FA74B-583B-41E7-92EC-8422EAC12F16}"/>
    <hyperlink ref="C246" r:id="rId974" display="https://fbref.com/en/country/ENG/England-Football" xr:uid="{AA24BA8D-9102-4ED0-A942-4FA02ABFDCBD}"/>
    <hyperlink ref="E246" r:id="rId975" display="https://fbref.com/en/squads/47c64c55/Crystal-Palace-Stats" xr:uid="{0D84BDDA-645B-4759-A6D8-9113594736A4}"/>
    <hyperlink ref="AD246" r:id="rId976" display="https://fbref.com/en/players/d79a8c87/matchlogs/2023-2024/summary/Rob-Holding-Match-Logs" xr:uid="{A56A92E4-C793-409A-9E8B-848F3F9E176C}"/>
    <hyperlink ref="B247" r:id="rId977" display="https://fbref.com/en/players/3f65d5ce/Ethan-Horvath" xr:uid="{338F00E5-1E58-4282-A0FE-2F4D14512E3A}"/>
    <hyperlink ref="C247" r:id="rId978" display="https://fbref.com/en/country/USA/United-States-Football" xr:uid="{6427D028-63C0-4595-9827-2BAEF8278699}"/>
    <hyperlink ref="E247" r:id="rId979" display="https://fbref.com/en/squads/e4a775cb/Nottingham-Forest-Stats" xr:uid="{DF5871C8-0CED-4F1E-98BF-A893956EB4C3}"/>
    <hyperlink ref="AD247" r:id="rId980" display="https://fbref.com/en/players/3f65d5ce/matchlogs/2023-2024/summary/Ethan-Horvath-Match-Logs" xr:uid="{388DE052-0B5D-43E9-AE82-0D9A0ADA2690}"/>
    <hyperlink ref="B248" r:id="rId981" display="https://fbref.com/en/players/15f3ec41/Callum-Hudson-Odoi" xr:uid="{E6C16251-070E-4E92-9EE8-737994EF12F0}"/>
    <hyperlink ref="C248" r:id="rId982" display="https://fbref.com/en/country/ENG/England-Football" xr:uid="{8896939D-AF99-4703-97CF-E8CA658D25F4}"/>
    <hyperlink ref="E248" r:id="rId983" display="https://fbref.com/en/squads/e4a775cb/Nottingham-Forest-Stats" xr:uid="{A02C8146-F768-47F5-9DD2-A0CC7FDCF7FF}"/>
    <hyperlink ref="AD248" r:id="rId984" display="https://fbref.com/en/players/15f3ec41/matchlogs/2023-2024/summary/Callum-Hudson-Odoi-Match-Logs" xr:uid="{6647E717-E7CE-4388-838E-8714D14D4A56}"/>
    <hyperlink ref="B249" r:id="rId985" display="https://fbref.com/en/players/a0666d3e/Will-Hughes" xr:uid="{DC28F9D9-85CB-4722-8F1E-D13C95326DC3}"/>
    <hyperlink ref="C249" r:id="rId986" display="https://fbref.com/en/country/ENG/England-Football" xr:uid="{C4DCC86D-81E4-4026-926E-6FBD513798B3}"/>
    <hyperlink ref="E249" r:id="rId987" display="https://fbref.com/en/squads/47c64c55/Crystal-Palace-Stats" xr:uid="{F80574DF-EA29-44CD-8BE4-D2B31C3311AA}"/>
    <hyperlink ref="AD249" r:id="rId988" display="https://fbref.com/en/players/a0666d3e/matchlogs/2023-2024/summary/Will-Hughes-Match-Logs" xr:uid="{EE5F7502-B3EF-4291-AD15-CF86E491399F}"/>
    <hyperlink ref="B250" r:id="rId989" display="https://fbref.com/en/players/d2b32e91/Bashir-Humphreys" xr:uid="{6BE70512-8463-4312-B528-35D777FFBB80}"/>
    <hyperlink ref="C250" r:id="rId990" display="https://fbref.com/en/country/ENG/England-Football" xr:uid="{C44B11BE-AACB-4CA1-BE52-60BDED61452D}"/>
    <hyperlink ref="E250" r:id="rId991" display="https://fbref.com/en/squads/cff3d9bb/Chelsea-Stats" xr:uid="{AD9FB850-D6AD-4CDB-A982-B8708EB0DA93}"/>
    <hyperlink ref="AD250" r:id="rId992" display="https://fbref.com/en/players/d2b32e91/matchlogs/2023-2024/summary/Bashir-Humphreys-Match-Logs" xr:uid="{FB0B101A-1A58-471D-A4F7-FE79A0CC8306}"/>
    <hyperlink ref="B251" r:id="rId993" display="https://fbref.com/en/players/a7a688d7/Mackenzie-Hunt" xr:uid="{5D6BB480-C9A0-4814-B9C7-7882E3A33A06}"/>
    <hyperlink ref="C251" r:id="rId994" display="https://fbref.com/en/country/ENG/England-Football" xr:uid="{0965C34B-A72B-4DD6-99E0-475B527BF010}"/>
    <hyperlink ref="E251" r:id="rId995" display="https://fbref.com/en/squads/d3fd31cc/Everton-Stats" xr:uid="{0608CD97-DC33-46FF-BF93-3A79959FD004}"/>
    <hyperlink ref="AD251" r:id="rId996" display="https://fbref.com/en/players/a7a688d7/matchlogs/2023-2024/summary/Mackenzie-Hunt-Match-Logs" xr:uid="{F0077718-C960-47F1-8625-CABE82238A4E}"/>
    <hyperlink ref="B252" r:id="rId997" display="https://fbref.com/en/players/8b04d6c1/Pierre-Hojbjerg" xr:uid="{CFC114D8-3A73-46BA-B895-742832BC0C59}"/>
    <hyperlink ref="C252" r:id="rId998" display="https://fbref.com/en/country/DEN/Denmark-Football" xr:uid="{3F6A8D93-43D2-4BC4-9BC4-A54EF7217F40}"/>
    <hyperlink ref="E252" r:id="rId999" display="https://fbref.com/en/squads/361ca564/Tottenham-Hotspur-Stats" xr:uid="{8A1DEE77-83E3-4C77-9E70-43079B013BC4}"/>
    <hyperlink ref="AD252" r:id="rId1000" display="https://fbref.com/en/players/8b04d6c1/matchlogs/2023-2024/summary/Pierre-Hojbjerg-Match-Logs" xr:uid="{E3098B81-E274-413D-90C3-6D92C24B43AB}"/>
    <hyperlink ref="B253" r:id="rId1001" display="https://fbref.com/en/players/491a433d/Rasmus-Hojlund" xr:uid="{567E36F8-2E3F-4CB7-A615-0B7FB3952981}"/>
    <hyperlink ref="C253" r:id="rId1002" display="https://fbref.com/en/country/DEN/Denmark-Football" xr:uid="{92B5EBA9-DD7B-446F-B6D0-224B349A4F95}"/>
    <hyperlink ref="E253" r:id="rId1003" display="https://fbref.com/en/squads/19538871/Manchester-United-Stats" xr:uid="{3637D281-2CD5-484E-A77C-0FF4F69D3220}"/>
    <hyperlink ref="AD253" r:id="rId1004" display="https://fbref.com/en/players/491a433d/matchlogs/2023-2024/summary/Rasmus-Hojlund-Match-Logs" xr:uid="{76E2AECD-A57E-4966-BC5F-DA3D8252DE94}"/>
    <hyperlink ref="B254" r:id="rId1005" display="https://fbref.com/en/players/aaab4602/Bradley-Ibrahim" xr:uid="{96C0FE2F-B060-4341-9DC7-DDA12D64C447}"/>
    <hyperlink ref="C254" r:id="rId1006" display="https://fbref.com/en/country/ENG/England-Football" xr:uid="{5ED53BF1-58AF-42FA-959F-F26C8625FA9B}"/>
    <hyperlink ref="E254" r:id="rId1007" display="https://fbref.com/en/squads/18bb7c10/Arsenal-Stats" xr:uid="{8B02A91A-CDC4-47C6-9371-5AAAF27C02B4}"/>
    <hyperlink ref="AD254" r:id="rId1008" display="https://fbref.com/en/players/aaab4602/matchlogs/2023-2024/summary/Bradley-Ibrahim-Match-Logs" xr:uid="{1315D158-18E0-450A-8EF7-30F80D59582E}"/>
    <hyperlink ref="B255" r:id="rId1009" display="https://fbref.com/en/players/a4e85758/Igor" xr:uid="{2E5964DF-4BF5-4D10-A13B-9D7EC0C13EAD}"/>
    <hyperlink ref="C255" r:id="rId1010" display="https://fbref.com/en/country/BRA/Brazil-Football" xr:uid="{6437DA17-6EE5-4D2E-9267-7FA6A061870C}"/>
    <hyperlink ref="E255" r:id="rId1011" display="https://fbref.com/en/squads/d07537b9/Brighton-and-Hove-Albion-Stats" xr:uid="{45ED5507-3354-476A-BF1B-C8F791EC809A}"/>
    <hyperlink ref="AD255" r:id="rId1012" display="https://fbref.com/en/players/a4e85758/matchlogs/2023-2024/summary/Igor-Match-Logs" xr:uid="{1A5BE044-E698-470C-8C5F-BC76724F92CB}"/>
    <hyperlink ref="B256" r:id="rId1013" display="https://fbref.com/en/players/07802f7f/Danny-Ings" xr:uid="{F8940115-1C3F-45CC-BE4C-CE6CDD4BE8BF}"/>
    <hyperlink ref="C256" r:id="rId1014" display="https://fbref.com/en/country/ENG/England-Football" xr:uid="{689C78F5-86D5-49CA-BFC7-A21EB4D1BC3B}"/>
    <hyperlink ref="E256" r:id="rId1015" display="https://fbref.com/en/squads/7c21e445/West-Ham-United-Stats" xr:uid="{7AA87EA9-BA34-4E98-812F-85058BB1A538}"/>
    <hyperlink ref="AD256" r:id="rId1016" display="https://fbref.com/en/players/07802f7f/matchlogs/2023-2024/summary/Danny-Ings-Match-Logs" xr:uid="{80B13E72-DB12-428F-839E-013B02BCA8EB}"/>
    <hyperlink ref="B257" r:id="rId1017" display="https://fbref.com/en/players/84c5ceea/Tim-Iroegbunam" xr:uid="{874F27E5-3843-4DAE-BFC7-C9B313393492}"/>
    <hyperlink ref="C257" r:id="rId1018" display="https://fbref.com/en/country/ENG/England-Football" xr:uid="{C394F5FB-371C-4325-B4B8-D0A6C312A456}"/>
    <hyperlink ref="E257" r:id="rId1019" display="https://fbref.com/en/squads/8602292d/Aston-Villa-Stats" xr:uid="{C57F0299-1430-4544-BFBB-9D86CE2227C0}"/>
    <hyperlink ref="AD257" r:id="rId1020" display="https://fbref.com/en/players/84c5ceea/matchlogs/2023-2024/summary/Tim-Iroegbunam-Match-Logs" xr:uid="{BB11E013-5D5E-4897-9851-BDB4478301DD}"/>
    <hyperlink ref="B258" r:id="rId1021" display="https://fbref.com/en/players/8e92be30/Alexander-Isak" xr:uid="{B6E26619-F725-43D2-A887-B9ECB4574664}"/>
    <hyperlink ref="C258" r:id="rId1022" display="https://fbref.com/en/country/SWE/Sweden-Football" xr:uid="{058D4380-D86A-4051-906E-44A682B2EDD3}"/>
    <hyperlink ref="E258" r:id="rId1023" display="https://fbref.com/en/squads/b2b47a98/Newcastle-United-Stats" xr:uid="{44877A20-E745-4E74-A6CE-391E93BBAB67}"/>
    <hyperlink ref="AD258" r:id="rId1024" display="https://fbref.com/en/players/8e92be30/matchlogs/2023-2024/summary/Alexander-Isak-Match-Logs" xr:uid="{801C8CBB-81A9-47FC-AF8B-776404951BEF}"/>
    <hyperlink ref="B259" r:id="rId1025" display="https://fbref.com/en/players/6ca5ec4b/Alex-Iwobi" xr:uid="{DEA282B6-2F84-4F55-B3B1-1CC8386F6D83}"/>
    <hyperlink ref="C259" r:id="rId1026" display="https://fbref.com/en/country/NGA/Nigeria-Football" xr:uid="{44ABED60-8881-4E0A-B118-0F565C2E6025}"/>
    <hyperlink ref="E259" r:id="rId1027" display="https://fbref.com/en/squads/d3fd31cc/Everton-Stats" xr:uid="{3004C5CF-2EB8-49C4-ADEC-738554CCB312}"/>
    <hyperlink ref="AD259" r:id="rId1028" display="https://fbref.com/en/players/6ca5ec4b/matchlogs/2023-2024/summary/Alex-Iwobi-Match-Logs" xr:uid="{C4CB07BF-B07B-483C-8A58-94C55C2714B2}"/>
    <hyperlink ref="B260" r:id="rId1029" display="https://fbref.com/en/players/6ca5ec4b/Alex-Iwobi" xr:uid="{A7EABE04-F002-4272-8B8C-C0C9D526A233}"/>
    <hyperlink ref="C260" r:id="rId1030" display="https://fbref.com/en/country/NGA/Nigeria-Football" xr:uid="{3E0674A1-A250-4030-84FA-D1C072817001}"/>
    <hyperlink ref="E260" r:id="rId1031" display="https://fbref.com/en/squads/fd962109/Fulham-Stats" xr:uid="{0E5D9595-197A-4F47-9138-57281B4DD89F}"/>
    <hyperlink ref="AD260" r:id="rId1032" display="https://fbref.com/en/players/6ca5ec4b/matchlogs/2023-2024/summary/Alex-Iwobi-Match-Logs" xr:uid="{9ED52937-F5AD-4E45-AC14-FFD235768CE9}"/>
    <hyperlink ref="B261" r:id="rId1033" display="https://fbref.com/en/players/9c36ed83/Nicolas-Jackson" xr:uid="{2EEEFF7E-91C2-4F4C-A4B2-5142A886EB0E}"/>
    <hyperlink ref="C261" r:id="rId1034" display="https://fbref.com/en/country/SEN/Senegal-Football" xr:uid="{E4003F44-992E-4803-B185-D1A381453D3C}"/>
    <hyperlink ref="E261" r:id="rId1035" display="https://fbref.com/en/squads/cff3d9bb/Chelsea-Stats" xr:uid="{185CAE3F-35F6-418A-8B17-451A0B9BC06A}"/>
    <hyperlink ref="AD261" r:id="rId1036" display="https://fbref.com/en/players/9c36ed83/matchlogs/2023-2024/summary/Nicolas-Jackson-Match-Logs" xr:uid="{607F4256-F65B-4DAE-ADF0-5B77829B2FD1}"/>
    <hyperlink ref="B262" r:id="rId1037" display="https://fbref.com/en/players/aa81d8f8/Karl-Jakob-Hein" xr:uid="{812C1B51-948A-42EE-9CB3-994BB249FE06}"/>
    <hyperlink ref="C262" r:id="rId1038" display="https://fbref.com/en/country/EST/Estonia-Football" xr:uid="{33D32747-49B3-40C0-9954-97FBA2B4DECB}"/>
    <hyperlink ref="E262" r:id="rId1039" display="https://fbref.com/en/squads/18bb7c10/Arsenal-Stats" xr:uid="{2AE56F29-52A8-4EA5-ABBF-CF73791AC4C7}"/>
    <hyperlink ref="AD262" r:id="rId1040" display="https://fbref.com/en/players/aa81d8f8/matchlogs/2023-2024/summary/Karl-Jakob-Hein-Match-Logs" xr:uid="{E160C461-F53D-40FF-9484-8678B3EE09FC}"/>
    <hyperlink ref="B263" r:id="rId1041" display="https://fbref.com/en/players/1265a93a/Reece-James" xr:uid="{66552EF2-FE96-41F6-8FAA-1DFDDEBC4932}"/>
    <hyperlink ref="C263" r:id="rId1042" display="https://fbref.com/en/country/ENG/England-Football" xr:uid="{568EDBE8-A1D4-4C7A-9477-8FA5739D32C5}"/>
    <hyperlink ref="E263" r:id="rId1043" display="https://fbref.com/en/squads/cff3d9bb/Chelsea-Stats" xr:uid="{741FABDA-12E7-4BF6-85DE-E2CE5E5311B8}"/>
    <hyperlink ref="AD263" r:id="rId1044" display="https://fbref.com/en/players/1265a93a/matchlogs/2023-2024/summary/Reece-James-Match-Logs" xr:uid="{0B24407F-CC87-47E5-B41A-F2F50F57C31A}"/>
    <hyperlink ref="B264" r:id="rId1045" display="https://fbref.com/en/players/8449d35e/Vitaly-Janelt" xr:uid="{799B9BE5-6424-4F05-A666-B1AAC8FC9223}"/>
    <hyperlink ref="C264" r:id="rId1046" display="https://fbref.com/en/country/GER/Germany-Football" xr:uid="{293B89C6-38AB-46E9-A28A-C17784F0EFCB}"/>
    <hyperlink ref="E264" r:id="rId1047" display="https://fbref.com/en/squads/cd051869/Brentford-Stats" xr:uid="{2BD57151-5887-404B-872C-8C6AD05F7A13}"/>
    <hyperlink ref="AD264" r:id="rId1048" display="https://fbref.com/en/players/8449d35e/matchlogs/2023-2024/summary/Vitaly-Janelt-Match-Logs" xr:uid="{8FC9D3AE-B26E-4FBB-A0A0-EDD75E663ED5}"/>
    <hyperlink ref="B265" r:id="rId1049" display="https://fbref.com/en/players/0f134faf/Mathias-Jensen" xr:uid="{A29425A8-E758-4A3D-8C10-F9AB8A63ABC2}"/>
    <hyperlink ref="C265" r:id="rId1050" display="https://fbref.com/en/country/DEN/Denmark-Football" xr:uid="{01CEDAD5-6E7E-485E-8981-FF86B2EB49C5}"/>
    <hyperlink ref="E265" r:id="rId1051" display="https://fbref.com/en/squads/cd051869/Brentford-Stats" xr:uid="{84011095-5397-4BE9-988F-97C6624A7C7A}"/>
    <hyperlink ref="AD265" r:id="rId1052" display="https://fbref.com/en/players/0f134faf/matchlogs/2023-2024/summary/Mathias-Jensen-Match-Logs" xr:uid="{0382807D-2B89-4562-85FC-BC96665F0155}"/>
    <hyperlink ref="B266" r:id="rId1053" display="https://fbref.com/en/players/b66315ae/Gabriel-Jesus" xr:uid="{C2F4FEED-54C2-4BC3-A1F0-1FA416F43CAF}"/>
    <hyperlink ref="C266" r:id="rId1054" display="https://fbref.com/en/country/BRA/Brazil-Football" xr:uid="{6BE541A7-66E7-4FA1-B4D0-321FAB645A74}"/>
    <hyperlink ref="E266" r:id="rId1055" display="https://fbref.com/en/squads/18bb7c10/Arsenal-Stats" xr:uid="{0E57C5A7-252A-4FAC-A1D4-7DC7BF2D6750}"/>
    <hyperlink ref="AD266" r:id="rId1056" display="https://fbref.com/en/players/b66315ae/matchlogs/2023-2024/summary/Gabriel-Jesus-Match-Logs" xr:uid="{2355D8A2-0529-41FE-AAA5-5F78741BD67B}"/>
    <hyperlink ref="B267" r:id="rId1057" display="https://fbref.com/en/players/b561db50/Raul-Jimenez" xr:uid="{A8A23660-DBBF-40CD-B101-8CD7DA2D2B19}"/>
    <hyperlink ref="C267" r:id="rId1058" display="https://fbref.com/en/country/MEX/Mexico-Football" xr:uid="{230AF006-5CFC-423E-BF2B-30D358CC79D6}"/>
    <hyperlink ref="E267" r:id="rId1059" display="https://fbref.com/en/squads/fd962109/Fulham-Stats" xr:uid="{5C046A7B-72B2-4A67-8CA7-742DAE8DCF9B}"/>
    <hyperlink ref="AD267" r:id="rId1060" display="https://fbref.com/en/players/b561db50/matchlogs/2023-2024/summary/Raul-Jimenez-Match-Logs" xr:uid="{36A26266-5BA6-4F57-9F4B-C7CD57953649}"/>
    <hyperlink ref="B268" r:id="rId1061" display="https://fbref.com/en/players/f4065d9e/Kim-Jisoo" xr:uid="{0A7B9ABF-9BFF-49B8-8F12-299EF162E7AC}"/>
    <hyperlink ref="C268" r:id="rId1062" display="https://fbref.com/en/country/KOR/Korea-Republic-Football" xr:uid="{8FD74C91-EE8E-4E1A-B4CD-CCF2B8CF25AF}"/>
    <hyperlink ref="E268" r:id="rId1063" display="https://fbref.com/en/squads/cd051869/Brentford-Stats" xr:uid="{1AA6F97E-92BB-4042-8718-A2A49A13FE62}"/>
    <hyperlink ref="AD268" r:id="rId1064" display="https://fbref.com/en/players/f4065d9e/matchlogs/2023-2024/summary/Kim-Jisoo-Match-Logs" xr:uid="{094361B3-DDE7-429B-BA58-6905103F732D}"/>
    <hyperlink ref="B269" r:id="rId1065" display="https://fbref.com/en/players/e8832875/Joao-Pedro" xr:uid="{A23A50F1-74FF-490C-A8D6-EB457658DF10}"/>
    <hyperlink ref="C269" r:id="rId1066" display="https://fbref.com/en/country/BRA/Brazil-Football" xr:uid="{3F1E0618-6FB1-4608-B5AB-7928646DFFCF}"/>
    <hyperlink ref="E269" r:id="rId1067" display="https://fbref.com/en/squads/d07537b9/Brighton-and-Hove-Albion-Stats" xr:uid="{4369308A-5140-4725-90C9-184B259122CE}"/>
    <hyperlink ref="AD269" r:id="rId1068" display="https://fbref.com/en/players/e8832875/matchlogs/2023-2024/summary/Joao-Pedro-Match-Logs" xr:uid="{DAC974C8-C267-4D56-917A-92F64D2670A1}"/>
    <hyperlink ref="B270" r:id="rId1069" display="https://fbref.com/en/players/c17bfb65/Joelinton" xr:uid="{95369018-B4E2-4565-AF79-EFAB195CE7DD}"/>
    <hyperlink ref="C270" r:id="rId1070" display="https://fbref.com/en/country/BRA/Brazil-Football" xr:uid="{91172B8A-AC20-4642-8C8F-35F9614642B7}"/>
    <hyperlink ref="E270" r:id="rId1071" display="https://fbref.com/en/squads/b2b47a98/Newcastle-United-Stats" xr:uid="{5D996B7D-E574-4A3A-BE94-4932AE5638EA}"/>
    <hyperlink ref="AD270" r:id="rId1072" display="https://fbref.com/en/players/c17bfb65/matchlogs/2023-2024/summary/Joelinton-Match-Logs" xr:uid="{8D4CEDED-C9E8-44F8-ADA7-43A4C0AB3963}"/>
    <hyperlink ref="B271" r:id="rId1073" display="https://fbref.com/en/players/73b1d65b/Ryan-John-Giles" xr:uid="{90CBA0C4-A086-4D24-97B9-591D1083E231}"/>
    <hyperlink ref="C271" r:id="rId1074" display="https://fbref.com/en/country/ENG/England-Football" xr:uid="{91F6C38A-66A6-4235-A70D-D25DB2258FAB}"/>
    <hyperlink ref="E271" r:id="rId1075" display="https://fbref.com/en/squads/e297cd13/Luton-Town-Stats" xr:uid="{7D52A366-1BFD-49FF-8E4A-71A3EEC932CC}"/>
    <hyperlink ref="AD271" r:id="rId1076" display="https://fbref.com/en/players/73b1d65b/matchlogs/2023-2024/summary/Ryan-John-Giles-Match-Logs" xr:uid="{A3AD8B78-622C-4581-A310-8B9653AA0E73}"/>
    <hyperlink ref="B272" r:id="rId1077" display="https://fbref.com/en/players/9319781b/Ben-Johnson" xr:uid="{1A0B0E75-D192-4A0D-B09D-B141AF20C8A0}"/>
    <hyperlink ref="C272" r:id="rId1078" display="https://fbref.com/en/country/ENG/England-Football" xr:uid="{E59673F8-23D4-4B51-9935-CA248F34D86B}"/>
    <hyperlink ref="E272" r:id="rId1079" display="https://fbref.com/en/squads/7c21e445/West-Ham-United-Stats" xr:uid="{5F5884D9-A266-4CAA-8505-8120243B42BA}"/>
    <hyperlink ref="AD272" r:id="rId1080" display="https://fbref.com/en/players/9319781b/matchlogs/2023-2024/summary/Ben-Johnson-Match-Logs" xr:uid="{C1EFF5A0-9543-407D-BDDF-DF74B1F989D6}"/>
    <hyperlink ref="B273" r:id="rId1081" display="https://fbref.com/en/players/0cd31129/Brennan-Johnson" xr:uid="{F8CBDAC9-F13F-429B-A88B-40988FED2ECB}"/>
    <hyperlink ref="C273" r:id="rId1082" display="https://fbref.com/en/country/WAL/Wales-Football" xr:uid="{EFBD4F7F-0E33-425A-8461-F69E62E04DDF}"/>
    <hyperlink ref="E273" r:id="rId1083" display="https://fbref.com/en/squads/361ca564/Tottenham-Hotspur-Stats" xr:uid="{AF55DC13-124B-40AD-8C3E-8156AF038A9F}"/>
    <hyperlink ref="AD273" r:id="rId1084" display="https://fbref.com/en/players/0cd31129/matchlogs/2023-2024/summary/Brennan-Johnson-Match-Logs" xr:uid="{C331AD47-BF0E-4ABB-8794-77FC5EF9CEFF}"/>
    <hyperlink ref="B274" r:id="rId1085" display="https://fbref.com/en/players/0cd31129/Brennan-Johnson" xr:uid="{667BFFA2-B96A-4E88-8558-2EBFCC1B815C}"/>
    <hyperlink ref="C274" r:id="rId1086" display="https://fbref.com/en/country/WAL/Wales-Football" xr:uid="{E9AEB3CF-7E97-4D0D-852E-3DD1770B5382}"/>
    <hyperlink ref="E274" r:id="rId1087" display="https://fbref.com/en/squads/e4a775cb/Nottingham-Forest-Stats" xr:uid="{4A6F09CC-D910-4E8C-A3FB-810F946E473E}"/>
    <hyperlink ref="AD274" r:id="rId1088" display="https://fbref.com/en/players/0cd31129/matchlogs/2023-2024/summary/Brennan-Johnson-Match-Logs" xr:uid="{D1EC4BDC-062C-46EF-8CEA-853071A7B3ED}"/>
    <hyperlink ref="B275" r:id="rId1089" display="https://fbref.com/en/players/d9e7c4da/Joseph-Johnson" xr:uid="{21C4DA8F-6600-44AA-A5EE-C1B2A5F00F60}"/>
    <hyperlink ref="C275" r:id="rId1090" display="https://fbref.com/en/country/ENG/England-Football" xr:uid="{D6BE2F67-8841-4A32-BD86-CDDA25D42883}"/>
    <hyperlink ref="E275" r:id="rId1091" display="https://fbref.com/en/squads/e297cd13/Luton-Town-Stats" xr:uid="{3091BD7F-F459-42DE-834A-19F811694E8D}"/>
    <hyperlink ref="AD275" r:id="rId1092" display="https://fbref.com/en/players/d9e7c4da/matchlogs/2023-2024/summary/Joseph-Johnson-Match-Logs" xr:uid="{642C2D3D-7EBE-454D-A7F3-9973AD47F3FD}"/>
    <hyperlink ref="B276" r:id="rId1093" display="https://fbref.com/en/players/9e5708be/Sam-Johnstone" xr:uid="{EF0DBFDD-28F9-4A8E-98CC-79480CBC819B}"/>
    <hyperlink ref="C276" r:id="rId1094" display="https://fbref.com/en/country/ENG/England-Football" xr:uid="{BAACDB59-3E5A-460D-8740-BB32F8E8C0F4}"/>
    <hyperlink ref="E276" r:id="rId1095" display="https://fbref.com/en/squads/47c64c55/Crystal-Palace-Stats" xr:uid="{36865003-5638-4334-B96D-8BE91121CE3E}"/>
    <hyperlink ref="AD276" r:id="rId1096" display="https://fbref.com/en/players/9e5708be/matchlogs/2023-2024/summary/Sam-Johnstone-Match-Logs" xr:uid="{093EB3E7-8B78-4396-87CD-2FCE354C3912}"/>
    <hyperlink ref="B277" r:id="rId1097" display="https://fbref.com/en/players/4fb9c88f/Curtis-Jones" xr:uid="{E4A16E0D-33E8-49C2-B7EF-1C78293F47A2}"/>
    <hyperlink ref="C277" r:id="rId1098" display="https://fbref.com/en/country/ENG/England-Football" xr:uid="{B1DDF53D-A84A-428C-87C0-036321EB4C3F}"/>
    <hyperlink ref="E277" r:id="rId1099" display="https://fbref.com/en/squads/822bd0ba/Liverpool-Stats" xr:uid="{BB976BE5-1B17-4730-931D-5615AA6279DA}"/>
    <hyperlink ref="AD277" r:id="rId1100" display="https://fbref.com/en/players/4fb9c88f/matchlogs/2023-2024/summary/Curtis-Jones-Match-Logs" xr:uid="{82879DD4-C6FC-498E-87A1-20563D5F349E}"/>
    <hyperlink ref="B278" r:id="rId1101" display="https://fbref.com/en/players/45db685d/Jorginho" xr:uid="{1B5677AB-DD7E-4E7D-A500-ACDD5EAC7448}"/>
    <hyperlink ref="C278" r:id="rId1102" display="https://fbref.com/en/country/ITA/Italy-Football" xr:uid="{ED8958F3-9591-4C36-9A66-F841AE8199C4}"/>
    <hyperlink ref="E278" r:id="rId1103" display="https://fbref.com/en/squads/18bb7c10/Arsenal-Stats" xr:uid="{5144C4D9-B91C-48CD-8BDD-739F7EBB54EC}"/>
    <hyperlink ref="AD278" r:id="rId1104" display="https://fbref.com/en/players/45db685d/matchlogs/2023-2024/summary/Jorginho-Match-Logs" xr:uid="{4F2EA346-C255-4A7B-AA03-2FA91C769F17}"/>
    <hyperlink ref="B279" r:id="rId1105" display="https://fbref.com/en/players/178ae8f8/Diogo-Jota" xr:uid="{309B39BD-77DE-456D-B800-3CFA9BEA7CA3}"/>
    <hyperlink ref="C279" r:id="rId1106" display="https://fbref.com/en/country/POR/Portugal-Football" xr:uid="{39442CBE-6115-4EDE-B9EE-FF4F5E419A77}"/>
    <hyperlink ref="E279" r:id="rId1107" display="https://fbref.com/en/squads/822bd0ba/Liverpool-Stats" xr:uid="{0410CA2D-C6C5-4DD3-BC94-B03B55F41C6E}"/>
    <hyperlink ref="AD279" r:id="rId1108" display="https://fbref.com/en/players/178ae8f8/matchlogs/2023-2024/summary/Diogo-Jota-Match-Logs" xr:uid="{0DE209EF-37A0-4A89-8E48-3D1D1D75BB57}"/>
    <hyperlink ref="B280" r:id="rId1109" display="https://fbref.com/en/players/f098c03e/Mads-Juel-Andersen" xr:uid="{C7F4BE2D-AD83-4BB3-8B00-9D85A962B2CC}"/>
    <hyperlink ref="C280" r:id="rId1110" display="https://fbref.com/en/country/DEN/Denmark-Football" xr:uid="{94F2888A-AFC1-4D05-BB78-7ED0F1F642DB}"/>
    <hyperlink ref="E280" r:id="rId1111" display="https://fbref.com/en/squads/e297cd13/Luton-Town-Stats" xr:uid="{228BD106-589A-4502-8FC0-7657F0667413}"/>
    <hyperlink ref="AD280" r:id="rId1112" display="https://fbref.com/en/players/f098c03e/matchlogs/2023-2024/summary/Mads-Juel-Andersen-Match-Logs" xr:uid="{FB5AC58B-EA8E-4E3E-8FDC-3218BDDD3077}"/>
    <hyperlink ref="B281" r:id="rId1113" display="https://fbref.com/en/players/570bb4b9/Hamed-Junior-Traore" xr:uid="{D47F8FE3-6CE6-4971-8A5E-AB58072FEC85}"/>
    <hyperlink ref="C281" r:id="rId1114" display="https://fbref.com/en/country/CIV/Cote-dIvoire-Football" xr:uid="{02A957B9-DF08-446E-8E02-80221E034C32}"/>
    <hyperlink ref="E281" r:id="rId1115" display="https://fbref.com/en/squads/4ba7cbea/Bournemouth-Stats" xr:uid="{BCB6BFEC-6F16-4289-B41A-7A0D19B20CE2}"/>
    <hyperlink ref="AD281" r:id="rId1116" display="https://fbref.com/en/players/570bb4b9/matchlogs/2023-2024/summary/Hamed-Junior-Traore-Match-Logs" xr:uid="{03663B23-E08B-45DB-9340-C81C7DA30CE5}"/>
    <hyperlink ref="B282" r:id="rId1117" display="https://fbref.com/en/players/0db5d2c8/Mathias-Jorgensen" xr:uid="{237E8C40-6B12-485A-A25A-5C03CAF91A3D}"/>
    <hyperlink ref="C282" r:id="rId1118" display="https://fbref.com/en/country/DEN/Denmark-Football" xr:uid="{FA7E2DCB-57AE-47A2-B12A-D7F39D203F0A}"/>
    <hyperlink ref="E282" r:id="rId1119" display="https://fbref.com/en/squads/cd051869/Brentford-Stats" xr:uid="{ED1C217B-BA5E-4100-9BC1-FC167BE3FD3A}"/>
    <hyperlink ref="AD282" r:id="rId1120" display="https://fbref.com/en/players/0db5d2c8/matchlogs/2023-2024/summary/Mathias-Jorgensen-Match-Logs" xr:uid="{1D0347DB-02D7-4BE9-99F3-0B27223A69F5}"/>
    <hyperlink ref="B283" r:id="rId1121" display="https://fbref.com/en/players/c066d1a5/Issa-Kabore" xr:uid="{B5B0E984-1201-4EAA-92DF-D4D25532E675}"/>
    <hyperlink ref="C283" r:id="rId1122" display="https://fbref.com/en/country/BFA/Burkina-Faso-Football" xr:uid="{1A2D9DF3-B743-49A8-917D-908A86CF344C}"/>
    <hyperlink ref="E283" r:id="rId1123" display="https://fbref.com/en/squads/e297cd13/Luton-Town-Stats" xr:uid="{76622DEF-7DFC-4ADB-A921-7F2A7E9C5337}"/>
    <hyperlink ref="AD283" r:id="rId1124" display="https://fbref.com/en/players/c066d1a5/matchlogs/2023-2024/summary/Issa-Kabore-Match-Logs" xr:uid="{BD622914-DEB0-4400-8F84-681E5C592A39}"/>
    <hyperlink ref="B284" r:id="rId1125" display="https://fbref.com/en/players/15f24fe7/Sasa-Kalajdzic" xr:uid="{EA1C4585-1F25-4435-8447-0D27ABA8C98C}"/>
    <hyperlink ref="C284" r:id="rId1126" display="https://fbref.com/en/country/AUT/Austria-Football" xr:uid="{4459B0DD-B98F-4ADB-988B-F4394B919A0A}"/>
    <hyperlink ref="E284" r:id="rId1127" display="https://fbref.com/en/squads/8cec06e1/Wolverhampton-Wanderers-Stats" xr:uid="{D3D4D474-A5BA-476A-A0CF-6867F9CE9A1A}"/>
    <hyperlink ref="AD284" r:id="rId1128" display="https://fbref.com/en/players/15f24fe7/matchlogs/2023-2024/summary/Sasa-Kalajdzic-Match-Logs" xr:uid="{A3B0BBA2-181B-4593-B531-928E450D11A5}"/>
    <hyperlink ref="B285" r:id="rId1129" display="https://fbref.com/en/players/cc77354e/Boubacar-Kamara" xr:uid="{D4AC06FB-4721-4752-86B8-2FD22A58B929}"/>
    <hyperlink ref="C285" r:id="rId1130" display="https://fbref.com/en/country/FRA/France-Football" xr:uid="{F4878CC6-44A7-4B2E-903D-DB81C3B01ECF}"/>
    <hyperlink ref="E285" r:id="rId1131" display="https://fbref.com/en/squads/8602292d/Aston-Villa-Stats" xr:uid="{3AB4EFAB-A4B7-406D-8ECF-AC07E3A5765B}"/>
    <hyperlink ref="AD285" r:id="rId1132" display="https://fbref.com/en/players/cc77354e/matchlogs/2023-2024/summary/Boubacar-Kamara-Match-Logs" xr:uid="{E7DB5A06-1E5D-415C-9601-9D3938CC342A}"/>
    <hyperlink ref="B286" r:id="rId1133" display="https://fbref.com/en/players/1caa93a5/Thomas-Kaminski" xr:uid="{3174883A-D487-4C84-81D1-11247262F680}"/>
    <hyperlink ref="C286" r:id="rId1134" display="https://fbref.com/en/country/BEL/Belgium-Football" xr:uid="{F8C44E9F-C333-49D4-BBA9-4809824B851D}"/>
    <hyperlink ref="E286" r:id="rId1135" display="https://fbref.com/en/squads/e297cd13/Luton-Town-Stats" xr:uid="{EAFFF815-E32F-4A9A-8D40-4A55F40DD575}"/>
    <hyperlink ref="AD286" r:id="rId1136" display="https://fbref.com/en/players/1caa93a5/matchlogs/2023-2024/summary/Thomas-Kaminski-Match-Logs" xr:uid="{B4327E39-29EB-4F90-901F-97B73DD8DA92}"/>
    <hyperlink ref="B287" r:id="rId1137" display="https://fbref.com/en/players/c5b7c315/Michael-Keane" xr:uid="{C0590BAC-53F1-47E6-AD99-412466596978}"/>
    <hyperlink ref="C287" r:id="rId1138" display="https://fbref.com/en/country/ENG/England-Football" xr:uid="{7F0242C2-5DD2-4960-8685-A261E99CC1F3}"/>
    <hyperlink ref="E287" r:id="rId1139" display="https://fbref.com/en/squads/d3fd31cc/Everton-Stats" xr:uid="{C025489E-3B17-44FB-8B2B-AC682D8E1098}"/>
    <hyperlink ref="AD287" r:id="rId1140" display="https://fbref.com/en/players/c5b7c315/matchlogs/2023-2024/summary/Michael-Keane-Match-Logs" xr:uid="{E957430E-8345-438C-BD6D-30323B30E695}"/>
    <hyperlink ref="B288" r:id="rId1141" display="https://fbref.com/en/players/51dbeea9/Thilo-Kehrer" xr:uid="{858B1878-3299-45CF-BB37-9548B64CC02E}"/>
    <hyperlink ref="C288" r:id="rId1142" display="https://fbref.com/en/country/GER/Germany-Football" xr:uid="{CE7E472A-469F-4311-808B-D0433DE01245}"/>
    <hyperlink ref="E288" r:id="rId1143" display="https://fbref.com/en/squads/7c21e445/West-Ham-United-Stats" xr:uid="{1A31F570-8272-43D0-9380-F175A98A638D}"/>
    <hyperlink ref="AD288" r:id="rId1144" display="https://fbref.com/en/players/51dbeea9/matchlogs/2023-2024/summary/Thilo-Kehrer-Match-Logs" xr:uid="{2CC82BC5-68A3-480C-BAF0-50F150DBF7AB}"/>
    <hyperlink ref="B289" r:id="rId1145" display="https://fbref.com/en/players/62d7ef38/Caoimhin-Kelleher" xr:uid="{84645EB5-E91F-40A2-9C55-2E28452A656B}"/>
    <hyperlink ref="C289" r:id="rId1146" display="https://fbref.com/en/country/IRL/Republic-of-Ireland-Football" xr:uid="{7E34A940-3243-47D5-B15A-F2F129DBC099}"/>
    <hyperlink ref="E289" r:id="rId1147" display="https://fbref.com/en/squads/822bd0ba/Liverpool-Stats" xr:uid="{F08E9C5B-600B-4CA3-BDAE-7CBD815DFAC5}"/>
    <hyperlink ref="AD289" r:id="rId1148" display="https://fbref.com/en/players/62d7ef38/matchlogs/2023-2024/summary/Caoimhin-Kelleher-Match-Logs" xr:uid="{B8CEE61D-A215-4C63-8AD1-2E91C75522DA}"/>
    <hyperlink ref="B290" r:id="rId1149" display="https://fbref.com/en/players/f31def1e/Lloyd-Kelly" xr:uid="{717C1F82-3AE2-4336-813A-1F82703AE051}"/>
    <hyperlink ref="C290" r:id="rId1150" display="https://fbref.com/en/country/ENG/England-Football" xr:uid="{F4874E81-0AC8-492B-8B0F-64E0726C4098}"/>
    <hyperlink ref="E290" r:id="rId1151" display="https://fbref.com/en/squads/4ba7cbea/Bournemouth-Stats" xr:uid="{7F5FD7CC-EA10-4928-9E0C-A085F26CB9B7}"/>
    <hyperlink ref="AD290" r:id="rId1152" display="https://fbref.com/en/players/f31def1e/matchlogs/2023-2024/summary/Lloyd-Kelly-Match-Logs" xr:uid="{B10BCEB6-BA8D-4395-8E2B-A9D611100BF6}"/>
    <hyperlink ref="B291" r:id="rId1153" display="https://fbref.com/en/players/aa888da7/Omari-Kellyman" xr:uid="{6554D86C-9467-4A6E-8628-B79827B3557F}"/>
    <hyperlink ref="C291" r:id="rId1154" display="https://fbref.com/en/country/ENG/England-Football" xr:uid="{290BA5A7-B96E-4021-8F3C-FA210263F6DF}"/>
    <hyperlink ref="E291" r:id="rId1155" display="https://fbref.com/en/squads/8602292d/Aston-Villa-Stats" xr:uid="{6E39F88B-0B03-4900-A608-A3658701A432}"/>
    <hyperlink ref="AD291" r:id="rId1156" display="https://fbref.com/en/players/aa888da7/matchlogs/2023-2024/summary/Omari-Kellyman-Match-Logs" xr:uid="{DB34C45B-E657-45B9-9EA1-481062855950}"/>
    <hyperlink ref="B292" r:id="rId1157" display="https://fbref.com/en/players/0ad53bdc/Milos-Kerkez" xr:uid="{F6395D02-F18F-4577-94C0-0FCC21687443}"/>
    <hyperlink ref="C292" r:id="rId1158" display="https://fbref.com/en/country/HUN/Hungary-Football" xr:uid="{97D6FB6D-3881-4BF0-95BC-DB31752CD6EB}"/>
    <hyperlink ref="E292" r:id="rId1159" display="https://fbref.com/en/squads/4ba7cbea/Bournemouth-Stats" xr:uid="{05A81831-979E-413C-972B-B9E78557DE1E}"/>
    <hyperlink ref="AD292" r:id="rId1160" display="https://fbref.com/en/players/0ad53bdc/matchlogs/2023-2024/summary/Milos-Kerkez-Match-Logs" xr:uid="{50BB3FC9-07DC-4756-B3EA-9B76D16A8167}"/>
    <hyperlink ref="B293" r:id="rId1161" display="https://fbref.com/en/players/3eeda7dd/Gavin-Kilkenny" xr:uid="{F279EA07-58E5-4DA1-9843-DC56452BD9EA}"/>
    <hyperlink ref="C293" r:id="rId1162" display="https://fbref.com/en/country/IRL/Republic-of-Ireland-Football" xr:uid="{B97EF065-8031-4D5D-8638-19BBA316B003}"/>
    <hyperlink ref="E293" r:id="rId1163" display="https://fbref.com/en/squads/4ba7cbea/Bournemouth-Stats" xr:uid="{013FBF4F-C10D-4BB0-966B-0E4FA99C115C}"/>
    <hyperlink ref="AD293" r:id="rId1164" display="https://fbref.com/en/players/3eeda7dd/matchlogs/2023-2024/summary/Gavin-Kilkenny-Match-Logs" xr:uid="{20D22520-2CB1-4F34-A22A-EDAEA1D35623}"/>
    <hyperlink ref="B294" r:id="rId1165" display="https://fbref.com/en/players/d0f72bf1/Max-Kilman" xr:uid="{5C1E9462-36ED-4731-9A09-BF387B63AFEA}"/>
    <hyperlink ref="C294" r:id="rId1166" display="https://fbref.com/en/country/ENG/England-Football" xr:uid="{AE21087D-D067-4E15-8CE1-977C8621FA94}"/>
    <hyperlink ref="E294" r:id="rId1167" display="https://fbref.com/en/squads/8cec06e1/Wolverhampton-Wanderers-Stats" xr:uid="{75DF138E-2627-41F8-AAD5-B7558328D2F1}"/>
    <hyperlink ref="AD294" r:id="rId1168" display="https://fbref.com/en/players/d0f72bf1/matchlogs/2023-2024/summary/Max-Kilman-Match-Logs" xr:uid="{AABA6A14-171E-44EB-A052-B00A5B83098C}"/>
    <hyperlink ref="B295" r:id="rId1169" display="https://fbref.com/en/players/dc3e663e/Jakub-Kiwior" xr:uid="{96FED426-9C8D-4F95-914C-905DA743220F}"/>
    <hyperlink ref="C295" r:id="rId1170" display="https://fbref.com/en/country/POL/Poland-Football" xr:uid="{A48ADC81-E768-4AD9-9C9B-EBAB00AD5CE9}"/>
    <hyperlink ref="E295" r:id="rId1171" display="https://fbref.com/en/squads/18bb7c10/Arsenal-Stats" xr:uid="{91897259-68BD-4075-90AF-3B003394FE01}"/>
    <hyperlink ref="AD295" r:id="rId1172" display="https://fbref.com/en/players/dc3e663e/matchlogs/2023-2024/summary/Jakub-Kiwior-Match-Logs" xr:uid="{A58BF2F7-F8C6-4146-B3BF-8E1F6B80EFF9}"/>
    <hyperlink ref="B296" r:id="rId1173" display="https://fbref.com/en/players/4c3a6744/Justin-Kluivert" xr:uid="{4B1775FE-C2C4-4BFF-B8A5-5C0EC80B4032}"/>
    <hyperlink ref="C296" r:id="rId1174" display="https://fbref.com/en/country/NED/Netherlands-Football" xr:uid="{C7C304DF-B880-49C4-87E7-1F87DDE979CF}"/>
    <hyperlink ref="E296" r:id="rId1175" display="https://fbref.com/en/squads/4ba7cbea/Bournemouth-Stats" xr:uid="{16B28EAB-7B96-4D30-9992-5499B1998EC0}"/>
    <hyperlink ref="AD296" r:id="rId1176" display="https://fbref.com/en/players/4c3a6744/matchlogs/2023-2024/summary/Justin-Kluivert-Match-Logs" xr:uid="{5D60E475-ECB3-43CF-8D98-A1D01FB84A33}"/>
    <hyperlink ref="B297" r:id="rId1177" display="https://fbref.com/en/players/fc076f78/Luca-Koleosho" xr:uid="{A7875725-5F92-4AAF-AE84-F1FEDC01C6A6}"/>
    <hyperlink ref="C297" r:id="rId1178" display="https://fbref.com/en/country/ITA/Italy-Football" xr:uid="{66247EC3-2D49-4AA0-B7B0-8B7D8CFCB6A5}"/>
    <hyperlink ref="E297" r:id="rId1179" display="https://fbref.com/en/squads/943e8050/Burnley-Stats" xr:uid="{D817A622-22AF-433A-A60B-B8FD1097C4F1}"/>
    <hyperlink ref="AD297" r:id="rId1180" display="https://fbref.com/en/players/fc076f78/matchlogs/2023-2024/summary/Luca-Koleosho-Match-Logs" xr:uid="{B4432F9B-4E83-4A50-A567-A129AD74D1C4}"/>
    <hyperlink ref="B298" r:id="rId1181" display="https://fbref.com/en/players/5ed9b537/Ibrahima-Konate" xr:uid="{B92B857E-F311-4ADD-A1D9-79533B29B165}"/>
    <hyperlink ref="C298" r:id="rId1182" display="https://fbref.com/en/country/FRA/France-Football" xr:uid="{D9777C72-D163-4827-AB61-D4C8F68B7584}"/>
    <hyperlink ref="E298" r:id="rId1183" display="https://fbref.com/en/squads/822bd0ba/Liverpool-Stats" xr:uid="{84E3E630-9E6C-4966-9F62-BA73100BA1EB}"/>
    <hyperlink ref="AD298" r:id="rId1184" display="https://fbref.com/en/players/5ed9b537/matchlogs/2023-2024/summary/Ibrahima-Konate-Match-Logs" xr:uid="{18904EAF-4522-4C16-8E0A-0DCE3A5BA8C3}"/>
    <hyperlink ref="B299" r:id="rId1185" display="https://fbref.com/en/players/0313a347/Ezri-Konsa" xr:uid="{AADCEF66-425D-45B3-9334-FF9AF6308A9A}"/>
    <hyperlink ref="C299" r:id="rId1186" display="https://fbref.com/en/country/ENG/England-Football" xr:uid="{A52CB737-142A-4A55-AD1A-11EDA32299CB}"/>
    <hyperlink ref="E299" r:id="rId1187" display="https://fbref.com/en/squads/8602292d/Aston-Villa-Stats" xr:uid="{8E04CCCC-7C2E-435B-8B74-DF4E6ECE90D0}"/>
    <hyperlink ref="AD299" r:id="rId1188" display="https://fbref.com/en/players/0313a347/matchlogs/2023-2024/summary/Ezri-Konsa-Match-Logs" xr:uid="{D364623F-BBF8-4954-8000-ECAAF7C20148}"/>
    <hyperlink ref="B300" r:id="rId1189" display="https://fbref.com/en/players/8d3c902d/Cheikhou-Kouyate" xr:uid="{D10095D5-E138-4326-9DD8-CD1680E30317}"/>
    <hyperlink ref="C300" r:id="rId1190" display="https://fbref.com/en/country/SEN/Senegal-Football" xr:uid="{3BF73102-7A72-465D-8513-BD6F5324106A}"/>
    <hyperlink ref="E300" r:id="rId1191" display="https://fbref.com/en/squads/e4a775cb/Nottingham-Forest-Stats" xr:uid="{F0CEBB62-229A-4EAE-9954-867C58DA92E8}"/>
    <hyperlink ref="AD300" r:id="rId1192" display="https://fbref.com/en/players/8d3c902d/matchlogs/2023-2024/summary/Cheikhou-Kouyate-Match-Logs" xr:uid="{8452E524-EDD8-4AFC-923F-DD09DD7F3FD2}"/>
    <hyperlink ref="B301" r:id="rId1193" display="https://fbref.com/en/players/79c0821a/Mateo-Kovacic" xr:uid="{8F3A5CE8-AD40-4B8B-B689-E6E8E4453430}"/>
    <hyperlink ref="C301" r:id="rId1194" display="https://fbref.com/en/country/CRO/Croatia-Football" xr:uid="{4BB7CE31-650F-4C92-9968-D48C64912832}"/>
    <hyperlink ref="E301" r:id="rId1195" display="https://fbref.com/en/squads/b8fd03ef/Manchester-City-Stats" xr:uid="{7AF4E07A-D5C9-4BC9-BEA9-AF517A250ABE}"/>
    <hyperlink ref="AD301" r:id="rId1196" display="https://fbref.com/en/players/79c0821a/matchlogs/2023-2024/summary/Mateo-Kovacic-Match-Logs" xr:uid="{07864274-9565-4802-9976-A385FACF83DA}"/>
    <hyperlink ref="B302" r:id="rId1197" display="https://fbref.com/en/players/77cf6852/Emil-Krafth" xr:uid="{BA9F7B73-AA42-4FA9-9043-1486E6757158}"/>
    <hyperlink ref="C302" r:id="rId1198" display="https://fbref.com/en/country/SWE/Sweden-Football" xr:uid="{5454D7FA-F989-458C-90A2-97528E3DEB76}"/>
    <hyperlink ref="E302" r:id="rId1199" display="https://fbref.com/en/squads/b2b47a98/Newcastle-United-Stats" xr:uid="{8B69FAD1-47D1-4C5F-A410-16C843F89E02}"/>
    <hyperlink ref="AD302" r:id="rId1200" display="https://fbref.com/en/players/77cf6852/matchlogs/2023-2024/summary/Emil-Krafth-Match-Logs" xr:uid="{FA37D69E-1E74-4DDE-A715-9DDC33D4D2DB}"/>
    <hyperlink ref="B303" r:id="rId1201" display="https://fbref.com/en/players/f23f9d20/Tim-Krul" xr:uid="{1DCF7F79-56B8-4E4D-8B9F-877E31207ECF}"/>
    <hyperlink ref="C303" r:id="rId1202" display="https://fbref.com/en/country/NED/Netherlands-Football" xr:uid="{76343585-CB97-457F-8944-6859E2D822CC}"/>
    <hyperlink ref="E303" r:id="rId1203" display="https://fbref.com/en/squads/e297cd13/Luton-Town-Stats" xr:uid="{5F641081-7DEC-4447-BDD0-BB00D4967588}"/>
    <hyperlink ref="AD303" r:id="rId1204" display="https://fbref.com/en/players/f23f9d20/matchlogs/2023-2024/summary/Tim-Krul-Match-Logs" xr:uid="{0F789182-BABC-4CE0-8196-C720D276C7DB}"/>
    <hyperlink ref="B304" r:id="rId1205" display="https://fbref.com/en/players/df3cda47/Dejan-Kulusevski" xr:uid="{EB8EB41A-AC64-48AF-8F94-9D184AD0345C}"/>
    <hyperlink ref="C304" r:id="rId1206" display="https://fbref.com/en/country/SWE/Sweden-Football" xr:uid="{C66E2584-DE5F-4184-AEED-D3F8CC9837C3}"/>
    <hyperlink ref="E304" r:id="rId1207" display="https://fbref.com/en/squads/361ca564/Tottenham-Hotspur-Stats" xr:uid="{73E19FF8-9D05-477A-9817-2A1DBF7A4914}"/>
    <hyperlink ref="AD304" r:id="rId1208" display="https://fbref.com/en/players/df3cda47/matchlogs/2023-2024/summary/Dejan-Kulusevski-Match-Logs" xr:uid="{44B290A5-CE38-4C24-93F9-64C5554EE708}"/>
    <hyperlink ref="B305" r:id="rId1209" display="https://fbref.com/en/players/99813635/Adam-Lallana" xr:uid="{C2B665CC-6F26-4957-9546-DCBA2B340632}"/>
    <hyperlink ref="C305" r:id="rId1210" display="https://fbref.com/en/country/ENG/England-Football" xr:uid="{2B7DCECA-F376-4604-8441-3419EA45FEF1}"/>
    <hyperlink ref="E305" r:id="rId1211" display="https://fbref.com/en/squads/d07537b9/Brighton-and-Hove-Albion-Stats" xr:uid="{47001626-2A68-4919-9D04-03DAF0897BA6}"/>
    <hyperlink ref="AD305" r:id="rId1212" display="https://fbref.com/en/players/99813635/matchlogs/2023-2024/summary/Adam-Lallana-Match-Logs" xr:uid="{9243DC40-AE1A-4B59-B7C1-A69D342FC005}"/>
    <hyperlink ref="B306" r:id="rId1213" display="https://fbref.com/en/players/f4e433d4/Tariq-Lamptey" xr:uid="{835B7C05-C20A-4134-80EC-E3A72265BFF6}"/>
    <hyperlink ref="C306" r:id="rId1214" display="https://fbref.com/en/country/GHA/Ghana-Football" xr:uid="{9630FD8A-FFBA-401E-AFA3-34242771AD8A}"/>
    <hyperlink ref="E306" r:id="rId1215" display="https://fbref.com/en/squads/d07537b9/Brighton-and-Hove-Albion-Stats" xr:uid="{DDB83157-60D6-430A-B44F-8319980ACC89}"/>
    <hyperlink ref="AD306" r:id="rId1216" display="https://fbref.com/en/players/f4e433d4/matchlogs/2023-2024/summary/Tariq-Lamptey-Match-Logs" xr:uid="{FA2BA2B3-C862-458D-A896-81A6E517AEC8}"/>
    <hyperlink ref="B307" r:id="rId1217" display="https://fbref.com/en/players/119b9a8e/Aymeric-Laporte" xr:uid="{D63774AA-8798-4512-AE7B-4D9566717D98}"/>
    <hyperlink ref="C307" r:id="rId1218" display="https://fbref.com/en/country/ESP/Spain-Football" xr:uid="{8491A193-FFDC-44F1-B56A-1A7183D30296}"/>
    <hyperlink ref="E307" r:id="rId1219" display="https://fbref.com/en/squads/b8fd03ef/Manchester-City-Stats" xr:uid="{F38FCD2B-A33A-48C2-A135-05D0539A7A1C}"/>
    <hyperlink ref="AD307" r:id="rId1220" display="https://fbref.com/en/players/119b9a8e/matchlogs/2023-2024/summary/Aymeric-Laporte-Match-Logs" xr:uid="{E32F9E88-F0DF-4A46-B829-3662E3755F24}"/>
    <hyperlink ref="B308" r:id="rId1221" display="https://fbref.com/en/players/0ed063d6/Yasser-Larouci" xr:uid="{2DC026C1-0019-452E-83AD-065531A33850}"/>
    <hyperlink ref="C308" r:id="rId1222" display="https://fbref.com/en/country/ALG/Algeria-Football" xr:uid="{50A00FD6-FCEC-4F6E-B85B-BA377A548C4F}"/>
    <hyperlink ref="E308" r:id="rId1223" display="https://fbref.com/en/squads/1df6b87e/Sheffield-United-Stats" xr:uid="{639AE4E5-EAC7-4183-9725-055AD6B405DD}"/>
    <hyperlink ref="AD308" r:id="rId1224" display="https://fbref.com/en/players/0ed063d6/matchlogs/2023-2024/summary/Yasser-Larouci-Match-Logs" xr:uid="{FD84BC44-D8DC-4FB3-9D17-67BCAC87B5A0}"/>
    <hyperlink ref="B309" r:id="rId1225" display="https://fbref.com/en/players/450ab6fc/Jamaal-Lascelles" xr:uid="{CC2A54A1-9FAF-46E0-AF3F-09FD366BCBFB}"/>
    <hyperlink ref="C309" r:id="rId1226" display="https://fbref.com/en/country/ENG/England-Football" xr:uid="{D4793459-927E-40A6-A669-4FB3E29AAC79}"/>
    <hyperlink ref="E309" r:id="rId1227" display="https://fbref.com/en/squads/b2b47a98/Newcastle-United-Stats" xr:uid="{0641E05C-FBCB-442F-A813-A7D8320B44B6}"/>
    <hyperlink ref="AD309" r:id="rId1228" display="https://fbref.com/en/players/450ab6fc/matchlogs/2023-2024/summary/Jamaal-Lascelles-Match-Logs" xr:uid="{FE5E8AC6-0E9C-4CD6-9BC2-36C8E1119628}"/>
    <hyperlink ref="B310" r:id="rId1229" display="https://fbref.com/en/players/2b471f99/Mario-Lemina" xr:uid="{A744C314-F005-4AC2-9031-8EF298637F4B}"/>
    <hyperlink ref="C310" r:id="rId1230" display="https://fbref.com/en/country/GAB/Gabon-Football" xr:uid="{390EE774-BF45-4635-8D17-F1D951DB26D2}"/>
    <hyperlink ref="E310" r:id="rId1231" display="https://fbref.com/en/squads/8cec06e1/Wolverhampton-Wanderers-Stats" xr:uid="{A17F3416-650C-4B9E-8571-470FE46FDF35}"/>
    <hyperlink ref="AD310" r:id="rId1232" display="https://fbref.com/en/players/2b471f99/matchlogs/2023-2024/summary/Mario-Lemina-Match-Logs" xr:uid="{5B3D1768-0662-4571-8A53-487DA67902BE}"/>
    <hyperlink ref="B311" r:id="rId1233" display="https://fbref.com/en/players/4f28a6ff/Clement-Lenglet" xr:uid="{7AF4FA8A-3A3A-4E72-A8B2-D6234D2556BE}"/>
    <hyperlink ref="C311" r:id="rId1234" display="https://fbref.com/en/country/FRA/France-Football" xr:uid="{0C872FAD-49AF-46D8-9052-DEDCA4AACBD9}"/>
    <hyperlink ref="E311" r:id="rId1235" display="https://fbref.com/en/squads/8602292d/Aston-Villa-Stats" xr:uid="{62BFFD29-73E7-499C-AF5C-EF06080304F7}"/>
    <hyperlink ref="AD311" r:id="rId1236" display="https://fbref.com/en/players/4f28a6ff/matchlogs/2023-2024/summary/Clement-Lenglet-Match-Logs" xr:uid="{DB2EC972-E7D1-46AF-A70D-F4ED077909CA}"/>
    <hyperlink ref="B312" r:id="rId1237" display="https://fbref.com/en/players/2628fd2b/Bernd-Leno" xr:uid="{A8B4BA5E-5851-429C-B38C-EDB7F6B9F612}"/>
    <hyperlink ref="C312" r:id="rId1238" display="https://fbref.com/en/country/GER/Germany-Football" xr:uid="{3B904F99-402B-4052-B6DB-82AAB2262363}"/>
    <hyperlink ref="E312" r:id="rId1239" display="https://fbref.com/en/squads/fd962109/Fulham-Stats" xr:uid="{1414EF59-9823-4F98-A563-64D32678A4FC}"/>
    <hyperlink ref="AD312" r:id="rId1240" display="https://fbref.com/en/players/2628fd2b/matchlogs/2023-2024/summary/Bernd-Leno-Match-Logs" xr:uid="{B2579D69-D1C1-460D-BCB6-0075177A1887}"/>
    <hyperlink ref="B313" r:id="rId1241" display="https://fbref.com/en/players/9b5ce51a/Jefferson-Lerma" xr:uid="{D298CEE4-2553-48A1-9526-0C267F4B7CA8}"/>
    <hyperlink ref="C313" r:id="rId1242" display="https://fbref.com/en/country/COL/Colombia-Football" xr:uid="{6E3D2382-95A4-4A13-A643-F332E85178B0}"/>
    <hyperlink ref="E313" r:id="rId1243" display="https://fbref.com/en/squads/47c64c55/Crystal-Palace-Stats" xr:uid="{4D53BD2D-6E18-4E81-883D-6770722C38F4}"/>
    <hyperlink ref="AD313" r:id="rId1244" display="https://fbref.com/en/players/9b5ce51a/matchlogs/2023-2024/summary/Jefferson-Lerma-Match-Logs" xr:uid="{1CB36E45-10BF-4347-8F31-842894B06387}"/>
    <hyperlink ref="B314" r:id="rId1245" display="https://fbref.com/en/players/b57e066e/Rico-Lewis" xr:uid="{C32E9ECA-F9DE-4F24-85B6-01BBC3304C39}"/>
    <hyperlink ref="C314" r:id="rId1246" display="https://fbref.com/en/country/ENG/England-Football" xr:uid="{42917689-1CFE-47AC-84DD-86CA5C01B9F9}"/>
    <hyperlink ref="E314" r:id="rId1247" display="https://fbref.com/en/squads/b8fd03ef/Manchester-City-Stats" xr:uid="{C695175E-8D9E-4F66-A26C-9304D30346F8}"/>
    <hyperlink ref="AD314" r:id="rId1248" display="https://fbref.com/en/players/b57e066e/matchlogs/2023-2024/summary/Rico-Lewis-Match-Logs" xr:uid="{84EDFCC2-E711-411F-AEE9-895F9F22F89D}"/>
    <hyperlink ref="B315" r:id="rId1249" display="https://fbref.com/en/players/41f08ac8/Keane-Lewis-Potter" xr:uid="{B0962730-66C1-41FF-9634-A9BF55636EE5}"/>
    <hyperlink ref="C315" r:id="rId1250" display="https://fbref.com/en/country/ENG/England-Football" xr:uid="{29127504-E0F8-4D03-9090-70F28BAE4687}"/>
    <hyperlink ref="E315" r:id="rId1251" display="https://fbref.com/en/squads/cd051869/Brentford-Stats" xr:uid="{07A1DC55-90A7-443A-9B6B-28C160D51601}"/>
    <hyperlink ref="AD315" r:id="rId1252" display="https://fbref.com/en/players/41f08ac8/matchlogs/2023-2024/summary/Keane-Lewis-Potter-Match-Logs" xr:uid="{2A05EEFE-F57A-4043-8852-77C1B9E3AF98}"/>
    <hyperlink ref="B316" r:id="rId1253" display="https://fbref.com/en/players/f5deef4c/Victor-Lindelof" xr:uid="{3059CA08-1C7A-4DC7-8904-4EB3F2842591}"/>
    <hyperlink ref="C316" r:id="rId1254" display="https://fbref.com/en/country/SWE/Sweden-Football" xr:uid="{B59AB840-8131-452F-8592-A95862199DFB}"/>
    <hyperlink ref="E316" r:id="rId1255" display="https://fbref.com/en/squads/19538871/Manchester-United-Stats" xr:uid="{1F10B3FE-F903-439D-BEDC-1373A4458A28}"/>
    <hyperlink ref="AD316" r:id="rId1256" display="https://fbref.com/en/players/f5deef4c/matchlogs/2023-2024/summary/Victor-Lindelof-Match-Logs" xr:uid="{4C27CDCB-9E01-4AEF-BBF3-1FDD6D173544}"/>
    <hyperlink ref="B317" r:id="rId1257" display="https://fbref.com/en/players/afed6722/Valentino-Livramento" xr:uid="{BB37C6D4-46E9-49C0-8A7D-054514E63240}"/>
    <hyperlink ref="C317" r:id="rId1258" display="https://fbref.com/en/country/ENG/England-Football" xr:uid="{1EDD6A12-03B7-415D-B7B7-7FDFDDA07133}"/>
    <hyperlink ref="E317" r:id="rId1259" display="https://fbref.com/en/squads/b2b47a98/Newcastle-United-Stats" xr:uid="{2DFB47EA-48C0-4366-BE7C-7759E2604089}"/>
    <hyperlink ref="AD317" r:id="rId1260" display="https://fbref.com/en/players/afed6722/matchlogs/2023-2024/summary/Valentino-Livramento-Match-Logs" xr:uid="{7F79626F-57E2-42C9-ABEE-EADFFDD1D333}"/>
    <hyperlink ref="B318" r:id="rId1261" display="https://fbref.com/en/players/d7553721/Giovani-Lo-Celso" xr:uid="{9935D0CD-2EFC-4F16-9369-63ACF3BA1CE9}"/>
    <hyperlink ref="C318" r:id="rId1262" display="https://fbref.com/en/country/ARG/Argentina-Football" xr:uid="{3800C28F-BEE9-470A-9043-1A1BB8B9BA37}"/>
    <hyperlink ref="E318" r:id="rId1263" display="https://fbref.com/en/squads/361ca564/Tottenham-Hotspur-Stats" xr:uid="{4C45D9D7-BBB5-4313-9024-DCDBA10121E0}"/>
    <hyperlink ref="AD318" r:id="rId1264" display="https://fbref.com/en/players/d7553721/matchlogs/2023-2024/summary/Giovani-Lo-Celso-Match-Logs" xr:uid="{01E1B8AE-CC98-4E24-8577-C7D7455F175F}"/>
    <hyperlink ref="B319" r:id="rId1265" display="https://fbref.com/en/players/37118440/Tom-Lockyer" xr:uid="{EF353DE0-1765-4A67-9821-BF1D5F6855BB}"/>
    <hyperlink ref="C319" r:id="rId1266" display="https://fbref.com/en/country/WAL/Wales-Football" xr:uid="{ECE285ED-7EF9-4B44-AB4F-2089F016C1A0}"/>
    <hyperlink ref="E319" r:id="rId1267" display="https://fbref.com/en/squads/e297cd13/Luton-Town-Stats" xr:uid="{B692B38D-7AB7-4DFB-A7DA-BE9715CB1E36}"/>
    <hyperlink ref="AD319" r:id="rId1268" display="https://fbref.com/en/players/37118440/matchlogs/2023-2024/summary/Tom-Lockyer-Match-Logs" xr:uid="{8271D69E-F681-4FDA-ACC0-56E8D212E1D6}"/>
    <hyperlink ref="B320" r:id="rId1269" display="https://fbref.com/en/players/165cf989/Andy-Lonergan" xr:uid="{712E173B-64DE-4DE9-8C3B-B60EC69B3E57}"/>
    <hyperlink ref="C320" r:id="rId1270" display="https://fbref.com/en/country/IRL/Republic-of-Ireland-Football" xr:uid="{F5989AC2-DCFB-4E40-BCFE-C63917668FA6}"/>
    <hyperlink ref="E320" r:id="rId1271" display="https://fbref.com/en/squads/d3fd31cc/Everton-Stats" xr:uid="{626B8861-D721-4380-AB77-DE3D450003CF}"/>
    <hyperlink ref="AD320" r:id="rId1272" display="https://fbref.com/en/players/165cf989/matchlogs/2023-2024/summary/Andy-Lonergan-Match-Logs" xr:uid="{A54BD2EA-B535-4F55-B9B1-5ACE7F4EABF4}"/>
    <hyperlink ref="B321" r:id="rId1273" display="https://fbref.com/en/players/a2b105e0/Sean-Longstaff" xr:uid="{A48AB2D7-B8B6-47F0-9FE4-183DD43ED050}"/>
    <hyperlink ref="C321" r:id="rId1274" display="https://fbref.com/en/country/ENG/England-Football" xr:uid="{490F5862-3665-4C66-8032-F72F225F2C58}"/>
    <hyperlink ref="E321" r:id="rId1275" display="https://fbref.com/en/squads/b2b47a98/Newcastle-United-Stats" xr:uid="{FBE287AE-F467-43B6-AC96-BE2D6E1D5286}"/>
    <hyperlink ref="AD321" r:id="rId1276" display="https://fbref.com/en/players/a2b105e0/matchlogs/2023-2024/summary/Sean-Longstaff-Match-Logs" xr:uid="{ADDAFF35-E883-4EC2-B084-B895839F24C9}"/>
    <hyperlink ref="B322" r:id="rId1277" display="https://fbref.com/en/players/7af88b33/Max-Lowe" xr:uid="{88E79D99-CDC3-46AF-BAE3-678F33AFC4A0}"/>
    <hyperlink ref="C322" r:id="rId1278" display="https://fbref.com/en/country/ENG/England-Football" xr:uid="{0A888322-BCB9-4BCE-A351-A565A90AEC4E}"/>
    <hyperlink ref="E322" r:id="rId1279" display="https://fbref.com/en/squads/1df6b87e/Sheffield-United-Stats" xr:uid="{9B554B14-4B58-4FA3-A49B-52E03CC78975}"/>
    <hyperlink ref="AD322" r:id="rId1280" display="https://fbref.com/en/players/7af88b33/matchlogs/2023-2024/summary/Max-Lowe-Match-Logs" xr:uid="{B12AE313-825C-4BCA-B366-148361553C44}"/>
    <hyperlink ref="B323" r:id="rId1281" display="https://fbref.com/en/players/6f7d826d/Douglas-Luiz" xr:uid="{033E8232-2820-4DA9-80AF-894FE41995AE}"/>
    <hyperlink ref="C323" r:id="rId1282" display="https://fbref.com/en/country/BRA/Brazil-Football" xr:uid="{95AD87E6-E524-4B88-9974-7E47C3B48F4F}"/>
    <hyperlink ref="E323" r:id="rId1283" display="https://fbref.com/en/squads/8602292d/Aston-Villa-Stats" xr:uid="{7A7B9CFB-442C-4647-922E-4FBADF5D2685}"/>
    <hyperlink ref="AD323" r:id="rId1284" display="https://fbref.com/en/players/6f7d826d/matchlogs/2023-2024/summary/Douglas-Luiz-Match-Logs" xr:uid="{418B3FEA-67A6-4A84-B6D9-B6195117AF9D}"/>
    <hyperlink ref="B324" r:id="rId1285" display="https://fbref.com/en/players/61aed9fe/Jayden-Luker" xr:uid="{7EE62E23-27C5-44CF-B6E3-0058FDF2E697}"/>
    <hyperlink ref="C324" r:id="rId1286" display="https://fbref.com/en/country/ENG/England-Football" xr:uid="{27EE05C7-443D-4C22-A969-6FA963021004}"/>
    <hyperlink ref="E324" r:id="rId1287" display="https://fbref.com/en/squads/e297cd13/Luton-Town-Stats" xr:uid="{72F954F7-D481-49A7-BC7B-8AE58A36E584}"/>
    <hyperlink ref="AD324" r:id="rId1288" display="https://fbref.com/en/players/61aed9fe/matchlogs/2023-2024/summary/Jayden-Luker-Match-Logs" xr:uid="{258E0A0A-24F2-4DC8-B726-CD1BFE736691}"/>
    <hyperlink ref="B325" r:id="rId1289" display="https://fbref.com/en/players/c6e8cf1f/Sasa-Lukic" xr:uid="{3E5708F6-929B-4244-B0FD-68C156082B4B}"/>
    <hyperlink ref="C325" r:id="rId1290" display="https://fbref.com/en/country/SRB/Serbia-Football" xr:uid="{F7FF36A6-E046-4F6D-917B-7A3CEBB1BB9E}"/>
    <hyperlink ref="E325" r:id="rId1291" display="https://fbref.com/en/squads/fd962109/Fulham-Stats" xr:uid="{9901674B-026F-4306-9B4D-D851F596C23A}"/>
    <hyperlink ref="AD325" r:id="rId1292" display="https://fbref.com/en/players/c6e8cf1f/matchlogs/2023-2024/summary/Sasa-Lukic-Match-Logs" xr:uid="{62E713AB-F495-47D3-BDB3-8E2589760378}"/>
    <hyperlink ref="B326" r:id="rId1293" display="https://fbref.com/en/players/cab9634e/Ian-Maatsen" xr:uid="{2335C504-43B0-421B-A2CF-DAEAD087243C}"/>
    <hyperlink ref="C326" r:id="rId1294" display="https://fbref.com/en/country/NED/Netherlands-Football" xr:uid="{FF224ED1-DE00-4BBB-B4FB-ED56777FF40E}"/>
    <hyperlink ref="E326" r:id="rId1295" display="https://fbref.com/en/squads/cff3d9bb/Chelsea-Stats" xr:uid="{AC5DEF16-3F65-44FC-9974-377C81E8E081}"/>
    <hyperlink ref="AD326" r:id="rId1296" display="https://fbref.com/en/players/cab9634e/matchlogs/2023-2024/summary/Ian-Maatsen-Match-Logs" xr:uid="{C28667D9-07D9-4BFE-B589-DFB479AB0784}"/>
    <hyperlink ref="B327" r:id="rId1297" display="https://fbref.com/en/players/83d074ff/Alexis-Mac-Allister" xr:uid="{AFFE3118-695E-4D99-9447-299314A5AAA4}"/>
    <hyperlink ref="C327" r:id="rId1298" display="https://fbref.com/en/country/ARG/Argentina-Football" xr:uid="{A1D57EFE-59C3-4233-9E56-7EF152B0A599}"/>
    <hyperlink ref="E327" r:id="rId1299" display="https://fbref.com/en/squads/822bd0ba/Liverpool-Stats" xr:uid="{EB6C3DF8-076A-429D-A30B-39312762E7E8}"/>
    <hyperlink ref="AD327" r:id="rId1300" display="https://fbref.com/en/players/83d074ff/matchlogs/2023-2024/summary/Alexis-Mac-Allister-Match-Logs" xr:uid="{9DAD7543-BEB8-420F-BCC8-412B2AF6FF30}"/>
    <hyperlink ref="B328" r:id="rId1301" display="https://fbref.com/en/players/ee38d9c5/James-Maddison" xr:uid="{D0F7EA17-5B99-4645-9BAC-825496D47B86}"/>
    <hyperlink ref="C328" r:id="rId1302" display="https://fbref.com/en/country/ENG/England-Football" xr:uid="{8EDF1420-6424-4774-ADA8-4B357D14F57F}"/>
    <hyperlink ref="E328" r:id="rId1303" display="https://fbref.com/en/squads/361ca564/Tottenham-Hotspur-Stats" xr:uid="{278E9010-5474-48EB-A048-8ADF742F3E64}"/>
    <hyperlink ref="AD328" r:id="rId1304" display="https://fbref.com/en/players/ee38d9c5/matchlogs/2023-2024/summary/James-Maddison-Match-Logs" xr:uid="{274EAB80-69AF-461C-B9FD-5C5EE7B1F4B1}"/>
    <hyperlink ref="B329" r:id="rId1305" display="https://fbref.com/en/players/bf34eebd/Noni-Madueke" xr:uid="{3F0362A5-A025-4888-A225-A20A525A6D7F}"/>
    <hyperlink ref="C329" r:id="rId1306" display="https://fbref.com/en/country/ENG/England-Football" xr:uid="{CD1AD62D-2D74-4FC3-BBAD-676F82727A45}"/>
    <hyperlink ref="E329" r:id="rId1307" display="https://fbref.com/en/squads/cff3d9bb/Chelsea-Stats" xr:uid="{A5F56B50-665E-4E3C-BBE7-7D50B85011CE}"/>
    <hyperlink ref="AD329" r:id="rId1308" display="https://fbref.com/en/players/bf34eebd/matchlogs/2023-2024/summary/Noni-Madueke-Match-Logs" xr:uid="{2C2666F5-C038-4BAB-8A5F-0D36CA28773E}"/>
    <hyperlink ref="B330" r:id="rId1309" display="https://fbref.com/en/players/d8931174/Harry-Maguire" xr:uid="{3EF32123-0D74-4943-AA93-BC35DA21D526}"/>
    <hyperlink ref="C330" r:id="rId1310" display="https://fbref.com/en/country/ENG/England-Football" xr:uid="{446B1503-165A-41D1-B98A-2C1B24B6187D}"/>
    <hyperlink ref="E330" r:id="rId1311" display="https://fbref.com/en/squads/19538871/Manchester-United-Stats" xr:uid="{7FC56B63-6098-475B-8981-908E48C07640}"/>
    <hyperlink ref="AD330" r:id="rId1312" display="https://fbref.com/en/players/d8931174/matchlogs/2023-2024/summary/Harry-Maguire-Match-Logs" xr:uid="{7944F1DC-20D9-45A3-882E-0225244CF8CB}"/>
    <hyperlink ref="B331" r:id="rId1313" display="https://fbref.com/en/players/c6220452/Kobbie-Mainoo" xr:uid="{FAA0362E-F025-4E9F-8AEA-CC3B0B677ED4}"/>
    <hyperlink ref="C331" r:id="rId1314" display="https://fbref.com/en/country/ENG/England-Football" xr:uid="{17FB80AF-E8F3-406B-BCAF-1B2E7BD1118D}"/>
    <hyperlink ref="E331" r:id="rId1315" display="https://fbref.com/en/squads/19538871/Manchester-United-Stats" xr:uid="{A5FE8797-339B-4D54-98E0-8F2E37F0ED6D}"/>
    <hyperlink ref="AD331" r:id="rId1316" display="https://fbref.com/en/players/c6220452/matchlogs/2023-2024/summary/Kobbie-Mainoo-Match-Logs" xr:uid="{F1E9F08A-CC20-4699-B275-86F23F82EA88}"/>
    <hyperlink ref="B332" r:id="rId1317" display="https://fbref.com/en/players/a572e291/Orel-Mangala" xr:uid="{08938D71-DA56-4E1E-9ADC-A0B1FAFA3AC0}"/>
    <hyperlink ref="C332" r:id="rId1318" display="https://fbref.com/en/country/BEL/Belgium-Football" xr:uid="{6234821F-A960-4B94-905F-FE5ABE288699}"/>
    <hyperlink ref="E332" r:id="rId1319" display="https://fbref.com/en/squads/e4a775cb/Nottingham-Forest-Stats" xr:uid="{12517921-99A9-470C-9358-64C28C532737}"/>
    <hyperlink ref="AD332" r:id="rId1320" display="https://fbref.com/en/players/a572e291/matchlogs/2023-2024/summary/Orel-Mangala-Match-Logs" xr:uid="{025F0863-26D3-4B96-A80B-E7DAE4317CA8}"/>
    <hyperlink ref="B333" r:id="rId1321" display="https://fbref.com/en/players/758dd7f0/Javier-Manquillo" xr:uid="{09837A61-132D-4C94-8395-0092A6D556E4}"/>
    <hyperlink ref="C333" r:id="rId1322" display="https://fbref.com/en/country/ESP/Spain-Football" xr:uid="{3A9FE49E-73E1-44A9-B383-E022E8401E91}"/>
    <hyperlink ref="E333" r:id="rId1323" display="https://fbref.com/en/squads/b2b47a98/Newcastle-United-Stats" xr:uid="{DB232DF1-9C72-4236-8DF7-8D6E15015116}"/>
    <hyperlink ref="AD333" r:id="rId1324" display="https://fbref.com/en/players/758dd7f0/matchlogs/2023-2024/summary/Javier-Manquillo-Match-Logs" xr:uid="{46F191DC-E09D-44B0-BED8-B3892B2309E2}"/>
    <hyperlink ref="B334" r:id="rId1325" display="https://fbref.com/en/players/d7f99582/Benson-Manuel" xr:uid="{FF710C60-43F2-4D2B-9394-65D78CE1143C}"/>
    <hyperlink ref="C334" r:id="rId1326" display="https://fbref.com/en/country/BEL/Belgium-Football" xr:uid="{F47D7A6F-E02D-442E-B243-388D4E44B0D9}"/>
    <hyperlink ref="E334" r:id="rId1327" display="https://fbref.com/en/squads/943e8050/Burnley-Stats" xr:uid="{7F0D0306-3501-4258-A05D-B0B99CDAB5E2}"/>
    <hyperlink ref="AD334" r:id="rId1328" display="https://fbref.com/en/players/d7f99582/matchlogs/2023-2024/summary/Benson-Manuel-Match-Logs" xr:uid="{8980A6D3-C61D-42E6-B327-ACF1085E6D8F}"/>
    <hyperlink ref="B335" r:id="rId1329" display="https://fbref.com/en/players/bb5fbd2b/Solly-March" xr:uid="{6BDC0451-E18E-4D1F-9DC7-128F62F091DC}"/>
    <hyperlink ref="C335" r:id="rId1330" display="https://fbref.com/en/country/ENG/England-Football" xr:uid="{4BD886A8-8295-48E8-BE69-06E60A0EC17E}"/>
    <hyperlink ref="E335" r:id="rId1331" display="https://fbref.com/en/squads/d07537b9/Brighton-and-Hove-Albion-Stats" xr:uid="{4E04D5AA-9D93-4BC3-A600-4E4D0AB143AD}"/>
    <hyperlink ref="AD335" r:id="rId1332" display="https://fbref.com/en/players/bb5fbd2b/matchlogs/2023-2024/summary/Solly-March-Match-Logs" xr:uid="{033C8708-63BD-474B-9C5F-F62C9C5F047A}"/>
    <hyperlink ref="B336" r:id="rId1333" display="https://fbref.com/en/players/7923301c/Louie-Marsh" xr:uid="{CD67EAB8-38FC-4E6B-8F0B-8EC45B9A8F0D}"/>
    <hyperlink ref="C336" r:id="rId1334" display="https://fbref.com/en/country/ENG/England-Football" xr:uid="{666288C3-1957-4918-B318-03DE07C9EBA2}"/>
    <hyperlink ref="E336" r:id="rId1335" display="https://fbref.com/en/squads/1df6b87e/Sheffield-United-Stats" xr:uid="{6D9116B6-40E4-4D85-A0AB-2C9AEE04966B}"/>
    <hyperlink ref="AD336" r:id="rId1336" display="https://fbref.com/en/players/7923301c/matchlogs/2023-2024/summary/Louie-Marsh-Match-Logs" xr:uid="{B4E19E8D-EDC1-48FD-BE0C-EF30ACFCEB6B}"/>
    <hyperlink ref="B337" r:id="rId1337" display="https://fbref.com/en/players/a79abd8b/Filip-Marshall" xr:uid="{2A6E8A8F-1796-419E-AD69-76A19310773E}"/>
    <hyperlink ref="C337" r:id="rId1338" display="https://fbref.com/en/country/ENG/England-Football" xr:uid="{9C773E6E-9935-432C-874F-EF86E76D13CF}"/>
    <hyperlink ref="E337" r:id="rId1339" display="https://fbref.com/en/squads/8602292d/Aston-Villa-Stats" xr:uid="{240BE756-43F7-4E2A-8806-E3503C440A31}"/>
    <hyperlink ref="AD337" r:id="rId1340" display="https://fbref.com/en/players/a79abd8b/matchlogs/2023-2024/summary/Filip-Marshall-Match-Logs" xr:uid="{DCDC3D1C-DC39-4443-BC17-6374CFBB325B}"/>
    <hyperlink ref="B338" r:id="rId1341" display="https://fbref.com/en/players/8b788c01/Anthony-Martial" xr:uid="{9956A6E1-7E60-44DF-BEB5-DAF84AB5C45D}"/>
    <hyperlink ref="C338" r:id="rId1342" display="https://fbref.com/en/country/FRA/France-Football" xr:uid="{A99F5AE7-FC27-487C-A270-3399C9B6CCD2}"/>
    <hyperlink ref="E338" r:id="rId1343" display="https://fbref.com/en/squads/19538871/Manchester-United-Stats" xr:uid="{DC393C70-48B5-44AD-9E05-1E66BD6DC5C1}"/>
    <hyperlink ref="AD338" r:id="rId1344" display="https://fbref.com/en/players/8b788c01/matchlogs/2023-2024/summary/Anthony-Martial-Match-Logs" xr:uid="{26D99C6F-66A2-4AB4-832F-4BE733B6A471}"/>
    <hyperlink ref="B339" r:id="rId1345" display="https://fbref.com/en/players/48a5a5d6/Gabriel-Martinelli" xr:uid="{98CBA3AC-F569-4896-BD69-01266F19CAE7}"/>
    <hyperlink ref="C339" r:id="rId1346" display="https://fbref.com/en/country/BRA/Brazil-Football" xr:uid="{1026AD5C-DB1D-4911-B9F6-93FEE11F1BBE}"/>
    <hyperlink ref="E339" r:id="rId1347" display="https://fbref.com/en/squads/18bb7c10/Arsenal-Stats" xr:uid="{60741E31-7757-4929-8927-0BB2A26EA981}"/>
    <hyperlink ref="AD339" r:id="rId1348" display="https://fbref.com/en/players/48a5a5d6/matchlogs/2023-2024/summary/Gabriel-Martinelli-Match-Logs" xr:uid="{C6CCCB72-27D7-4A8A-9684-516273CDF7F3}"/>
    <hyperlink ref="B340" r:id="rId1349" display="https://fbref.com/en/players/7956236f/Emiliano-Martinez" xr:uid="{2680054C-72F5-48B5-86E0-6400B3DB3E57}"/>
    <hyperlink ref="C340" r:id="rId1350" display="https://fbref.com/en/country/ARG/Argentina-Football" xr:uid="{428A176B-3538-4DFE-8E82-44E23DE09548}"/>
    <hyperlink ref="E340" r:id="rId1351" display="https://fbref.com/en/squads/8602292d/Aston-Villa-Stats" xr:uid="{041E4402-D39F-4878-BE68-E7A5D939DAA4}"/>
    <hyperlink ref="AD340" r:id="rId1352" display="https://fbref.com/en/players/7956236f/matchlogs/2023-2024/summary/Emiliano-Martinez-Match-Logs" xr:uid="{3E30D5F7-7112-4036-9DBF-0970935B8FCC}"/>
    <hyperlink ref="B341" r:id="rId1353" display="https://fbref.com/en/players/bac46a10/Lisandro-Martinez" xr:uid="{4B807F56-2F70-4C13-A929-2B5A8DB318A4}"/>
    <hyperlink ref="C341" r:id="rId1354" display="https://fbref.com/en/country/ARG/Argentina-Football" xr:uid="{4A02654B-473C-4FB4-9E8B-3FF36E149BDE}"/>
    <hyperlink ref="E341" r:id="rId1355" display="https://fbref.com/en/squads/19538871/Manchester-United-Stats" xr:uid="{12A7D8D3-3369-499F-99C5-56A355706F87}"/>
    <hyperlink ref="AD341" r:id="rId1356" display="https://fbref.com/en/players/bac46a10/matchlogs/2023-2024/summary/Lisandro-Martinez-Match-Logs" xr:uid="{9D81C7F6-6F6E-48EF-BDA7-EBC9B0E5FDEA}"/>
    <hyperlink ref="B342" r:id="rId1357" display="https://fbref.com/en/players/eba1e557/Han-Noah-Massengo" xr:uid="{FA0FF780-368F-469D-A9C6-0ABFB8EDAE8E}"/>
    <hyperlink ref="C342" r:id="rId1358" display="https://fbref.com/en/country/FRA/France-Football" xr:uid="{30957149-626A-450A-B6E2-FDA32EAAF28C}"/>
    <hyperlink ref="E342" r:id="rId1359" display="https://fbref.com/en/squads/943e8050/Burnley-Stats" xr:uid="{1631D79D-28F9-4168-9B1A-EF488FA39365}"/>
    <hyperlink ref="AD342" r:id="rId1360" display="https://fbref.com/en/players/eba1e557/matchlogs/2023-2024/summary/Han-Noah-Massengo-Match-Logs" xr:uid="{E93B00D2-EC65-410D-8733-C46B882E5AC4}"/>
    <hyperlink ref="B343" r:id="rId1361" display="https://fbref.com/en/players/feb5d972/Pape-Matar-Sarr" xr:uid="{B68B23C5-6C61-47FF-A6DA-33D0BF12B576}"/>
    <hyperlink ref="C343" r:id="rId1362" display="https://fbref.com/en/country/SEN/Senegal-Football" xr:uid="{B9CB6642-2771-4C5D-AFA5-D3EABFAEEE31}"/>
    <hyperlink ref="E343" r:id="rId1363" display="https://fbref.com/en/squads/361ca564/Tottenham-Hotspur-Stats" xr:uid="{BEB4A643-2104-492A-92A8-4225B02DB03E}"/>
    <hyperlink ref="AD343" r:id="rId1364" display="https://fbref.com/en/players/feb5d972/matchlogs/2023-2024/summary/Pape-Matar-Sarr-Match-Logs" xr:uid="{B0C65BF8-5863-4FFB-A839-88C70E38146E}"/>
    <hyperlink ref="B344" r:id="rId1365" display="https://fbref.com/en/players/50e6dc35/Jean-Philippe-Mateta" xr:uid="{F423A2AB-4AB5-43FB-BC27-4C64944C6B90}"/>
    <hyperlink ref="C344" r:id="rId1366" display="https://fbref.com/en/country/FRA/France-Football" xr:uid="{3AD3F3B5-1047-4B08-8656-EC20C1381BF4}"/>
    <hyperlink ref="E344" r:id="rId1367" display="https://fbref.com/en/squads/47c64c55/Crystal-Palace-Stats" xr:uid="{9B340340-D94A-479B-9F60-D34E5BDB46E9}"/>
    <hyperlink ref="AD344" r:id="rId1368" display="https://fbref.com/en/players/50e6dc35/matchlogs/2023-2024/summary/Jean-Philippe-Mateta-Match-Logs" xr:uid="{5BDBC074-426B-4F8D-B1AB-1D5D7B4C95A0}"/>
    <hyperlink ref="B345" r:id="rId1369" display="https://fbref.com/en/players/b217ef29/Joel-Matip" xr:uid="{87D865DC-B561-4AEF-988E-1177AF7A8479}"/>
    <hyperlink ref="C345" r:id="rId1370" display="https://fbref.com/en/country/CMR/Cameroon-Football" xr:uid="{865B6359-F7D9-4D5B-8461-A4BB4530408C}"/>
    <hyperlink ref="E345" r:id="rId1371" display="https://fbref.com/en/squads/822bd0ba/Liverpool-Stats" xr:uid="{1DCFDA77-2E05-47C3-9D81-24623A04CC73}"/>
    <hyperlink ref="AD345" r:id="rId1372" display="https://fbref.com/en/players/b217ef29/matchlogs/2023-2024/summary/Joel-Matip-Match-Logs" xr:uid="{09AB061F-9528-47D1-B2AE-5859E6A5CF12}"/>
    <hyperlink ref="B346" r:id="rId1373" display="https://fbref.com/en/players/ed383e43/Alex-Matos" xr:uid="{A0945120-874F-4A73-B595-2077E0B360B4}"/>
    <hyperlink ref="C346" r:id="rId1374" display="https://fbref.com/en/country/ENG/England-Football" xr:uid="{EAF103CB-47F0-446D-BC67-DE8FD867C38F}"/>
    <hyperlink ref="E346" r:id="rId1375" display="https://fbref.com/en/squads/cff3d9bb/Chelsea-Stats" xr:uid="{36DC1DF1-A035-4B7A-BCF7-53A6FF293578}"/>
    <hyperlink ref="AD346" r:id="rId1376" display="https://fbref.com/en/players/ed383e43/matchlogs/2023-2024/summary/Alex-Matos-Match-Logs" xr:uid="{0885AFC0-726E-423A-9B29-FAD039BBAF31}"/>
    <hyperlink ref="B347" r:id="rId1377" display="https://fbref.com/en/players/27f4f772/Remi-Matthews" xr:uid="{B4907566-A0B6-404F-916D-BA75622AB8B6}"/>
    <hyperlink ref="C347" r:id="rId1378" display="https://fbref.com/en/country/ENG/England-Football" xr:uid="{00F4636A-43B0-46F9-88AC-82AE2C94B457}"/>
    <hyperlink ref="E347" r:id="rId1379" display="https://fbref.com/en/squads/47c64c55/Crystal-Palace-Stats" xr:uid="{D543CD7B-74A1-4831-9116-1C4142C952B6}"/>
    <hyperlink ref="AD347" r:id="rId1380" display="https://fbref.com/en/players/27f4f772/matchlogs/2023-2024/summary/Remi-Matthews-Match-Logs" xr:uid="{6ACDF86B-BF63-4522-93D2-3913FD3AA3D1}"/>
    <hyperlink ref="B348" r:id="rId1381" display="https://fbref.com/en/players/4bcf39f6/Neal-Maupay" xr:uid="{2E092BE5-8CA0-4A40-87DE-5EF67AE7148F}"/>
    <hyperlink ref="C348" r:id="rId1382" display="https://fbref.com/en/country/FRA/France-Football" xr:uid="{FCB6DF30-DF0E-45EF-8977-2E6640C17EEA}"/>
    <hyperlink ref="E348" r:id="rId1383" display="https://fbref.com/en/squads/cd051869/Brentford-Stats" xr:uid="{CEE41986-CBD3-42CB-9886-86038014DF10}"/>
    <hyperlink ref="AD348" r:id="rId1384" display="https://fbref.com/en/players/4bcf39f6/matchlogs/2023-2024/summary/Neal-Maupay-Match-Logs" xr:uid="{88FFB802-3D33-40A1-9502-62825D5F2BF4}"/>
    <hyperlink ref="B349" r:id="rId1385" display="https://fbref.com/en/players/4bcf39f6/Neal-Maupay" xr:uid="{B1FC7A03-5DA8-48B9-83C4-54448A76A11C}"/>
    <hyperlink ref="C349" r:id="rId1386" display="https://fbref.com/en/country/FRA/France-Football" xr:uid="{5F2604ED-190D-4480-A7A7-1E56FB4A675F}"/>
    <hyperlink ref="E349" r:id="rId1387" display="https://fbref.com/en/squads/d3fd31cc/Everton-Stats" xr:uid="{CDCB0C22-F550-4758-9F58-819B66F3C3E4}"/>
    <hyperlink ref="AD349" r:id="rId1388" display="https://fbref.com/en/players/4bcf39f6/matchlogs/2023-2024/summary/Neal-Maupay-Match-Logs" xr:uid="{5E10BC93-817D-4177-97AC-FA72453E037D}"/>
    <hyperlink ref="B350" r:id="rId1389" display="https://fbref.com/en/players/00963611/Konstantinos-Mavropanos" xr:uid="{5A3D9CBD-479E-49D3-AA32-1FDF6C52AF87}"/>
    <hyperlink ref="C350" r:id="rId1390" display="https://fbref.com/en/country/GRE/Greece-Football" xr:uid="{E0282F52-899B-4EB9-841A-4429626BD633}"/>
    <hyperlink ref="E350" r:id="rId1391" display="https://fbref.com/en/squads/7c21e445/West-Ham-United-Stats" xr:uid="{3F291612-6271-429A-91E4-F365A49EB02B}"/>
    <hyperlink ref="AD350" r:id="rId1392" display="https://fbref.com/en/players/00963611/matchlogs/2023-2024/summary/Konstantinos-Mavropanos-Match-Logs" xr:uid="{A7F045F1-1527-4E73-982D-57E2C7ECCBD4}"/>
    <hyperlink ref="B351" r:id="rId1393" display="https://fbref.com/en/players/493924a7/Kevin-Mbabu" xr:uid="{B6F8C811-78CF-4997-B349-CEC85155331B}"/>
    <hyperlink ref="C351" r:id="rId1394" display="https://fbref.com/en/country/SUI/Switzerland-Football" xr:uid="{6FD1A060-8BBF-4342-A249-CDFBEDF1D751}"/>
    <hyperlink ref="E351" r:id="rId1395" display="https://fbref.com/en/squads/fd962109/Fulham-Stats" xr:uid="{140B7054-2FA5-4DA7-A16A-716799B2BC60}"/>
    <hyperlink ref="AD351" r:id="rId1396" display="https://fbref.com/en/players/493924a7/matchlogs/2023-2024/summary/Kevin-Mbabu-Match-Logs" xr:uid="{E65B018B-7F4A-4F70-92FC-DD7D59206D82}"/>
    <hyperlink ref="B352" r:id="rId1397" display="https://fbref.com/en/players/6afaebf2/Bryan-Mbeumo" xr:uid="{07C77EFB-D1EE-4BCB-ACC8-115BBF67932C}"/>
    <hyperlink ref="C352" r:id="rId1398" display="https://fbref.com/en/country/CMR/Cameroon-Football" xr:uid="{1778AB51-7DF9-4696-ACC9-4EF72C34F2B3}"/>
    <hyperlink ref="E352" r:id="rId1399" display="https://fbref.com/en/squads/cd051869/Brentford-Stats" xr:uid="{A931FF4C-86AE-467C-B00D-96F0C476E71C}"/>
    <hyperlink ref="AD352" r:id="rId1400" display="https://fbref.com/en/players/6afaebf2/matchlogs/2023-2024/summary/Bryan-Mbeumo-Match-Logs" xr:uid="{66BA1672-6F10-41C7-B9FE-45FDF788C193}"/>
    <hyperlink ref="B353" r:id="rId1401" display="https://fbref.com/en/players/96593e89/James-Mcatee" xr:uid="{1B8DE319-7B0B-47B0-93B8-BB93554A1294}"/>
    <hyperlink ref="C353" r:id="rId1402" display="https://fbref.com/en/country/ENG/England-Football" xr:uid="{412E39BD-5644-456F-A769-52203813DBF7}"/>
    <hyperlink ref="E353" r:id="rId1403" display="https://fbref.com/en/squads/1df6b87e/Sheffield-United-Stats" xr:uid="{AAA2E984-DF85-4968-9ED5-7F1ABCA959B4}"/>
    <hyperlink ref="AD353" r:id="rId1404" display="https://fbref.com/en/players/96593e89/matchlogs/2023-2024/summary/James-Mcatee-Match-Logs" xr:uid="{26B707E9-EA4F-4FBC-83F6-1245E61480F1}"/>
    <hyperlink ref="B354" r:id="rId1405" display="https://fbref.com/en/players/96593e89/James-Mcatee" xr:uid="{5D99E45C-2C43-4963-A97C-E306B293B355}"/>
    <hyperlink ref="C354" r:id="rId1406" display="https://fbref.com/en/country/ENG/England-Football" xr:uid="{1B167602-FE31-410F-98A4-F8BA927FFF49}"/>
    <hyperlink ref="E354" r:id="rId1407" display="https://fbref.com/en/squads/b8fd03ef/Manchester-City-Stats" xr:uid="{499015EB-4C7B-4653-AB98-7E8D6D689C8B}"/>
    <hyperlink ref="AD354" r:id="rId1408" display="https://fbref.com/en/players/96593e89/matchlogs/2023-2024/summary/James-Mcatee-Match-Logs" xr:uid="{2C3D43CC-EBDE-4FFD-9561-03C6C4C676BA}"/>
    <hyperlink ref="B355" r:id="rId1409" display="https://fbref.com/en/players/5c42b6b6/John-Mcatee" xr:uid="{848140E4-A7CD-4E04-9562-EB2EAD27A284}"/>
    <hyperlink ref="C355" r:id="rId1410" display="https://fbref.com/en/country/ENG/England-Football" xr:uid="{009DCB9C-3E41-4F0C-BB71-08A162678ECB}"/>
    <hyperlink ref="E355" r:id="rId1411" display="https://fbref.com/en/squads/e297cd13/Luton-Town-Stats" xr:uid="{8FB2EAD4-76E7-4468-B1B9-5C0434FBB81B}"/>
    <hyperlink ref="AD355" r:id="rId1412" display="https://fbref.com/en/players/5c42b6b6/matchlogs/2023-2024/summary/John-Mcatee-Match-Logs" xr:uid="{6328C98A-5465-40DB-901B-3AE18969215E}"/>
    <hyperlink ref="B356" r:id="rId1413" display="https://fbref.com/en/players/78b8ac63/Oliver-McBurnie" xr:uid="{400E5DA1-8807-4FF8-9086-584A7C6B2A75}"/>
    <hyperlink ref="C356" r:id="rId1414" display="https://fbref.com/en/country/SCO/Scotland-Football" xr:uid="{AD03370B-C7A2-4E37-823B-FEDED64A108C}"/>
    <hyperlink ref="E356" r:id="rId1415" display="https://fbref.com/en/squads/1df6b87e/Sheffield-United-Stats" xr:uid="{B23260B2-B5FC-4EEC-822D-A3936ED704C6}"/>
    <hyperlink ref="AD356" r:id="rId1416" display="https://fbref.com/en/players/78b8ac63/matchlogs/2023-2024/summary/Oliver-McBurnie-Match-Logs" xr:uid="{42A35523-CD01-403A-B908-59142C09BF39}"/>
    <hyperlink ref="B357" r:id="rId1417" display="https://fbref.com/en/players/bf973eeb/James-McConnell" xr:uid="{1EBD048C-AFED-4B4F-A841-64C25A3B8C28}"/>
    <hyperlink ref="C357" r:id="rId1418" display="https://fbref.com/en/country/ENG/England-Football" xr:uid="{56E3F03C-9A7D-46C5-A8A7-C5B40EBBEEC6}"/>
    <hyperlink ref="E357" r:id="rId1419" display="https://fbref.com/en/squads/822bd0ba/Liverpool-Stats" xr:uid="{35732D63-B350-4B6B-9491-D89C96194222}"/>
    <hyperlink ref="AD357" r:id="rId1420" display="https://fbref.com/en/players/bf973eeb/matchlogs/2023-2024/summary/James-McConnell-Match-Logs" xr:uid="{D9C8C665-F3A9-4721-B838-A7656FBCC2B8}"/>
    <hyperlink ref="B358" r:id="rId1421" display="https://fbref.com/en/players/90f91999/John-McGinn" xr:uid="{9D8B9EED-B8B6-4712-9493-80447E9090D8}"/>
    <hyperlink ref="C358" r:id="rId1422" display="https://fbref.com/en/country/SCO/Scotland-Football" xr:uid="{9752A2AD-0B21-4EC9-BF95-636BE2DA8CE9}"/>
    <hyperlink ref="E358" r:id="rId1423" display="https://fbref.com/en/squads/8602292d/Aston-Villa-Stats" xr:uid="{99FBB3CA-0B45-40F1-9EDD-833AC910D036}"/>
    <hyperlink ref="AD358" r:id="rId1424" display="https://fbref.com/en/players/90f91999/matchlogs/2023-2024/summary/John-McGinn-Match-Logs" xr:uid="{AE163B24-0175-4810-9B6E-A2AC86402E30}"/>
    <hyperlink ref="B359" r:id="rId1425" display="https://fbref.com/en/players/4e5a4cbc/Scott-McKenna" xr:uid="{4D431734-E51A-44E8-8AF4-CB7DBA7F3FD3}"/>
    <hyperlink ref="C359" r:id="rId1426" display="https://fbref.com/en/country/SCO/Scotland-Football" xr:uid="{C6E9824A-7B51-4109-9654-5959FB6C30D2}"/>
    <hyperlink ref="E359" r:id="rId1427" display="https://fbref.com/en/squads/e4a775cb/Nottingham-Forest-Stats" xr:uid="{556B914C-CC19-4C51-A268-F71B80C75DE4}"/>
    <hyperlink ref="AD359" r:id="rId1428" display="https://fbref.com/en/players/4e5a4cbc/matchlogs/2023-2024/summary/Scott-McKenna-Match-Logs" xr:uid="{E38D607D-FF94-4714-AF23-6BFB5B18B8F7}"/>
    <hyperlink ref="B360" r:id="rId1429" display="https://fbref.com/en/players/fc15fb84/Dwight-McNeil" xr:uid="{D67463AA-9CD4-4712-94D5-AF69901D2911}"/>
    <hyperlink ref="C360" r:id="rId1430" display="https://fbref.com/en/country/ENG/England-Football" xr:uid="{36834F18-F615-432A-A797-75668A0F4625}"/>
    <hyperlink ref="E360" r:id="rId1431" display="https://fbref.com/en/squads/d3fd31cc/Everton-Stats" xr:uid="{38E837EF-7A16-4114-8EA0-67D7EE3B35CF}"/>
    <hyperlink ref="AD360" r:id="rId1432" display="https://fbref.com/en/players/fc15fb84/matchlogs/2023-2024/summary/Dwight-McNeil-Match-Logs" xr:uid="{B7679BF7-2331-4601-8649-3237BAFBC725}"/>
    <hyperlink ref="B361" r:id="rId1433" display="https://fbref.com/en/players/d93c2511/Scott-McTominay" xr:uid="{2B74990E-ED8C-4645-959B-EFF285A5713A}"/>
    <hyperlink ref="C361" r:id="rId1434" display="https://fbref.com/en/country/SCO/Scotland-Football" xr:uid="{F0479453-8015-47FA-B91B-C5A85F481A05}"/>
    <hyperlink ref="E361" r:id="rId1435" display="https://fbref.com/en/squads/19538871/Manchester-United-Stats" xr:uid="{D3072CE0-2862-41F5-90FA-DC0CD6C355B3}"/>
    <hyperlink ref="AD361" r:id="rId1436" display="https://fbref.com/en/players/d93c2511/matchlogs/2023-2024/summary/Scott-McTominay-Match-Logs" xr:uid="{01E16EF6-71F0-4386-9C18-D1B0419BCAE8}"/>
    <hyperlink ref="B362" r:id="rId1437" display="https://fbref.com/en/players/8df7a2fb/Ben-Mee" xr:uid="{19520345-0C1C-4EC8-A770-3932D39C17BF}"/>
    <hyperlink ref="C362" r:id="rId1438" display="https://fbref.com/en/country/ENG/England-Football" xr:uid="{7AD9CC5A-3E12-4FA8-B204-B0361C557BC8}"/>
    <hyperlink ref="E362" r:id="rId1439" display="https://fbref.com/en/squads/cd051869/Brentford-Stats" xr:uid="{4EF28B02-33D6-4A20-A0CB-086183A5FAA4}"/>
    <hyperlink ref="AD362" r:id="rId1440" display="https://fbref.com/en/players/8df7a2fb/matchlogs/2023-2024/summary/Ben-Mee-Match-Logs" xr:uid="{8B26E78E-A465-4D6C-B1B9-FD7ACDAC16F6}"/>
    <hyperlink ref="B363" r:id="rId1441" display="https://fbref.com/en/players/ca22ccb0/Hannibal-Mejbri" xr:uid="{600DF2A6-D6D4-4401-8472-7C518D9297E4}"/>
    <hyperlink ref="C363" r:id="rId1442" display="https://fbref.com/en/country/TUN/Tunisia-Football" xr:uid="{193B6AE4-12E8-40BF-8B84-3A8540E1AD71}"/>
    <hyperlink ref="E363" r:id="rId1443" display="https://fbref.com/en/squads/19538871/Manchester-United-Stats" xr:uid="{177DAA4D-EE7F-4FD9-A8AB-4D956FA297F4}"/>
    <hyperlink ref="AD363" r:id="rId1444" display="https://fbref.com/en/players/ca22ccb0/matchlogs/2023-2024/summary/Hannibal-Mejbri-Match-Logs" xr:uid="{4C71B428-DA62-4302-A0F0-64AD0379A659}"/>
    <hyperlink ref="B364" r:id="rId1445" display="https://fbref.com/en/players/91748070/Teden-Mengi" xr:uid="{7ADBA489-67FA-447D-BE1E-6F1AB65F8561}"/>
    <hyperlink ref="C364" r:id="rId1446" display="https://fbref.com/en/country/ENG/England-Football" xr:uid="{80F9CD52-D3FD-4AE2-BB11-A1B658C0FCF0}"/>
    <hyperlink ref="E364" r:id="rId1447" display="https://fbref.com/en/squads/e297cd13/Luton-Town-Stats" xr:uid="{3740422E-59B9-42B7-B95C-BB034D258A7A}"/>
    <hyperlink ref="AD364" r:id="rId1448" display="https://fbref.com/en/players/91748070/matchlogs/2023-2024/summary/Teden-Mengi-Match-Logs" xr:uid="{89975555-841F-4814-8777-A3EDF92EA46E}"/>
    <hyperlink ref="B365" r:id="rId1449" display="https://fbref.com/en/players/fed96827/Chris-Mepham" xr:uid="{A9809AD5-D386-4467-ABED-337EE4D50902}"/>
    <hyperlink ref="C365" r:id="rId1450" display="https://fbref.com/en/country/WAL/Wales-Football" xr:uid="{F494C15C-E089-43A8-9BD5-C8CA9E0F3D50}"/>
    <hyperlink ref="E365" r:id="rId1451" display="https://fbref.com/en/squads/4ba7cbea/Bournemouth-Stats" xr:uid="{7D3CD885-0D6D-47AD-92EE-E3613EC19A40}"/>
    <hyperlink ref="AD365" r:id="rId1452" display="https://fbref.com/en/players/fed96827/matchlogs/2023-2024/summary/Chris-Mepham-Match-Logs" xr:uid="{067F1CD6-AD28-48EA-BC40-49686EA26A59}"/>
    <hyperlink ref="B366" r:id="rId1453" display="https://fbref.com/en/players/2c6835e5/Lewis-Miley" xr:uid="{C9BF61E5-8CF3-4C31-AE96-06E3E176CB8C}"/>
    <hyperlink ref="C366" r:id="rId1454" display="https://fbref.com/en/country/ENG/England-Football" xr:uid="{77A5181B-A43D-44DB-A35F-3C8F9FDA8806}"/>
    <hyperlink ref="E366" r:id="rId1455" display="https://fbref.com/en/squads/b2b47a98/Newcastle-United-Stats" xr:uid="{1BBD3149-49DC-4DBA-A958-B885FF8349C3}"/>
    <hyperlink ref="AD366" r:id="rId1456" display="https://fbref.com/en/players/2c6835e5/matchlogs/2023-2024/summary/Lewis-Miley-Match-Logs" xr:uid="{7D2289DD-5131-43F1-AE93-43BD458B0866}"/>
    <hyperlink ref="B367" r:id="rId1457" display="https://fbref.com/en/players/2f90f6b8/James-Milner" xr:uid="{66D87D6C-BF16-4059-AA88-51D3621FFFA7}"/>
    <hyperlink ref="C367" r:id="rId1458" display="https://fbref.com/en/country/ENG/England-Football" xr:uid="{F69D8861-D2D6-4269-BF76-DFD5C1FFEDEE}"/>
    <hyperlink ref="E367" r:id="rId1459" display="https://fbref.com/en/squads/d07537b9/Brighton-and-Hove-Albion-Stats" xr:uid="{113F5D81-A916-40D1-99F0-7B0797423C11}"/>
    <hyperlink ref="AD367" r:id="rId1460" display="https://fbref.com/en/players/2f90f6b8/matchlogs/2023-2024/summary/James-Milner-Match-Logs" xr:uid="{F88470F1-DC0F-4FB5-951E-453109B88447}"/>
    <hyperlink ref="B368" r:id="rId1461" display="https://fbref.com/en/players/8397a50c/Tyrone-Mings" xr:uid="{63F06AF1-CD43-40AF-BA0E-4B91E9AA85C3}"/>
    <hyperlink ref="C368" r:id="rId1462" display="https://fbref.com/en/country/ENG/England-Football" xr:uid="{7FAD547F-EF7E-4819-9A37-85EAC6F0113A}"/>
    <hyperlink ref="E368" r:id="rId1463" display="https://fbref.com/en/squads/8602292d/Aston-Villa-Stats" xr:uid="{00C4100D-BDD0-484C-A47C-3CCF0F0403A7}"/>
    <hyperlink ref="AD368" r:id="rId1464" display="https://fbref.com/en/players/8397a50c/matchlogs/2023-2024/summary/Tyrone-Mings-Match-Logs" xr:uid="{9A2BAAFA-9786-4E9E-9297-7E85AB06958E}"/>
    <hyperlink ref="B369" r:id="rId1465" display="https://fbref.com/en/players/5cbd1eb0/Tyrick-Mitchell" xr:uid="{3D35E8EC-A53D-4452-8B57-84DA5A36699E}"/>
    <hyperlink ref="C369" r:id="rId1466" display="https://fbref.com/en/country/ENG/England-Football" xr:uid="{A34FDFDB-6CA4-48AF-AC32-9C2EA146358D}"/>
    <hyperlink ref="E369" r:id="rId1467" display="https://fbref.com/en/squads/47c64c55/Crystal-Palace-Stats" xr:uid="{CB083016-925B-40CD-B3A1-1C5B64645C76}"/>
    <hyperlink ref="AD369" r:id="rId1468" display="https://fbref.com/en/players/5cbd1eb0/matchlogs/2023-2024/summary/Tyrick-Mitchell-Match-Logs" xr:uid="{C26C4922-8DAD-4D3B-9273-FCCE59C9BAAA}"/>
    <hyperlink ref="B370" r:id="rId1469" display="https://fbref.com/en/players/74618572/Kaoru-Mitoma" xr:uid="{07A98DD0-2DE8-41EB-BF28-C2EA066E8CD2}"/>
    <hyperlink ref="C370" r:id="rId1470" display="https://fbref.com/en/country/JPN/Japan-Football" xr:uid="{08B2D9E3-2AEA-46C4-B726-60F040E20D65}"/>
    <hyperlink ref="E370" r:id="rId1471" display="https://fbref.com/en/squads/d07537b9/Brighton-and-Hove-Albion-Stats" xr:uid="{23D7A796-D017-40BC-98BB-713706A29C3E}"/>
    <hyperlink ref="AD370" r:id="rId1472" display="https://fbref.com/en/players/74618572/matchlogs/2023-2024/summary/Kaoru-Mitoma-Match-Logs" xr:uid="{10DDEBF8-BA7B-4666-ACA5-CDDA16833F20}"/>
    <hyperlink ref="B371" r:id="rId1473" display="https://fbref.com/en/players/3925dbd6/Aleksandar-Mitrovic" xr:uid="{00DE573E-621A-4895-86D8-092F88E9B039}"/>
    <hyperlink ref="C371" r:id="rId1474" display="https://fbref.com/en/country/SRB/Serbia-Football" xr:uid="{882FAFFA-B114-47A1-91A0-EF939E2B2BC0}"/>
    <hyperlink ref="E371" r:id="rId1475" display="https://fbref.com/en/squads/fd962109/Fulham-Stats" xr:uid="{CB6D40FF-78B9-406A-8D48-8D13F47B60F7}"/>
    <hyperlink ref="AD371" r:id="rId1476" display="https://fbref.com/en/players/3925dbd6/matchlogs/2023-2024/summary/Aleksandar-Mitrovic-Match-Logs" xr:uid="{51E3C7CC-8D8F-424E-B847-F6744A023F6A}"/>
    <hyperlink ref="B372" r:id="rId1477" display="https://fbref.com/en/players/f230bc30/Jakub-Moder" xr:uid="{62757494-A73E-4823-8CD6-C6F25F73D15C}"/>
    <hyperlink ref="C372" r:id="rId1478" display="https://fbref.com/en/country/POL/Poland-Football" xr:uid="{637AA822-408D-47E0-AE54-0F6609977F6B}"/>
    <hyperlink ref="E372" r:id="rId1479" display="https://fbref.com/en/squads/d07537b9/Brighton-and-Hove-Albion-Stats" xr:uid="{01264044-78FB-422A-9C27-9CC0B47681F3}"/>
    <hyperlink ref="AD372" r:id="rId1480" display="https://fbref.com/en/players/f230bc30/matchlogs/2023-2024/summary/Jakub-Moder-Match-Logs" xr:uid="{CF1E32D3-5A46-4B27-8D06-E114AB98F306}"/>
    <hyperlink ref="B373" r:id="rId1481" display="https://fbref.com/en/players/b62878a5/Kudus-Mohammed" xr:uid="{20AB2C6F-9441-484A-89C9-CD21260055A9}"/>
    <hyperlink ref="C373" r:id="rId1482" display="https://fbref.com/en/country/GHA/Ghana-Football" xr:uid="{112BF120-D5C7-4E50-863C-EA733C62434C}"/>
    <hyperlink ref="E373" r:id="rId1483" display="https://fbref.com/en/squads/7c21e445/West-Ham-United-Stats" xr:uid="{F0C65ED3-1301-4244-B272-1AF88FD79E16}"/>
    <hyperlink ref="AD373" r:id="rId1484" display="https://fbref.com/en/players/b62878a5/matchlogs/2023-2024/summary/Kudus-Mohammed-Match-Logs" xr:uid="{A6287F6A-121B-4176-8AB4-8EDA84A7DB98}"/>
    <hyperlink ref="B374" r:id="rId1485" display="https://fbref.com/en/players/374d5158/Gonzalo-Montiel" xr:uid="{B67B7B07-C2AB-4FF1-9D89-6D0E75DA7191}"/>
    <hyperlink ref="C374" r:id="rId1486" display="https://fbref.com/en/country/ARG/Argentina-Football" xr:uid="{DDA4B3C4-A4FC-48DB-8CB3-9F6F72E8636D}"/>
    <hyperlink ref="E374" r:id="rId1487" display="https://fbref.com/en/squads/e4a775cb/Nottingham-Forest-Stats" xr:uid="{07240997-B966-41EE-ACFF-471F564C2633}"/>
    <hyperlink ref="AD374" r:id="rId1488" display="https://fbref.com/en/players/374d5158/matchlogs/2023-2024/summary/Gonzalo-Montiel-Match-Logs" xr:uid="{8D01236C-9AB3-48A9-9373-929BF994B629}"/>
    <hyperlink ref="B375" r:id="rId1489" display="https://fbref.com/en/players/01ce9e70/Kieffer-Moore" xr:uid="{40E50318-73FA-4F30-82E1-A2045B3FA672}"/>
    <hyperlink ref="C375" r:id="rId1490" display="https://fbref.com/en/country/WAL/Wales-Football" xr:uid="{AB3E9769-0857-424B-839B-D3F4F090FD05}"/>
    <hyperlink ref="E375" r:id="rId1491" display="https://fbref.com/en/squads/4ba7cbea/Bournemouth-Stats" xr:uid="{C77319AA-3E15-4799-B4BA-EC26F52DB4EE}"/>
    <hyperlink ref="AD375" r:id="rId1492" display="https://fbref.com/en/players/01ce9e70/matchlogs/2023-2024/summary/Kieffer-Moore-Match-Logs" xr:uid="{C9C83B1B-FC50-45C2-8A55-2F04A50C4463}"/>
    <hyperlink ref="B376" r:id="rId1493" display="https://fbref.com/en/players/12de1b0d/Diego-Moreira" xr:uid="{F179D2F6-5BCC-4BD1-A3D2-A6E9AB9096D0}"/>
    <hyperlink ref="C376" r:id="rId1494" display="https://fbref.com/en/country/POR/Portugal-Football" xr:uid="{053C7D3E-2BF3-4ABB-9E54-9AE429350236}"/>
    <hyperlink ref="E376" r:id="rId1495" display="https://fbref.com/en/squads/cff3d9bb/Chelsea-Stats" xr:uid="{CB9D0346-5402-4146-B531-FC7FE4F6CBD6}"/>
    <hyperlink ref="AD376" r:id="rId1496" display="https://fbref.com/en/players/12de1b0d/matchlogs/2023-2024/summary/Diego-Moreira-Match-Logs" xr:uid="{BF65D0C6-39CA-4F14-ABE1-50F51B12C62B}"/>
    <hyperlink ref="B377" r:id="rId1497" display="https://fbref.com/en/players/16e9d0ea/Alex-Moreno" xr:uid="{EBC2B072-BB95-47A2-8AD0-21F1FDA31FED}"/>
    <hyperlink ref="C377" r:id="rId1498" display="https://fbref.com/en/country/ESP/Spain-Football" xr:uid="{E4AC4701-3FD2-4E2D-B9A0-BE323704BCD0}"/>
    <hyperlink ref="E377" r:id="rId1499" display="https://fbref.com/en/squads/8602292d/Aston-Villa-Stats" xr:uid="{0B913B09-11C9-4E59-9BDC-24817A71F98B}"/>
    <hyperlink ref="AD377" r:id="rId1500" display="https://fbref.com/en/players/16e9d0ea/matchlogs/2023-2024/summary/Alex-Moreno-Match-Logs" xr:uid="{D8BB8099-AE5A-4C10-BAFC-0DFA49049EF9}"/>
    <hyperlink ref="B378" r:id="rId1501" display="https://fbref.com/en/players/2da834f1/Carlton-Morris" xr:uid="{57FDA01A-2156-4988-856A-4FF1FBD7B262}"/>
    <hyperlink ref="C378" r:id="rId1502" display="https://fbref.com/en/country/ENG/England-Football" xr:uid="{FA3C4312-7EDE-4A41-9ED3-A29F93020D33}"/>
    <hyperlink ref="E378" r:id="rId1503" display="https://fbref.com/en/squads/e297cd13/Luton-Town-Stats" xr:uid="{5921A1AB-821C-42BD-A961-2ACC3AAC0F18}"/>
    <hyperlink ref="AD378" r:id="rId1504" display="https://fbref.com/en/players/2da834f1/matchlogs/2023-2024/summary/Carlton-Morris-Match-Logs" xr:uid="{5F3E271E-1091-46D6-ABB5-E09481C7B04C}"/>
    <hyperlink ref="B379" r:id="rId1505" display="https://fbref.com/en/players/9674002f/Mason-Mount" xr:uid="{47D6881E-1503-4148-B6BB-B33B7DAC6BF0}"/>
    <hyperlink ref="C379" r:id="rId1506" display="https://fbref.com/en/country/ENG/England-Football" xr:uid="{E586D761-2C74-4005-BF64-041A9B14BD1B}"/>
    <hyperlink ref="E379" r:id="rId1507" display="https://fbref.com/en/squads/19538871/Manchester-United-Stats" xr:uid="{A4598EF1-7539-4F62-B9C9-1C708A9F852A}"/>
    <hyperlink ref="AD379" r:id="rId1508" display="https://fbref.com/en/players/9674002f/matchlogs/2023-2024/summary/Mason-Mount-Match-Logs" xr:uid="{1A2CD794-A61D-4D5D-8371-8248F398452B}"/>
    <hyperlink ref="B380" r:id="rId1509" display="https://fbref.com/en/players/92868cb5/Divin-Mubama" xr:uid="{376BFA79-B30B-4F31-836B-97E1454AA536}"/>
    <hyperlink ref="C380" r:id="rId1510" display="https://fbref.com/en/country/ENG/England-Football" xr:uid="{B7253BC1-A33A-4129-873F-507BD9859D69}"/>
    <hyperlink ref="E380" r:id="rId1511" display="https://fbref.com/en/squads/7c21e445/West-Ham-United-Stats" xr:uid="{99401EAD-8DE8-4C1C-89DB-D36CF87AEE6F}"/>
    <hyperlink ref="AD380" r:id="rId1512" display="https://fbref.com/en/players/92868cb5/matchlogs/2023-2024/summary/Divin-Mubama-Match-Logs" xr:uid="{53F8FC9F-3946-45A9-AA05-B79819EE17DE}"/>
    <hyperlink ref="B381" r:id="rId1513" display="https://fbref.com/en/players/049a888d/Mykhailo-Mudryk" xr:uid="{C5918436-31A9-4DB8-9FE7-65052EB0C4DD}"/>
    <hyperlink ref="C381" r:id="rId1514" display="https://fbref.com/en/country/UKR/Ukraine-Football" xr:uid="{4068BBEB-F569-417E-AC62-996AF290A5D9}"/>
    <hyperlink ref="E381" r:id="rId1515" display="https://fbref.com/en/squads/cff3d9bb/Chelsea-Stats" xr:uid="{3F78FEF7-E03D-4E93-B4F0-0F7807ED0A24}"/>
    <hyperlink ref="AD381" r:id="rId1516" display="https://fbref.com/en/players/049a888d/matchlogs/2023-2024/summary/Mykhailo-Mudryk-Match-Logs" xr:uid="{8FD64ABB-2141-424D-927A-5468E4B99552}"/>
    <hyperlink ref="B382" r:id="rId1517" display="https://fbref.com/en/players/a755db8c/Rodrigo-Muniz" xr:uid="{A25C1063-C79E-4AB6-8EAE-C4A8B532D65A}"/>
    <hyperlink ref="C382" r:id="rId1518" display="https://fbref.com/en/country/BRA/Brazil-Football" xr:uid="{95B5D15A-5182-426B-A97F-F12D0C28749B}"/>
    <hyperlink ref="E382" r:id="rId1519" display="https://fbref.com/en/squads/fd962109/Fulham-Stats" xr:uid="{2513BE6A-F941-4FB5-820E-4E8CB1BA2E0D}"/>
    <hyperlink ref="AD382" r:id="rId1520" display="https://fbref.com/en/players/a755db8c/matchlogs/2023-2024/summary/Rodrigo-Muniz-Match-Logs" xr:uid="{08F2384C-29FF-4243-B551-33FA1688BDB8}"/>
    <hyperlink ref="B383" r:id="rId1521" display="https://fbref.com/en/players/99aa1a84/Arijanet-Muric" xr:uid="{0738BB2A-480E-46C4-99DD-587087AD3E24}"/>
    <hyperlink ref="C383" r:id="rId1522" display="https://fbref.com/en/country/KVX/Kosovo-Football" xr:uid="{65180462-8C5C-4A0C-BB88-CF47174F5D96}"/>
    <hyperlink ref="E383" r:id="rId1523" display="https://fbref.com/en/squads/943e8050/Burnley-Stats" xr:uid="{589E0DCE-C5D3-48BD-8A49-228C3D663C5B}"/>
    <hyperlink ref="AD383" r:id="rId1524" display="https://fbref.com/en/players/99aa1a84/matchlogs/2023-2024/summary/Arijanet-Muric-Match-Logs" xr:uid="{0371354B-B76B-477D-8732-2C103F2B17BC}"/>
    <hyperlink ref="B384" r:id="rId1525" display="https://fbref.com/en/players/1704b0b8/Murillo" xr:uid="{25645AB8-3440-49CE-A0FF-855C77324383}"/>
    <hyperlink ref="C384" r:id="rId1526" display="https://fbref.com/en/country/BRA/Brazil-Football" xr:uid="{91950A59-12AE-4B9B-BBA0-F8612CBAEF2A}"/>
    <hyperlink ref="E384" r:id="rId1527" display="https://fbref.com/en/squads/e4a775cb/Nottingham-Forest-Stats" xr:uid="{E6C40937-6BB5-492D-92EB-C124609D1E99}"/>
    <hyperlink ref="AD384" r:id="rId1528" display="https://fbref.com/en/players/1704b0b8/matchlogs/2023-2024/summary/Murillo-Match-Logs" xr:uid="{E605569E-FA06-4693-B850-9B606DE7C65A}"/>
    <hyperlink ref="B385" r:id="rId1529" display="https://fbref.com/en/players/f1c42eb3/Alex-Murphy" xr:uid="{66E2CB07-13D7-4BCD-8877-E6A2CDAF526B}"/>
    <hyperlink ref="C385" r:id="rId1530" display="https://fbref.com/en/country/IRL/Republic-of-Ireland-Football" xr:uid="{CD17336D-C919-42D1-80EB-F3D2ABF88D84}"/>
    <hyperlink ref="E385" r:id="rId1531" display="https://fbref.com/en/squads/b2b47a98/Newcastle-United-Stats" xr:uid="{59C92BC3-7498-491F-8438-C0E70D2F6AFC}"/>
    <hyperlink ref="AD385" r:id="rId1532" display="https://fbref.com/en/players/f1c42eb3/matchlogs/2023-2024/summary/Alex-Murphy-Match-Logs" xr:uid="{03644B55-8A68-4D52-889F-08F5215BE65D}"/>
    <hyperlink ref="B386" r:id="rId1533" display="https://fbref.com/en/players/de112b84/Jacob-Murphy" xr:uid="{84193FD8-324D-4C2E-AB86-ED29E0C0E2ED}"/>
    <hyperlink ref="C386" r:id="rId1534" display="https://fbref.com/en/country/ENG/England-Football" xr:uid="{BB6A1760-071E-42E6-8085-23772CBF38C1}"/>
    <hyperlink ref="E386" r:id="rId1535" display="https://fbref.com/en/squads/b2b47a98/Newcastle-United-Stats" xr:uid="{0C27458C-CAFF-496B-B5CC-0462D5CC2516}"/>
    <hyperlink ref="AD386" r:id="rId1536" display="https://fbref.com/en/players/de112b84/matchlogs/2023-2024/summary/Jacob-Murphy-Match-Logs" xr:uid="{14D906E4-72E0-414B-89A5-BFCDA8680920}"/>
    <hyperlink ref="B387" r:id="rId1537" display="https://fbref.com/en/players/30d4a2e5/Vitaliy-Mykolenko" xr:uid="{BBDA4480-C5D9-4362-87FF-9417E572D0E9}"/>
    <hyperlink ref="C387" r:id="rId1538" display="https://fbref.com/en/country/UKR/Ukraine-Football" xr:uid="{BE879124-65E3-46F4-B56A-E7FE3DA52C09}"/>
    <hyperlink ref="E387" r:id="rId1539" display="https://fbref.com/en/squads/d3fd31cc/Everton-Stats" xr:uid="{DF5875AE-04C3-44D4-AD20-C9DE81B924FA}"/>
    <hyperlink ref="AD387" r:id="rId1540" display="https://fbref.com/en/players/30d4a2e5/matchlogs/2023-2024/summary/Vitaliy-Mykolenko-Match-Logs" xr:uid="{F29FA850-D8FD-4E12-844A-694911179FF5}"/>
    <hyperlink ref="B388" r:id="rId1541" display="https://fbref.com/en/players/de5b5570/Marvelous-Nakamba" xr:uid="{4DA30DC8-908D-404D-9DCA-B1C1B526E04A}"/>
    <hyperlink ref="C388" r:id="rId1542" display="https://fbref.com/en/country/ZIM/Zimbabwe-Football" xr:uid="{B2236268-9131-4124-991C-787C1ED32264}"/>
    <hyperlink ref="E388" r:id="rId1543" display="https://fbref.com/en/squads/e297cd13/Luton-Town-Stats" xr:uid="{5B1C3E31-E836-43AF-9C05-3DFF862F1ADA}"/>
    <hyperlink ref="AD388" r:id="rId1544" display="https://fbref.com/en/players/de5b5570/matchlogs/2023-2024/summary/Marvelous-Nakamba-Match-Logs" xr:uid="{6AE2C952-D108-49BB-8F30-92784079D579}"/>
    <hyperlink ref="B389" r:id="rId1545" display="https://fbref.com/en/players/c5bdb6e3/Reiss-Nelson" xr:uid="{14835E2F-072A-45B4-A829-CECB90538D59}"/>
    <hyperlink ref="C389" r:id="rId1546" display="https://fbref.com/en/country/ENG/England-Football" xr:uid="{152D07D9-8857-4F40-881E-2DBD4F5D91F5}"/>
    <hyperlink ref="E389" r:id="rId1547" display="https://fbref.com/en/squads/18bb7c10/Arsenal-Stats" xr:uid="{6A8B3B63-2E3C-42C3-8788-9A65BA38E86B}"/>
    <hyperlink ref="AD389" r:id="rId1548" display="https://fbref.com/en/players/c5bdb6e3/matchlogs/2023-2024/summary/Reiss-Nelson-Match-Logs" xr:uid="{7D3F8CFA-2EFB-431C-90AC-9755022A6A51}"/>
    <hyperlink ref="B390" r:id="rId1549" display="https://fbref.com/en/players/de0abf23/Zack-Nelson" xr:uid="{975A34BC-2B30-470F-B462-ABF3C46FFC78}"/>
    <hyperlink ref="C390" r:id="rId1550" display="https://fbref.com/en/country/ENG/England-Football" xr:uid="{A731B8E8-0859-46C4-B456-788D933D4196}"/>
    <hyperlink ref="E390" r:id="rId1551" display="https://fbref.com/en/squads/e297cd13/Luton-Town-Stats" xr:uid="{6848BC7B-DC0D-491A-9758-3FA5D74DE776}"/>
    <hyperlink ref="AD390" r:id="rId1552" display="https://fbref.com/en/players/de0abf23/matchlogs/2023-2024/summary/Zack-Nelson-Match-Logs" xr:uid="{4749E4EF-E1F1-4BA1-91EC-94A0EC4DBC6E}"/>
    <hyperlink ref="B391" r:id="rId1553" display="https://fbref.com/en/players/a9dc785c/Neto" xr:uid="{1203035A-9028-4E30-840C-DA40BADCAF79}"/>
    <hyperlink ref="C391" r:id="rId1554" display="https://fbref.com/en/country/BRA/Brazil-Football" xr:uid="{ADF8AAA6-3502-40EE-8E36-9F3719E2E45D}"/>
    <hyperlink ref="E391" r:id="rId1555" display="https://fbref.com/en/squads/4ba7cbea/Bournemouth-Stats" xr:uid="{7B273A10-06B0-45B2-889F-C3F835BBD432}"/>
    <hyperlink ref="AD391" r:id="rId1556" display="https://fbref.com/en/players/a9dc785c/matchlogs/2023-2024/summary/Neto-Match-Logs" xr:uid="{3A089DD6-018E-4A5A-8437-AF645DE7799D}"/>
    <hyperlink ref="B392" r:id="rId1557" display="https://fbref.com/en/players/7ba2eaa9/Pedro-Neto" xr:uid="{23A24667-5989-4D0E-8E0B-9851470E178D}"/>
    <hyperlink ref="C392" r:id="rId1558" display="https://fbref.com/en/country/POR/Portugal-Football" xr:uid="{B541A8F2-EDFA-4B25-98D6-D47320CFBBAA}"/>
    <hyperlink ref="E392" r:id="rId1559" display="https://fbref.com/en/squads/8cec06e1/Wolverhampton-Wanderers-Stats" xr:uid="{684C12F9-6602-4C11-AC72-0F2092D2B07A}"/>
    <hyperlink ref="AD392" r:id="rId1560" display="https://fbref.com/en/players/7ba2eaa9/matchlogs/2023-2024/summary/Pedro-Neto-Match-Logs" xr:uid="{397F496C-6F1B-4A96-8C2B-05C76DF2A389}"/>
    <hyperlink ref="B393" r:id="rId1561" display="https://fbref.com/en/players/00242715/Moussa-Niakhate" xr:uid="{642F05C6-65FB-4CFC-9A54-FC9DE16361D6}"/>
    <hyperlink ref="C393" r:id="rId1562" display="https://fbref.com/en/country/SEN/Senegal-Football" xr:uid="{BCC50365-4AB2-400C-AFA3-B8C660692EB9}"/>
    <hyperlink ref="E393" r:id="rId1563" display="https://fbref.com/en/squads/e4a775cb/Nottingham-Forest-Stats" xr:uid="{BFBA8C01-1A11-4555-900E-21B4DD7C280C}"/>
    <hyperlink ref="AD393" r:id="rId1564" display="https://fbref.com/en/players/00242715/matchlogs/2023-2024/summary/Moussa-Niakhate-Match-Logs" xr:uid="{842656FB-27D7-4A6A-BFE9-882630849627}"/>
    <hyperlink ref="B394" r:id="rId1565" display="https://fbref.com/en/players/a53649b7/Eddie-Nketiah" xr:uid="{64017D38-B496-4E1B-96F5-C56283E43BAC}"/>
    <hyperlink ref="C394" r:id="rId1566" display="https://fbref.com/en/country/ENG/England-Football" xr:uid="{517C70A4-6786-4084-BD65-43603A1640E4}"/>
    <hyperlink ref="E394" r:id="rId1567" display="https://fbref.com/en/squads/18bb7c10/Arsenal-Stats" xr:uid="{DF6DB518-8A20-4681-9AA2-82FE3CB72159}"/>
    <hyperlink ref="AD394" r:id="rId1568" display="https://fbref.com/en/players/a53649b7/matchlogs/2023-2024/summary/Eddie-Nketiah-Match-Logs" xr:uid="{3EC15747-4651-435A-BCF1-3107D40BC918}"/>
    <hyperlink ref="B395" r:id="rId1569" display="https://fbref.com/en/players/43439614/Oliver-Norwood" xr:uid="{2A4B5E35-9D5B-42FD-B5FA-4B07DAEAFC81}"/>
    <hyperlink ref="C395" r:id="rId1570" display="https://fbref.com/en/country/NIR/Northern-Ireland-Football" xr:uid="{F92BFEED-C311-4A79-8D29-FF7D501DB50D}"/>
    <hyperlink ref="E395" r:id="rId1571" display="https://fbref.com/en/squads/1df6b87e/Sheffield-United-Stats" xr:uid="{2F2A4A02-C109-420C-8778-AB5CEA5678CA}"/>
    <hyperlink ref="AD395" r:id="rId1572" display="https://fbref.com/en/players/43439614/matchlogs/2023-2024/summary/Oliver-Norwood-Match-Logs" xr:uid="{6BDCD67F-4C14-40A0-8DEF-700D93685E85}"/>
    <hyperlink ref="B396" r:id="rId1573" display="https://fbref.com/en/players/e6af02e0/Matheus-Nunes" xr:uid="{9F85BF35-97D3-49A7-A749-66D62EB703B3}"/>
    <hyperlink ref="C396" r:id="rId1574" display="https://fbref.com/en/country/POR/Portugal-Football" xr:uid="{F42262C3-0F35-4B78-A09D-FE27629592B9}"/>
    <hyperlink ref="E396" r:id="rId1575" display="https://fbref.com/en/squads/8cec06e1/Wolverhampton-Wanderers-Stats" xr:uid="{33531CCF-F47C-4BCD-990B-D4B2540D9B5E}"/>
    <hyperlink ref="AD396" r:id="rId1576" display="https://fbref.com/en/players/e6af02e0/matchlogs/2023-2024/summary/Matheus-Nunes-Match-Logs" xr:uid="{42E2FA55-4F4A-4909-AAC4-E8D3E6895089}"/>
    <hyperlink ref="B397" r:id="rId1577" display="https://fbref.com/en/players/e6af02e0/Matheus-Nunes" xr:uid="{3781D7F1-F896-43F5-ADF0-92AB80C59EF0}"/>
    <hyperlink ref="C397" r:id="rId1578" display="https://fbref.com/en/country/POR/Portugal-Football" xr:uid="{DCBAAC21-4CDB-4F40-8889-18C69D0F9492}"/>
    <hyperlink ref="E397" r:id="rId1579" display="https://fbref.com/en/squads/b8fd03ef/Manchester-City-Stats" xr:uid="{0D58613D-1162-461E-A797-1C5853F1EA95}"/>
    <hyperlink ref="AD397" r:id="rId1580" display="https://fbref.com/en/players/e6af02e0/matchlogs/2023-2024/summary/Matheus-Nunes-Match-Logs" xr:uid="{AF30182F-FADA-4969-81A7-C6677531A3A5}"/>
    <hyperlink ref="B398" r:id="rId1581" display="https://fbref.com/en/players/4d77b365/Darwin-Nunez" xr:uid="{A893ED0A-4C54-4BD4-9B18-E68B46259456}"/>
    <hyperlink ref="C398" r:id="rId1582" display="https://fbref.com/en/country/URU/Uruguay-Football" xr:uid="{74C320DC-6882-4AC6-8BF1-B4DA316BD49F}"/>
    <hyperlink ref="E398" r:id="rId1583" display="https://fbref.com/en/squads/822bd0ba/Liverpool-Stats" xr:uid="{90035759-39BB-4BA4-AF9E-9AE66FFF59BB}"/>
    <hyperlink ref="AD398" r:id="rId1584" display="https://fbref.com/en/players/4d77b365/matchlogs/2023-2024/summary/Darwin-Nunez-Match-Logs" xr:uid="{DC8D4AEE-7970-4512-B0A3-ED077A57212F}"/>
    <hyperlink ref="B399" r:id="rId1585" display="https://fbref.com/en/players/1d3b3d77/Trey-Nyoni" xr:uid="{3E936894-99C9-4754-8C58-E05DA11190A8}"/>
    <hyperlink ref="C399" r:id="rId1586" display="https://fbref.com/en/country/ENG/England-Football" xr:uid="{1BF9CEA3-0E89-4569-ACEB-6415662230CA}"/>
    <hyperlink ref="E399" r:id="rId1587" display="https://fbref.com/en/squads/822bd0ba/Liverpool-Stats" xr:uid="{F47443FC-A58D-4FF2-BF57-393C0F67D03B}"/>
    <hyperlink ref="AD399" r:id="rId1588" display="https://fbref.com/en/players/1d3b3d77/matchlogs/2023-2024/summary/Trey-Nyoni-Match-Logs" xr:uid="{206A0C41-F499-48FF-91C3-13D650C06C2A}"/>
    <hyperlink ref="B400" r:id="rId1589" display="https://fbref.com/en/players/df0a4c90/Christian-Norgaard" xr:uid="{B5C0E5EE-B1A2-41CF-B79A-4850B191BAF1}"/>
    <hyperlink ref="C400" r:id="rId1590" display="https://fbref.com/en/country/DEN/Denmark-Football" xr:uid="{6AE68CDB-4947-4621-B7A9-4F0B6287798F}"/>
    <hyperlink ref="E400" r:id="rId1591" display="https://fbref.com/en/squads/cd051869/Brentford-Stats" xr:uid="{753F245C-DCFB-421A-86EB-0099B5C5B787}"/>
    <hyperlink ref="AD400" r:id="rId1592" display="https://fbref.com/en/players/df0a4c90/matchlogs/2023-2024/summary/Christian-Norgaard-Match-Logs" xr:uid="{9D655F37-3FB0-498A-8F6B-B90819CF7ECD}"/>
    <hyperlink ref="B401" r:id="rId1593" display="https://fbref.com/en/players/089667a5/Lewis-OBrien" xr:uid="{0BF83924-D649-4615-8FB4-CD48160421EB}"/>
    <hyperlink ref="C401" r:id="rId1594" display="https://fbref.com/en/country/ENG/England-Football" xr:uid="{A5CF07EB-5962-49B4-937F-E7F80F5EAEE8}"/>
    <hyperlink ref="E401" r:id="rId1595" display="https://fbref.com/en/squads/e4a775cb/Nottingham-Forest-Stats" xr:uid="{2464A4ED-906A-487F-B1FE-47C39A6AF47B}"/>
    <hyperlink ref="AD401" r:id="rId1596" display="https://fbref.com/en/players/089667a5/matchlogs/2023-2024/summary/Lewis-OBrien-Match-Logs" xr:uid="{983A4D81-54E2-4936-B393-95133C607465}"/>
    <hyperlink ref="B402" r:id="rId1597" display="https://fbref.com/en/players/a3afdd69/Mark-OMahony" xr:uid="{098DE218-F95C-488D-902C-6D67AF55B0B9}"/>
    <hyperlink ref="C402" r:id="rId1598" display="https://fbref.com/en/country/IRL/Republic-of-Ireland-Football" xr:uid="{AB1FBF6E-8006-49C3-AEC7-877AA123AA50}"/>
    <hyperlink ref="E402" r:id="rId1599" display="https://fbref.com/en/squads/d07537b9/Brighton-and-Hove-Albion-Stats" xr:uid="{5A99635F-9895-4CF2-927F-8EF029CE5E82}"/>
    <hyperlink ref="AD402" r:id="rId1600" display="https://fbref.com/en/players/a3afdd69/matchlogs/2023-2024/summary/Mark-OMahony-Match-Logs" xr:uid="{14281A61-2879-4EBB-8C19-7AFFFE834065}"/>
    <hyperlink ref="B403" r:id="rId1601" display="https://fbref.com/en/players/1d042188/Dara-OShea" xr:uid="{F59569F6-0A19-4645-8207-797A9F98336A}"/>
    <hyperlink ref="C403" r:id="rId1602" display="https://fbref.com/en/country/IRL/Republic-of-Ireland-Football" xr:uid="{E1B2468D-C33F-4191-BC00-52FA4671269B}"/>
    <hyperlink ref="E403" r:id="rId1603" display="https://fbref.com/en/squads/943e8050/Burnley-Stats" xr:uid="{F0989DCC-EFBE-44F9-8C07-4D08105535F2}"/>
    <hyperlink ref="AD403" r:id="rId1604" display="https://fbref.com/en/players/1d042188/matchlogs/2023-2024/summary/Dara-OShea-Match-Logs" xr:uid="{7252D154-7FD3-46C2-BEDE-AC15AB758102}"/>
    <hyperlink ref="B404" r:id="rId1605" display="https://fbref.com/en/players/caa1a7f0/Michael-Obafemi" xr:uid="{186B7509-C1AD-4053-ABDA-0DC107790F7A}"/>
    <hyperlink ref="C404" r:id="rId1606" display="https://fbref.com/en/country/IRL/Republic-of-Ireland-Football" xr:uid="{EC666741-6AFF-499B-A49E-7528C07741E0}"/>
    <hyperlink ref="E404" r:id="rId1607" display="https://fbref.com/en/squads/943e8050/Burnley-Stats" xr:uid="{625B7A50-6A41-46DB-8569-BC3FAD2812F2}"/>
    <hyperlink ref="AD404" r:id="rId1608" display="https://fbref.com/en/players/caa1a7f0/matchlogs/2023-2024/summary/Michael-Obafemi-Match-Logs" xr:uid="{2CCBB1EB-E11B-4994-8847-C0D897B887A6}"/>
    <hyperlink ref="B405" r:id="rId1609" display="https://fbref.com/en/players/35516eac/Wilson-Odobert" xr:uid="{56FCFB49-0E21-45B6-B4BD-F6096B26DAC7}"/>
    <hyperlink ref="C405" r:id="rId1610" display="https://fbref.com/en/country/FRA/France-Football" xr:uid="{17CCB542-224A-469A-857A-887D42C88B09}"/>
    <hyperlink ref="E405" r:id="rId1611" display="https://fbref.com/en/squads/943e8050/Burnley-Stats" xr:uid="{DD3B868D-539B-49CA-B56B-834582A5B138}"/>
    <hyperlink ref="AD405" r:id="rId1612" display="https://fbref.com/en/players/35516eac/matchlogs/2023-2024/summary/Wilson-Odobert-Match-Logs" xr:uid="{6545FD1A-A02F-4E88-BD61-886F5E6648A2}"/>
    <hyperlink ref="B406" r:id="rId1613" display="https://fbref.com/en/players/788c0277/Chiedozie-Ogbene" xr:uid="{6ABD6EDC-C41C-44D0-A931-914F2FA03D0C}"/>
    <hyperlink ref="C406" r:id="rId1614" display="https://fbref.com/en/country/IRL/Republic-of-Ireland-Football" xr:uid="{4159E30D-3065-49F1-A077-26D64C190F40}"/>
    <hyperlink ref="E406" r:id="rId1615" display="https://fbref.com/en/squads/e297cd13/Luton-Town-Stats" xr:uid="{BED8DB24-7839-4A50-B3AD-53DD1E6AF8CE}"/>
    <hyperlink ref="AD406" r:id="rId1616" display="https://fbref.com/en/players/788c0277/matchlogs/2023-2024/summary/Chiedozie-Ogbene-Match-Logs" xr:uid="{9B0F3C6F-4646-44A9-BD13-73BDDBD081B2}"/>
    <hyperlink ref="B407" r:id="rId1617" display="https://fbref.com/en/players/74b2cd7e/Angelo-Ogbonna" xr:uid="{FE21C70D-C5F6-4882-A1AA-B8173A3253B6}"/>
    <hyperlink ref="C407" r:id="rId1618" display="https://fbref.com/en/country/ITA/Italy-Football" xr:uid="{38088C6B-8E1B-4572-80B1-C9DC11ECD56A}"/>
    <hyperlink ref="E407" r:id="rId1619" display="https://fbref.com/en/squads/7c21e445/West-Ham-United-Stats" xr:uid="{7D264C7C-B94A-40CA-9863-D1863004626A}"/>
    <hyperlink ref="AD407" r:id="rId1620" display="https://fbref.com/en/players/74b2cd7e/matchlogs/2023-2024/summary/Angelo-Ogbonna-Match-Logs" xr:uid="{82C0828A-8E44-4A63-8E1D-8FC473637A75}"/>
    <hyperlink ref="B408" r:id="rId1621" display="https://fbref.com/en/players/efacf4fd/Ademola-Ola-Adebomi" xr:uid="{C972E310-2337-4DEF-9789-E69475560F8B}"/>
    <hyperlink ref="C408" r:id="rId1622" display="https://fbref.com/en/country/ENG/England-Football" xr:uid="{E8390998-F4E9-425A-876E-8EA73D94AB63}"/>
    <hyperlink ref="E408" r:id="rId1623" display="https://fbref.com/en/squads/47c64c55/Crystal-Palace-Stats" xr:uid="{B6772853-9437-41C6-8D73-2A390D595603}"/>
    <hyperlink ref="AD408" r:id="rId1624" display="https://fbref.com/en/players/efacf4fd/matchlogs/2023-2024/summary/Ademola-Ola-Adebomi-Match-Logs" xr:uid="{841AE8C2-FE8E-4C55-B1F9-348114F6BF2B}"/>
    <hyperlink ref="B409" r:id="rId1625" display="https://fbref.com/en/players/cdd70dc0/Michael-Olakigbe" xr:uid="{A94DEC2C-8771-4FA8-9D27-0AAC0963384B}"/>
    <hyperlink ref="C409" r:id="rId1626" display="https://fbref.com/en/country/ENG/England-Football" xr:uid="{D03788F4-59CA-4604-8C0E-E6992B920513}"/>
    <hyperlink ref="E409" r:id="rId1627" display="https://fbref.com/en/squads/cd051869/Brentford-Stats" xr:uid="{299BA7C7-98B3-4C18-AB92-362895C51736}"/>
    <hyperlink ref="AD409" r:id="rId1628" display="https://fbref.com/en/players/cdd70dc0/matchlogs/2023-2024/summary/Michael-Olakigbe-Match-Logs" xr:uid="{F98F785C-CD22-492A-ACBA-A53EEB5C46B7}"/>
    <hyperlink ref="B410" r:id="rId1629" display="https://fbref.com/en/players/c4486bac/Michael-Olise" xr:uid="{5C1C1C5F-1077-4D3B-A7CA-18F73DFC922C}"/>
    <hyperlink ref="C410" r:id="rId1630" display="https://fbref.com/en/country/FRA/France-Football" xr:uid="{8807AAA7-B559-4B49-8299-A5301E062A07}"/>
    <hyperlink ref="E410" r:id="rId1631" display="https://fbref.com/en/squads/47c64c55/Crystal-Palace-Stats" xr:uid="{6FCA7A58-D674-46D4-BFE8-D1E23A8A6D4E}"/>
    <hyperlink ref="AD410" r:id="rId1632" display="https://fbref.com/en/players/c4486bac/matchlogs/2023-2024/summary/Michael-Olise-Match-Logs" xr:uid="{948F321E-2DD5-4D27-9F3C-F30F529EC6DC}"/>
    <hyperlink ref="B411" r:id="rId1633" display="https://fbref.com/en/players/e7ee38c3/Robin-Olsen" xr:uid="{D7328E8F-7BCD-4F1C-BB5C-58916293BB35}"/>
    <hyperlink ref="C411" r:id="rId1634" display="https://fbref.com/en/country/SWE/Sweden-Football" xr:uid="{3C0787C2-0A0D-4DFE-88DD-D0B9C055A8C3}"/>
    <hyperlink ref="E411" r:id="rId1635" display="https://fbref.com/en/squads/8602292d/Aston-Villa-Stats" xr:uid="{F91269F0-C042-43C5-B6A5-D84094EF7D86}"/>
    <hyperlink ref="AD411" r:id="rId1636" display="https://fbref.com/en/players/e7ee38c3/matchlogs/2023-2024/summary/Robin-Olsen-Match-Logs" xr:uid="{DDC4E0D3-F20F-4818-8506-0B71980B5F0C}"/>
    <hyperlink ref="B412" r:id="rId1637" display="https://fbref.com/en/players/828657ff/Amadou-Onana" xr:uid="{3C855784-A024-4E5E-AF19-6B5256C50697}"/>
    <hyperlink ref="C412" r:id="rId1638" display="https://fbref.com/en/country/BEL/Belgium-Football" xr:uid="{0C14D165-0791-4C27-BC27-36500E058668}"/>
    <hyperlink ref="E412" r:id="rId1639" display="https://fbref.com/en/squads/d3fd31cc/Everton-Stats" xr:uid="{2E393FE4-1D1B-4648-978C-82EC14E4C6A3}"/>
    <hyperlink ref="AD412" r:id="rId1640" display="https://fbref.com/en/players/828657ff/matchlogs/2023-2024/summary/Amadou-Onana-Match-Logs" xr:uid="{F5D5BEF8-F936-4A1E-9FEA-31CB77BA4D7C}"/>
    <hyperlink ref="B413" r:id="rId1641" display="https://fbref.com/en/players/e9c0c1b2/Andre-Onana" xr:uid="{19FCF1C5-3408-4280-8F39-9A412B3BEECB}"/>
    <hyperlink ref="C413" r:id="rId1642" display="https://fbref.com/en/country/CMR/Cameroon-Football" xr:uid="{201EF1C3-199C-4994-949B-1242C88F7388}"/>
    <hyperlink ref="E413" r:id="rId1643" display="https://fbref.com/en/squads/19538871/Manchester-United-Stats" xr:uid="{095EE5A0-77AE-48AF-931E-5C6FEED0F797}"/>
    <hyperlink ref="AD413" r:id="rId1644" display="https://fbref.com/en/players/e9c0c1b2/matchlogs/2023-2024/summary/Andre-Onana-Match-Logs" xr:uid="{E54D6B99-6DEB-42F6-9242-63661555AC76}"/>
    <hyperlink ref="B414" r:id="rId1645" display="https://fbref.com/en/players/d4aa4582/Ryan-One" xr:uid="{E4C965F2-DF3D-4141-893D-FD5AF74FB5F0}"/>
    <hyperlink ref="C414" r:id="rId1646" display="https://fbref.com/en/country/SCO/Scotland-Football" xr:uid="{99C42DAC-3951-4CF0-822F-B2445EE6724F}"/>
    <hyperlink ref="E414" r:id="rId1647" display="https://fbref.com/en/squads/1df6b87e/Sheffield-United-Stats" xr:uid="{EC13F0B1-BFD0-4B73-B8A8-864E116A0463}"/>
    <hyperlink ref="AD414" r:id="rId1648" display="https://fbref.com/en/players/d4aa4582/matchlogs/2023-2024/summary/Ryan-One-Match-Logs" xr:uid="{7B57729C-C49F-408C-88B8-21F2F0412D3F}"/>
    <hyperlink ref="B415" r:id="rId1649" display="https://fbref.com/en/players/d86a1f3e/Tyler-Onyango" xr:uid="{69EDA54B-354C-4786-9F92-40CE284CC193}"/>
    <hyperlink ref="C415" r:id="rId1650" display="https://fbref.com/en/country/ENG/England-Football" xr:uid="{AB713A9F-5496-45C6-8B62-10CB3749D930}"/>
    <hyperlink ref="E415" r:id="rId1651" display="https://fbref.com/en/squads/d3fd31cc/Everton-Stats" xr:uid="{3210CFC8-FF58-435E-83A7-1AB4A7C15BA3}"/>
    <hyperlink ref="AD415" r:id="rId1652" display="https://fbref.com/en/players/d86a1f3e/matchlogs/2023-2024/summary/Tyler-Onyango-Match-Logs" xr:uid="{8DC15FB0-880A-42C2-815A-0F8F05ECB43F}"/>
    <hyperlink ref="B416" r:id="rId1653" display="https://fbref.com/en/players/2944f86f/Frank-Onyeka" xr:uid="{0C65920F-0BAA-464D-9199-1E660DCF91AA}"/>
    <hyperlink ref="C416" r:id="rId1654" display="https://fbref.com/en/country/NGA/Nigeria-Football" xr:uid="{1C6E0341-0E74-4309-A6B9-A5FF30C92BD7}"/>
    <hyperlink ref="E416" r:id="rId1655" display="https://fbref.com/en/squads/cd051869/Brentford-Stats" xr:uid="{0405F6BD-B1DD-4847-8140-624A0E7527FD}"/>
    <hyperlink ref="AD416" r:id="rId1656" display="https://fbref.com/en/players/2944f86f/matchlogs/2023-2024/summary/Frank-Onyeka-Match-Logs" xr:uid="{AA293AAC-45EB-48CE-9F6E-CD5B66D8AD72}"/>
    <hyperlink ref="B417" r:id="rId1657" display="https://fbref.com/en/players/43a166b4/Divock-Origi" xr:uid="{568A08F7-0F62-4F64-84F1-23909E7D9335}"/>
    <hyperlink ref="C417" r:id="rId1658" display="https://fbref.com/en/country/BEL/Belgium-Football" xr:uid="{D0BDBAEE-5DEB-4D5A-9993-9B8CEA1B8B16}"/>
    <hyperlink ref="E417" r:id="rId1659" display="https://fbref.com/en/squads/e4a775cb/Nottingham-Forest-Stats" xr:uid="{BAA474DC-7876-40AF-8B6D-E805B913D19D}"/>
    <hyperlink ref="AD417" r:id="rId1660" display="https://fbref.com/en/players/43a166b4/matchlogs/2023-2024/summary/Divock-Origi-Match-Logs" xr:uid="{82CDACEE-6683-4969-9FD9-2EDBD3C3E777}"/>
    <hyperlink ref="B418" r:id="rId1661" display="https://fbref.com/en/players/c1242d4e/Stefan-Ortega" xr:uid="{39104FB9-D509-4413-AA6C-890679D545B7}"/>
    <hyperlink ref="C418" r:id="rId1662" display="https://fbref.com/en/country/GER/Germany-Football" xr:uid="{C5B0575D-4EDF-4F69-8BBA-9B65E6B3E58E}"/>
    <hyperlink ref="E418" r:id="rId1663" display="https://fbref.com/en/squads/b8fd03ef/Manchester-City-Stats" xr:uid="{DD537EC4-7C81-4948-97AB-9745E9B3359E}"/>
    <hyperlink ref="AD418" r:id="rId1664" display="https://fbref.com/en/players/c1242d4e/matchlogs/2023-2024/summary/Stefan-Ortega-Match-Logs" xr:uid="{5AA0D1CD-8486-4D09-ADBF-42DCC44E0829}"/>
    <hyperlink ref="B419" r:id="rId1665" display="https://fbref.com/en/players/79bc4c45/Ben-Osborn" xr:uid="{972174D0-BBAD-4ACB-AD9B-3631D7B23228}"/>
    <hyperlink ref="C419" r:id="rId1666" display="https://fbref.com/en/country/ENG/England-Football" xr:uid="{E65A8945-53DE-493A-A2EA-D9E1D5724F54}"/>
    <hyperlink ref="E419" r:id="rId1667" display="https://fbref.com/en/squads/1df6b87e/Sheffield-United-Stats" xr:uid="{D28FA526-F50E-4B87-A85F-BF0B2DC9D68D}"/>
    <hyperlink ref="AD419" r:id="rId1668" display="https://fbref.com/en/players/79bc4c45/matchlogs/2023-2024/summary/Ben-Osborn-Match-Logs" xr:uid="{4C7C17E1-7958-462E-B91D-889F5968D90F}"/>
    <hyperlink ref="B420" r:id="rId1669" display="https://fbref.com/en/players/cd889153/Gabriel-Osho" xr:uid="{AAEE57EB-0626-4E9D-AAC5-AD2C6A38E0E9}"/>
    <hyperlink ref="C420" r:id="rId1670" display="https://fbref.com/en/country/ENG/England-Football" xr:uid="{9D54FC0A-BABC-4F26-9970-426914D88D2C}"/>
    <hyperlink ref="E420" r:id="rId1671" display="https://fbref.com/en/squads/e297cd13/Luton-Town-Stats" xr:uid="{852E9F22-073D-4E74-9677-BE9E91069B7A}"/>
    <hyperlink ref="AD420" r:id="rId1672" display="https://fbref.com/en/players/cd889153/matchlogs/2023-2024/summary/Gabriel-Osho-Match-Logs" xr:uid="{81FD9229-04AE-4379-86C7-203AC868E736}"/>
    <hyperlink ref="B421" r:id="rId1673" display="https://fbref.com/en/players/7b355808/William-Osula" xr:uid="{92EFF60F-9438-47A5-99C4-0CE658AC5223}"/>
    <hyperlink ref="C421" r:id="rId1674" display="https://fbref.com/en/country/DEN/Denmark-Football" xr:uid="{567A0805-0667-47BA-98D5-BF13C3ABB1AA}"/>
    <hyperlink ref="E421" r:id="rId1675" display="https://fbref.com/en/squads/1df6b87e/Sheffield-United-Stats" xr:uid="{56EC2AC1-5395-4795-8EA1-3D5ED03E22D1}"/>
    <hyperlink ref="AD421" r:id="rId1676" display="https://fbref.com/en/players/7b355808/matchlogs/2023-2024/summary/William-Osula-Match-Logs" xr:uid="{31BB3155-5FF5-48D0-B767-7709AECDB887}"/>
    <hyperlink ref="B422" r:id="rId1677" display="https://fbref.com/en/players/2f9e4435/Dango-Ouattara" xr:uid="{FB087F1A-A671-4CE8-B1F5-EC5B9012D0C4}"/>
    <hyperlink ref="C422" r:id="rId1678" display="https://fbref.com/en/country/BFA/Burkina-Faso-Football" xr:uid="{7B196F0E-1BED-4157-A4F5-A397695C72D4}"/>
    <hyperlink ref="E422" r:id="rId1679" display="https://fbref.com/en/squads/4ba7cbea/Bournemouth-Stats" xr:uid="{1F30FC9A-A13E-44A5-BF46-AF3937B98F93}"/>
    <hyperlink ref="AD422" r:id="rId1680" display="https://fbref.com/en/players/2f9e4435/matchlogs/2023-2024/summary/Dango-Ouattara-Match-Logs" xr:uid="{FB606E90-236B-41E8-B159-BBA6CC543F0B}"/>
    <hyperlink ref="B423" r:id="rId1681" display="https://fbref.com/en/players/d00d45ab/David-Ozoh" xr:uid="{BA086775-F846-4E50-868C-35398E317CA5}"/>
    <hyperlink ref="C423" r:id="rId1682" display="https://fbref.com/en/country/ENG/England-Football" xr:uid="{CBCDCD48-3352-4DC2-8E4C-B684937ED85A}"/>
    <hyperlink ref="E423" r:id="rId1683" display="https://fbref.com/en/squads/47c64c55/Crystal-Palace-Stats" xr:uid="{3F47780D-E229-45AB-8167-3CD91006A462}"/>
    <hyperlink ref="AD423" r:id="rId1684" display="https://fbref.com/en/players/d00d45ab/matchlogs/2023-2024/summary/David-Ozoh-Match-Logs" xr:uid="{24D52E70-C382-4C1E-B1EC-F3B2FD6D9BF5}"/>
    <hyperlink ref="B424" r:id="rId1685" display="https://fbref.com/en/players/a78ff07f/Joao-Palhinha" xr:uid="{60492283-1D8D-492C-94F6-6560DFDDFBFD}"/>
    <hyperlink ref="C424" r:id="rId1686" display="https://fbref.com/en/country/POR/Portugal-Football" xr:uid="{47638CE4-F6EE-4F2B-B6BA-B6F254296912}"/>
    <hyperlink ref="E424" r:id="rId1687" display="https://fbref.com/en/squads/fd962109/Fulham-Stats" xr:uid="{159ECC9F-52E8-466C-908E-926641495C00}"/>
    <hyperlink ref="AD424" r:id="rId1688" display="https://fbref.com/en/players/a78ff07f/matchlogs/2023-2024/summary/Joao-Palhinha-Match-Logs" xr:uid="{5564890E-2DAB-4DCA-B780-FA96E987A71B}"/>
    <hyperlink ref="B425" r:id="rId1689" display="https://fbref.com/en/players/dc7f8a28/Cole-Palmer" xr:uid="{BF831F11-6B28-46CC-B81A-3266B7DD8E7B}"/>
    <hyperlink ref="C425" r:id="rId1690" display="https://fbref.com/en/country/ENG/England-Football" xr:uid="{8779678F-E4B7-4E2B-A968-C6EE5C7668FB}"/>
    <hyperlink ref="E425" r:id="rId1691" display="https://fbref.com/en/squads/b8fd03ef/Manchester-City-Stats" xr:uid="{0DE39D03-A8AB-4E43-991E-356296ADC8A2}"/>
    <hyperlink ref="AD425" r:id="rId1692" display="https://fbref.com/en/players/dc7f8a28/matchlogs/2023-2024/summary/Cole-Palmer-Match-Logs" xr:uid="{B70889A1-0A6E-4FF4-AA44-CCF554375F0B}"/>
    <hyperlink ref="B426" r:id="rId1693" display="https://fbref.com/en/players/dc7f8a28/Cole-Palmer" xr:uid="{BAB88C6E-281D-48CD-9ADA-019813691690}"/>
    <hyperlink ref="C426" r:id="rId1694" display="https://fbref.com/en/country/ENG/England-Football" xr:uid="{7971E052-0B06-48F2-B171-BB2DAE20E7EA}"/>
    <hyperlink ref="E426" r:id="rId1695" display="https://fbref.com/en/squads/cff3d9bb/Chelsea-Stats" xr:uid="{296659C2-6672-495B-82CF-73C26E1EF0DD}"/>
    <hyperlink ref="AD426" r:id="rId1696" display="https://fbref.com/en/players/dc7f8a28/matchlogs/2023-2024/summary/Cole-Palmer-Match-Logs" xr:uid="{34573E68-6BBA-4317-A1D7-0EAD3948F57E}"/>
    <hyperlink ref="B427" r:id="rId1697" display="https://fbref.com/en/players/e0bc6fdc/Emerson-Palmieri" xr:uid="{2CD8687A-8684-4A02-A026-89E973630A55}"/>
    <hyperlink ref="C427" r:id="rId1698" display="https://fbref.com/en/country/ITA/Italy-Football" xr:uid="{461D7021-A96B-45FD-AEE2-B252B47339B9}"/>
    <hyperlink ref="E427" r:id="rId1699" display="https://fbref.com/en/squads/7c21e445/West-Ham-United-Stats" xr:uid="{BA654AFB-ADAC-407F-B031-C86DB7B546C7}"/>
    <hyperlink ref="AD427" r:id="rId1700" display="https://fbref.com/en/players/e0bc6fdc/matchlogs/2023-2024/summary/Emerson-Palmieri-Match-Logs" xr:uid="{F8DCBEA5-B15F-4832-94F8-3DA3CDB43B80}"/>
    <hyperlink ref="B428" r:id="rId1701" display="https://fbref.com/en/players/9b6f7fd5/Lucas-Paqueta" xr:uid="{EFFDABB5-CE67-4577-8167-7E9BD5A7560F}"/>
    <hyperlink ref="C428" r:id="rId1702" display="https://fbref.com/en/country/BRA/Brazil-Football" xr:uid="{B74C586F-598B-4CB5-B339-6F097392A0C5}"/>
    <hyperlink ref="E428" r:id="rId1703" display="https://fbref.com/en/squads/7c21e445/West-Ham-United-Stats" xr:uid="{9F02EAC8-7F25-45F8-A88D-E9984E8A2804}"/>
    <hyperlink ref="AD428" r:id="rId1704" display="https://fbref.com/en/players/9b6f7fd5/matchlogs/2023-2024/summary/Lucas-Paqueta-Match-Logs" xr:uid="{637805E1-23CA-4AD0-B3D5-1980D58E4D1E}"/>
    <hyperlink ref="B429" r:id="rId1705" display="https://fbref.com/en/players/32163807/Ben-Parkinson" xr:uid="{3D7B9F54-86B7-4E7D-80D6-B5DF9872C02E}"/>
    <hyperlink ref="C429" r:id="rId1706" display="https://fbref.com/en/country/ENG/England-Football" xr:uid="{14852522-0E1A-4F5E-AB0A-7C3D20FB94BF}"/>
    <hyperlink ref="E429" r:id="rId1707" display="https://fbref.com/en/squads/b2b47a98/Newcastle-United-Stats" xr:uid="{275FC0BC-6110-4330-A9D5-1AC3D234A114}"/>
    <hyperlink ref="AD429" r:id="rId1708" display="https://fbref.com/en/players/32163807/matchlogs/2023-2024/summary/Ben-Parkinson-Match-Logs" xr:uid="{5CB26A21-30E2-4418-98B4-6F6FECCD1B26}"/>
    <hyperlink ref="B430" r:id="rId1709" display="https://fbref.com/en/players/529f49ab/Thomas-Partey" xr:uid="{D065EEB6-032B-4226-84B7-A53AA51488D6}"/>
    <hyperlink ref="C430" r:id="rId1710" display="https://fbref.com/en/country/GHA/Ghana-Football" xr:uid="{527F70A5-6A0C-40DA-AC64-DC44FB011585}"/>
    <hyperlink ref="E430" r:id="rId1711" display="https://fbref.com/en/squads/18bb7c10/Arsenal-Stats" xr:uid="{7F67C767-18E7-4E43-AE5A-3A911918BE94}"/>
    <hyperlink ref="AD430" r:id="rId1712" display="https://fbref.com/en/players/529f49ab/matchlogs/2023-2024/summary/Thomas-Partey-Match-Logs" xr:uid="{96E2F3F1-A3CF-418C-B071-38BF227D5231}"/>
    <hyperlink ref="B431" r:id="rId1713" display="https://fbref.com/en/players/230f0471/Nathan-Patterson" xr:uid="{E55C19DE-56E2-429F-B079-1E62C084F632}"/>
    <hyperlink ref="C431" r:id="rId1714" display="https://fbref.com/en/country/SCO/Scotland-Football" xr:uid="{BBAE97E9-37A1-4061-ACF5-761C91E0E9C6}"/>
    <hyperlink ref="E431" r:id="rId1715" display="https://fbref.com/en/squads/d3fd31cc/Everton-Stats" xr:uid="{69C80EB4-DEE9-49A0-8968-019D3D2DD992}"/>
    <hyperlink ref="AD431" r:id="rId1716" display="https://fbref.com/en/players/230f0471/matchlogs/2023-2024/summary/Nathan-Patterson-Match-Logs" xr:uid="{64B22D45-7574-441B-9F54-A9D0C9603A65}"/>
    <hyperlink ref="B432" r:id="rId1717" display="https://fbref.com/en/players/ea1a5662/Myles-Peart-Harris" xr:uid="{8AAE648C-E23A-4A3A-8DCB-310956E3EA5A}"/>
    <hyperlink ref="C432" r:id="rId1718" display="https://fbref.com/en/country/ENG/England-Football" xr:uid="{013C9FF1-8563-499F-9F6F-B30E0C9EB7A7}"/>
    <hyperlink ref="E432" r:id="rId1719" display="https://fbref.com/en/squads/cd051869/Brentford-Stats" xr:uid="{3FBE03C4-F684-43E7-842E-1F8364A5B878}"/>
    <hyperlink ref="AD432" r:id="rId1720" display="https://fbref.com/en/players/ea1a5662/matchlogs/2023-2024/summary/Myles-Peart-Harris-Match-Logs" xr:uid="{A360A78D-D9A1-464F-8988-6F6802ADFEE0}"/>
    <hyperlink ref="B433" r:id="rId1721" display="https://fbref.com/en/players/ac7e7b1c/Facundo-Pellistri" xr:uid="{C31AFD79-D59F-4371-8F9D-CD1DD5FA1B26}"/>
    <hyperlink ref="C433" r:id="rId1722" display="https://fbref.com/en/country/URU/Uruguay-Football" xr:uid="{4D77FE4C-E228-4C62-B231-75809360343B}"/>
    <hyperlink ref="E433" r:id="rId1723" display="https://fbref.com/en/squads/19538871/Manchester-United-Stats" xr:uid="{38130257-35FE-4788-BF58-FA89EFABBD62}"/>
    <hyperlink ref="AD433" r:id="rId1724" display="https://fbref.com/en/players/ac7e7b1c/matchlogs/2023-2024/summary/Facundo-Pellistri-Match-Logs" xr:uid="{EC3B4D30-3146-47D7-8904-B2818F9981AB}"/>
    <hyperlink ref="B434" r:id="rId1725" display="https://fbref.com/en/players/6639e500/Andreas-Pereira" xr:uid="{13B32CAE-0E4E-48E6-8B4C-B8E21A5F9674}"/>
    <hyperlink ref="C434" r:id="rId1726" display="https://fbref.com/en/country/BRA/Brazil-Football" xr:uid="{17B0BBC6-C82D-4F16-9C32-4FA488D8208C}"/>
    <hyperlink ref="E434" r:id="rId1727" display="https://fbref.com/en/squads/fd962109/Fulham-Stats" xr:uid="{9F139382-4070-4CDE-9CE1-9F4247109459}"/>
    <hyperlink ref="AD434" r:id="rId1728" display="https://fbref.com/en/players/6639e500/matchlogs/2023-2024/summary/Andreas-Pereira-Match-Logs" xr:uid="{FC3F3464-9FC3-4309-AA69-92A2D26D8BBF}"/>
    <hyperlink ref="B435" r:id="rId1729" display="https://fbref.com/en/players/6fe90922/Ivan-Perisic" xr:uid="{73E9F021-7817-43C6-BBB1-68967F1E3247}"/>
    <hyperlink ref="C435" r:id="rId1730" display="https://fbref.com/en/country/CRO/Croatia-Football" xr:uid="{4EE818DE-1906-44A1-BB93-47D0796EF4F4}"/>
    <hyperlink ref="E435" r:id="rId1731" display="https://fbref.com/en/squads/361ca564/Tottenham-Hotspur-Stats" xr:uid="{978C82EB-FDA6-45F1-A0FE-17E41DCD02FB}"/>
    <hyperlink ref="AD435" r:id="rId1732" display="https://fbref.com/en/players/6fe90922/matchlogs/2023-2024/summary/Ivan-Perisic-Match-Logs" xr:uid="{DE5632E7-AC32-48E8-B1EE-D82D3E118632}"/>
    <hyperlink ref="B436" r:id="rId1733" display="https://fbref.com/en/players/53552942/Maximo-Perrone" xr:uid="{6D3D2813-9244-44EE-A9EF-956158EA1284}"/>
    <hyperlink ref="C436" r:id="rId1734" display="https://fbref.com/en/country/ARG/Argentina-Football" xr:uid="{780CB301-412F-474D-B475-2B7ED2C4A3EA}"/>
    <hyperlink ref="E436" r:id="rId1735" display="https://fbref.com/en/squads/b8fd03ef/Manchester-City-Stats" xr:uid="{8053E70D-452A-4AEA-84C6-1AB5656211DC}"/>
    <hyperlink ref="AD436" r:id="rId1736" display="https://fbref.com/en/players/53552942/matchlogs/2023-2024/summary/Maximo-Perrone-Match-Logs" xr:uid="{05BB195E-31DB-4F00-886D-B9047CD861D4}"/>
    <hyperlink ref="B437" r:id="rId1737" display="https://fbref.com/en/players/0cf321c8/Djordje-Petrovic" xr:uid="{723C32E6-6016-4EC9-A9A3-B93CA71B5472}"/>
    <hyperlink ref="C437" r:id="rId1738" display="https://fbref.com/en/country/SRB/Serbia-Football" xr:uid="{9EEBD0CD-0625-452B-9630-DBDC32219B17}"/>
    <hyperlink ref="E437" r:id="rId1739" display="https://fbref.com/en/squads/cff3d9bb/Chelsea-Stats" xr:uid="{1145FF3E-E291-4449-A863-831EBE28AA99}"/>
    <hyperlink ref="AD437" r:id="rId1740" display="https://fbref.com/en/players/0cf321c8/matchlogs/2023-2024/summary/Djordje-Petrovic-Match-Logs" xr:uid="{A43F0F7C-0DF8-4E73-8209-4DF2736BE5CF}"/>
    <hyperlink ref="B438" r:id="rId1741" display="https://fbref.com/en/players/4f21d3af/Ashley-Phillips" xr:uid="{F69F9DB9-9918-4FD7-9BEB-292E320FEBE5}"/>
    <hyperlink ref="C438" r:id="rId1742" display="https://fbref.com/en/country/WAL/Wales-Football" xr:uid="{EF049C2F-DC18-44E6-82FE-FF0D03C366F4}"/>
    <hyperlink ref="E438" r:id="rId1743" display="https://fbref.com/en/squads/361ca564/Tottenham-Hotspur-Stats" xr:uid="{E8C03C0B-281D-4C45-A58E-9B808703EF72}"/>
    <hyperlink ref="AD438" r:id="rId1744" display="https://fbref.com/en/players/4f21d3af/matchlogs/2023-2024/summary/Ashley-Phillips-Match-Logs" xr:uid="{E32BE64F-4BB9-4789-B76A-8B148D004FC3}"/>
    <hyperlink ref="B439" r:id="rId1745" display="https://fbref.com/en/players/4f565d77/Kalvin-Phillips" xr:uid="{5E4BA8CB-B907-491E-AD0C-6967992C05F5}"/>
    <hyperlink ref="C439" r:id="rId1746" display="https://fbref.com/en/country/ENG/England-Football" xr:uid="{B0CA9AD9-1939-45F4-9A32-2078A1A8A0FB}"/>
    <hyperlink ref="E439" r:id="rId1747" display="https://fbref.com/en/squads/b8fd03ef/Manchester-City-Stats" xr:uid="{F182AFFB-CC6A-44D0-8E2E-1332B9D47153}"/>
    <hyperlink ref="AD439" r:id="rId1748" display="https://fbref.com/en/players/4f565d77/matchlogs/2023-2024/summary/Kalvin-Phillips-Match-Logs" xr:uid="{99F605DF-469C-4AB1-8A59-BFA9D33B49F8}"/>
    <hyperlink ref="B440" r:id="rId1749" display="https://fbref.com/en/players/19f4d211/Jaden-Philogene-Bidace" xr:uid="{7453B6F0-981C-45B8-BC2E-D5D61166AA22}"/>
    <hyperlink ref="C440" r:id="rId1750" display="https://fbref.com/en/country/ENG/England-Football" xr:uid="{0A450FCA-3BB2-4E56-8264-60B1B236861D}"/>
    <hyperlink ref="E440" r:id="rId1751" display="https://fbref.com/en/squads/8602292d/Aston-Villa-Stats" xr:uid="{DD2CEE6C-B754-4F45-A6EE-EE8587E5501F}"/>
    <hyperlink ref="AD440" r:id="rId1752" display="https://fbref.com/en/players/19f4d211/matchlogs/2023-2024/summary/Jaden-Philogene-Bidace-Match-Logs" xr:uid="{B1F0415E-0734-49DA-9A53-CA7732589FF1}"/>
    <hyperlink ref="B441" r:id="rId1753" display="https://fbref.com/en/players/4806ec67/Jordan-Pickford" xr:uid="{B404580F-E0F9-4F38-8CCF-979FA6DEA55A}"/>
    <hyperlink ref="C441" r:id="rId1754" display="https://fbref.com/en/country/ENG/England-Football" xr:uid="{64E83741-212F-429B-A10B-47611B0C43EC}"/>
    <hyperlink ref="E441" r:id="rId1755" display="https://fbref.com/en/squads/d3fd31cc/Everton-Stats" xr:uid="{28F49401-DA77-4F70-9056-BD1EC64D910F}"/>
    <hyperlink ref="AD441" r:id="rId1756" display="https://fbref.com/en/players/4806ec67/matchlogs/2023-2024/summary/Jordan-Pickford-Match-Logs" xr:uid="{4173A238-3118-4BCA-B843-59033ACF9B62}"/>
    <hyperlink ref="B442" r:id="rId1757" display="https://fbref.com/en/players/e541326e/Ethan-Pinnock" xr:uid="{26471EFD-3A53-4CC5-8717-54B4A5262157}"/>
    <hyperlink ref="C442" r:id="rId1758" display="https://fbref.com/en/country/JAM/Jamaica-Football" xr:uid="{B4D6AD21-FE99-43C3-8C5C-E7CA4C32E5B1}"/>
    <hyperlink ref="E442" r:id="rId1759" display="https://fbref.com/en/squads/cd051869/Brentford-Stats" xr:uid="{EE7BC8C6-3E2F-483F-9865-C3D91C144FC0}"/>
    <hyperlink ref="AD442" r:id="rId1760" display="https://fbref.com/en/players/e541326e/matchlogs/2023-2024/summary/Ethan-Pinnock-Match-Logs" xr:uid="{80F1EA84-D42F-4A00-A656-C8D5B59BC963}"/>
    <hyperlink ref="B443" r:id="rId1761" display="https://fbref.com/en/players/4b40d9ca/Nick-Pope" xr:uid="{444F8FD0-BB6E-4DC8-BAD1-9D174A64696C}"/>
    <hyperlink ref="C443" r:id="rId1762" display="https://fbref.com/en/country/ENG/England-Football" xr:uid="{9864385D-1360-48D5-A9C6-6208783C561D}"/>
    <hyperlink ref="E443" r:id="rId1763" display="https://fbref.com/en/squads/b2b47a98/Newcastle-United-Stats" xr:uid="{EE341754-D2CC-493C-BBFA-0B2C198F8A34}"/>
    <hyperlink ref="AD443" r:id="rId1764" display="https://fbref.com/en/players/4b40d9ca/matchlogs/2023-2024/summary/Nick-Pope-Match-Logs" xr:uid="{C9ED818B-D7B6-4C43-86FD-6168B2D5140D}"/>
    <hyperlink ref="B444" r:id="rId1765" display="https://fbref.com/en/players/27d0a506/Pedro-Porro" xr:uid="{8ACDE838-BFBE-47AE-AB2A-405315673EB1}"/>
    <hyperlink ref="C444" r:id="rId1766" display="https://fbref.com/en/country/ESP/Spain-Football" xr:uid="{9CF099F9-EA08-4479-83A2-5CEC902684E4}"/>
    <hyperlink ref="E444" r:id="rId1767" display="https://fbref.com/en/squads/361ca564/Tottenham-Hotspur-Stats" xr:uid="{6E1AB7D4-8D5C-4A34-BCFF-F4045C5454D4}"/>
    <hyperlink ref="AD444" r:id="rId1768" display="https://fbref.com/en/players/27d0a506/matchlogs/2023-2024/summary/Pedro-Porro-Match-Logs" xr:uid="{5FDF7DCD-D37A-4251-B872-627F30FF43E4}"/>
    <hyperlink ref="B445" r:id="rId1769" display="https://fbref.com/en/players/4125cb98/Jarrell-Quansah" xr:uid="{4CA9A50A-93C9-4D82-AD9F-E16A5CDC061F}"/>
    <hyperlink ref="C445" r:id="rId1770" display="https://fbref.com/en/country/ENG/England-Football" xr:uid="{836A3998-4BE7-4860-93A2-EAAA0430DB17}"/>
    <hyperlink ref="E445" r:id="rId1771" display="https://fbref.com/en/squads/822bd0ba/Liverpool-Stats" xr:uid="{772C5846-330C-41D4-ADFB-E6673FB44646}"/>
    <hyperlink ref="AD445" r:id="rId1772" display="https://fbref.com/en/players/4125cb98/matchlogs/2023-2024/summary/Jarrell-Quansah-Match-Logs" xr:uid="{A7127A4F-21B8-4335-A39D-C0C463F97E4D}"/>
    <hyperlink ref="B446" r:id="rId1773" display="https://fbref.com/en/players/67f649be/Ionut-Radu" xr:uid="{16103016-0CAA-42D9-91D0-A3AE9024712E}"/>
    <hyperlink ref="C446" r:id="rId1774" display="https://fbref.com/en/country/ROU/Romania-Football" xr:uid="{B49B5AFF-A3C9-4350-861E-6F5418E032FA}"/>
    <hyperlink ref="E446" r:id="rId1775" display="https://fbref.com/en/squads/4ba7cbea/Bournemouth-Stats" xr:uid="{489E5E1D-EBE5-4B93-BD43-33BF3212A85F}"/>
    <hyperlink ref="AD446" r:id="rId1776" display="https://fbref.com/en/players/67f649be/matchlogs/2023-2024/summary/Ionut-Radu-Match-Logs" xr:uid="{C11E36DA-B1DE-4CA7-BF9F-DDC928DC62F0}"/>
    <hyperlink ref="B447" r:id="rId1777" display="https://fbref.com/en/players/45685411/Jesuran-Rak-Sakyi" xr:uid="{FE8F95DC-F2E1-42B2-9575-CF4ECCF5412E}"/>
    <hyperlink ref="C447" r:id="rId1778" display="https://fbref.com/en/country/ENG/England-Football" xr:uid="{D4718926-37A4-4123-8A21-D39AAF029D6F}"/>
    <hyperlink ref="E447" r:id="rId1779" display="https://fbref.com/en/squads/47c64c55/Crystal-Palace-Stats" xr:uid="{C3E7E698-F6DD-4569-9C1E-0E7BADFAD4CE}"/>
    <hyperlink ref="AD447" r:id="rId1780" display="https://fbref.com/en/players/45685411/matchlogs/2023-2024/summary/Jesuran-Rak-Sakyi-Match-Logs" xr:uid="{75AC5ED6-F211-4211-81B2-739FE136D65D}"/>
    <hyperlink ref="B448" r:id="rId1781" display="https://fbref.com/en/players/466fb2c5/Aaron-Ramsdale" xr:uid="{7EB6C3E7-E3EB-46F8-B60E-47F67D5FDF24}"/>
    <hyperlink ref="C448" r:id="rId1782" display="https://fbref.com/en/country/ENG/England-Football" xr:uid="{AA3596BC-6EA7-4C3C-B792-53D5AC71C0E7}"/>
    <hyperlink ref="E448" r:id="rId1783" display="https://fbref.com/en/squads/18bb7c10/Arsenal-Stats" xr:uid="{2A936D72-02FE-4F63-8596-6CDF2798E6F4}"/>
    <hyperlink ref="AD448" r:id="rId1784" display="https://fbref.com/en/players/466fb2c5/matchlogs/2023-2024/summary/Aaron-Ramsdale-Match-Logs" xr:uid="{F059CB4F-964E-4C24-8497-7D54997D1FFC}"/>
    <hyperlink ref="B449" r:id="rId1785" display="https://fbref.com/en/players/e1618c22/Aaron-Ramsey" xr:uid="{F47F6CD9-9782-40F4-8898-A5A2732C8D71}"/>
    <hyperlink ref="C449" r:id="rId1786" display="https://fbref.com/en/country/ENG/England-Football" xr:uid="{79F468AD-CD97-4BAB-B2FC-41701927381A}"/>
    <hyperlink ref="E449" r:id="rId1787" display="https://fbref.com/en/squads/943e8050/Burnley-Stats" xr:uid="{7723D573-3D47-4458-9749-4E59083A6EAA}"/>
    <hyperlink ref="AD449" r:id="rId1788" display="https://fbref.com/en/players/e1618c22/matchlogs/2023-2024/summary/Aaron-Ramsey-Match-Logs" xr:uid="{6C939350-82EF-40D3-BB5F-FCD97FFEF978}"/>
    <hyperlink ref="B450" r:id="rId1789" display="https://fbref.com/en/players/1544f145/Jacob-Ramsey" xr:uid="{1D13253B-16E7-4ED8-A477-A2E6EC298723}"/>
    <hyperlink ref="C450" r:id="rId1790" display="https://fbref.com/en/country/ENG/England-Football" xr:uid="{54380254-E032-421C-AFE3-D1E9F84CD1FC}"/>
    <hyperlink ref="E450" r:id="rId1791" display="https://fbref.com/en/squads/8602292d/Aston-Villa-Stats" xr:uid="{7F39A13C-350F-4851-81C0-D93E427A1992}"/>
    <hyperlink ref="AD450" r:id="rId1792" display="https://fbref.com/en/players/1544f145/matchlogs/2023-2024/summary/Jacob-Ramsey-Match-Logs" xr:uid="{ACCC7F96-FDAC-486E-9DA5-D0B640408BFC}"/>
    <hyperlink ref="B451" r:id="rId1793" display="https://fbref.com/en/players/a1d5bd30/Marcus-Rashford" xr:uid="{ECDD12FA-339E-4435-A2D6-578E344391AC}"/>
    <hyperlink ref="C451" r:id="rId1794" display="https://fbref.com/en/country/ENG/England-Football" xr:uid="{9E8E7CEA-AD55-4B83-A8D0-22AA75DF6A3D}"/>
    <hyperlink ref="E451" r:id="rId1795" display="https://fbref.com/en/squads/19538871/Manchester-United-Stats" xr:uid="{93510F35-ADAC-4E84-8ECC-328603B08D86}"/>
    <hyperlink ref="AD451" r:id="rId1796" display="https://fbref.com/en/players/a1d5bd30/matchlogs/2023-2024/summary/Marcus-Rashford-Match-Logs" xr:uid="{34CBED14-84F6-4C02-A3E5-5BE4361963EB}"/>
    <hyperlink ref="B452" r:id="rId1797" display="https://fbref.com/en/players/98ea5115/David-Raya" xr:uid="{0909FD02-911E-46AA-BC9D-1450305ACAA2}"/>
    <hyperlink ref="C452" r:id="rId1798" display="https://fbref.com/en/country/ESP/Spain-Football" xr:uid="{868EC024-D3F3-41BB-BA69-9CDBCEFDD9DA}"/>
    <hyperlink ref="E452" r:id="rId1799" display="https://fbref.com/en/squads/18bb7c10/Arsenal-Stats" xr:uid="{726491F7-5763-4AD2-97B6-46478F1315D1}"/>
    <hyperlink ref="AD452" r:id="rId1800" display="https://fbref.com/en/players/98ea5115/matchlogs/2023-2024/summary/David-Raya-Match-Logs" xr:uid="{C61B74D2-E552-4BEA-A592-660F3785C91D}"/>
    <hyperlink ref="B453" r:id="rId1801" display="https://fbref.com/en/players/9ad8d732/Jadan-Raymond" xr:uid="{9740BB5D-9224-4932-AC39-5962BA3CB32B}"/>
    <hyperlink ref="C453" r:id="rId1802" display="https://fbref.com/en/country/WAL/Wales-Football" xr:uid="{55261ACA-BB30-4558-A64A-CE196DA431FC}"/>
    <hyperlink ref="E453" r:id="rId1803" display="https://fbref.com/en/squads/47c64c55/Crystal-Palace-Stats" xr:uid="{C16865B7-FDAA-4DF9-80F3-FD51402290F5}"/>
    <hyperlink ref="AD453" r:id="rId1804" display="https://fbref.com/en/players/9ad8d732/matchlogs/2023-2024/summary/Jadan-Raymond-Match-Logs" xr:uid="{3BC3AD58-5DDF-4E21-9C7B-4262BAEE2C58}"/>
    <hyperlink ref="B454" r:id="rId1805" display="https://fbref.com/en/players/28b40c9c/Tim-Ream" xr:uid="{BBED081F-A6FE-4EA3-BD2B-7AE2EA307719}"/>
    <hyperlink ref="C454" r:id="rId1806" display="https://fbref.com/en/country/USA/United-States-Football" xr:uid="{995B83C6-C4A6-4ACF-AFE6-82723CE05A94}"/>
    <hyperlink ref="E454" r:id="rId1807" display="https://fbref.com/en/squads/fd962109/Fulham-Stats" xr:uid="{15DAB369-A23C-414F-A9DD-7C80D329BECA}"/>
    <hyperlink ref="AD454" r:id="rId1808" display="https://fbref.com/en/players/28b40c9c/matchlogs/2023-2024/summary/Tim-Ream-Match-Logs" xr:uid="{743FF8CB-B65C-42F3-8E04-1949C883F6BD}"/>
    <hyperlink ref="B455" r:id="rId1809" display="https://fbref.com/en/players/ab651565/Nathan-Redmond" xr:uid="{17F6D9D9-AB82-45D6-9741-B261DAEB1173}"/>
    <hyperlink ref="C455" r:id="rId1810" display="https://fbref.com/en/country/ENG/England-Football" xr:uid="{D995FFAC-FA1E-4B44-912E-F41C31092F20}"/>
    <hyperlink ref="E455" r:id="rId1811" display="https://fbref.com/en/squads/943e8050/Burnley-Stats" xr:uid="{F881482C-75B6-4649-8C6B-E2566A7C2E1A}"/>
    <hyperlink ref="AD455" r:id="rId1812" display="https://fbref.com/en/players/ab651565/matchlogs/2023-2024/summary/Nathan-Redmond-Match-Logs" xr:uid="{4E72DF17-FCDF-49E2-A61E-0FAA34A9019B}"/>
    <hyperlink ref="B456" r:id="rId1813" display="https://fbref.com/en/players/803ae100/Harrison-Reed" xr:uid="{A0A4FD38-FF11-410E-AB45-99B4FEACB811}"/>
    <hyperlink ref="C456" r:id="rId1814" display="https://fbref.com/en/country/ENG/England-Football" xr:uid="{1F8FBA8B-9BBB-40B8-95B1-D65F38C42D99}"/>
    <hyperlink ref="E456" r:id="rId1815" display="https://fbref.com/en/squads/fd962109/Fulham-Stats" xr:uid="{B1F6D503-F746-45F1-9A02-5CF520C4CBE2}"/>
    <hyperlink ref="AD456" r:id="rId1816" display="https://fbref.com/en/players/803ae100/matchlogs/2023-2024/summary/Harrison-Reed-Match-Logs" xr:uid="{FE4E907D-B326-49B4-BEE0-C8A214AC145E}"/>
    <hyperlink ref="B457" r:id="rId1817" display="https://fbref.com/en/players/3353737a/Sergio-Reguilon" xr:uid="{324980CC-EC55-4DC3-A6E1-4DBD3E638019}"/>
    <hyperlink ref="C457" r:id="rId1818" display="https://fbref.com/en/country/ESP/Spain-Football" xr:uid="{26BBC62F-B187-4755-9DD2-3A9FDDF08DF7}"/>
    <hyperlink ref="E457" r:id="rId1819" display="https://fbref.com/en/squads/19538871/Manchester-United-Stats" xr:uid="{B5DB91D2-76B9-4443-B0F4-EE975069EAB9}"/>
    <hyperlink ref="AD457" r:id="rId1820" display="https://fbref.com/en/players/3353737a/matchlogs/2023-2024/summary/Sergio-Reguilon-Match-Logs" xr:uid="{EBAF9132-49D6-4571-AF8E-A1FC10A347DF}"/>
    <hyperlink ref="B458" r:id="rId1821" display="https://fbref.com/en/players/0f7533cd/Bobby-Reid" xr:uid="{29A42323-6A82-4F91-845A-DC21BD959499}"/>
    <hyperlink ref="C458" r:id="rId1822" display="https://fbref.com/en/country/JAM/Jamaica-Football" xr:uid="{40D82944-004B-4C1F-8F87-7D5E6A36A410}"/>
    <hyperlink ref="E458" r:id="rId1823" display="https://fbref.com/en/squads/fd962109/Fulham-Stats" xr:uid="{C448316D-7431-4104-B1B4-A54BEE493E97}"/>
    <hyperlink ref="AD458" r:id="rId1824" display="https://fbref.com/en/players/0f7533cd/matchlogs/2023-2024/summary/Bobby-Reid-Match-Logs" xr:uid="{D3D3BFFC-037C-43E7-BE02-C1C3EE8CA0F5}"/>
    <hyperlink ref="B459" r:id="rId1825" display="https://fbref.com/en/players/1c7012b8/Declan-Rice" xr:uid="{39DDC634-B39F-4460-86B8-C1B6FD0F813C}"/>
    <hyperlink ref="C459" r:id="rId1826" display="https://fbref.com/en/country/ENG/England-Football" xr:uid="{1BFE72B4-29E6-49DD-9C5F-C5A32C4DCF8E}"/>
    <hyperlink ref="E459" r:id="rId1827" display="https://fbref.com/en/squads/18bb7c10/Arsenal-Stats" xr:uid="{E090A05B-C554-4818-B4B9-2D879B3CA689}"/>
    <hyperlink ref="AD459" r:id="rId1828" display="https://fbref.com/en/players/1c7012b8/matchlogs/2023-2024/summary/Declan-Rice-Match-Logs" xr:uid="{C7614A43-2A4C-4179-8246-349EE6801AAF}"/>
    <hyperlink ref="B460" r:id="rId1829" display="https://fbref.com/en/players/0a3d6d2b/Chris-Richards" xr:uid="{537CDBA8-204A-4B95-A9A9-9FCDC4A91D6B}"/>
    <hyperlink ref="C460" r:id="rId1830" display="https://fbref.com/en/country/USA/United-States-Football" xr:uid="{88E7457D-7724-4ABB-8C20-2B281B7C492F}"/>
    <hyperlink ref="E460" r:id="rId1831" display="https://fbref.com/en/squads/47c64c55/Crystal-Palace-Stats" xr:uid="{6B3EB731-2319-4663-B320-068325A849BE}"/>
    <hyperlink ref="AD460" r:id="rId1832" display="https://fbref.com/en/players/0a3d6d2b/matchlogs/2023-2024/summary/Chris-Richards-Match-Logs" xr:uid="{D147EC66-E8AF-4A52-A8A1-273FE6695623}"/>
    <hyperlink ref="B461" r:id="rId1833" display="https://fbref.com/en/players/fa031b34/Richarlison" xr:uid="{86DB92F7-2D56-4240-A033-D17D8C491662}"/>
    <hyperlink ref="C461" r:id="rId1834" display="https://fbref.com/en/country/BRA/Brazil-Football" xr:uid="{DE034B82-E23D-4875-A09E-4D1387712601}"/>
    <hyperlink ref="E461" r:id="rId1835" display="https://fbref.com/en/squads/361ca564/Tottenham-Hotspur-Stats" xr:uid="{466AEF45-6DBF-4E85-B268-8178E52516EC}"/>
    <hyperlink ref="AD461" r:id="rId1836" display="https://fbref.com/en/players/fa031b34/matchlogs/2023-2024/summary/Richarlison-Match-Logs" xr:uid="{A8410FF8-846F-48B2-B9D8-DF9E44238B15}"/>
    <hyperlink ref="B462" r:id="rId1837" display="https://fbref.com/en/players/7a1f2c08/Jairo-Riedewald" xr:uid="{894533A2-BA0C-4168-BE21-1807FF075877}"/>
    <hyperlink ref="C462" r:id="rId1838" display="https://fbref.com/en/country/NED/Netherlands-Football" xr:uid="{AD34B632-2950-4AB6-811C-3D0CE2DEF555}"/>
    <hyperlink ref="E462" r:id="rId1839" display="https://fbref.com/en/squads/47c64c55/Crystal-Palace-Stats" xr:uid="{17E1202E-82F1-4C45-A151-C6D5C9BE1622}"/>
    <hyperlink ref="AD462" r:id="rId1840" display="https://fbref.com/en/players/7a1f2c08/matchlogs/2023-2024/summary/Jairo-Riedewald-Match-Logs" xr:uid="{D70C35B9-0371-48F0-AD6F-BBF96D1C9718}"/>
    <hyperlink ref="B463" r:id="rId1841" display="https://fbref.com/en/players/71ef519e/Matt-Ritchie" xr:uid="{C0CF6C3C-E5E3-4C8C-A5FC-4767FE883C31}"/>
    <hyperlink ref="C463" r:id="rId1842" display="https://fbref.com/en/country/SCO/Scotland-Football" xr:uid="{BC44FF02-67E2-4D76-A452-31DD776E7AF8}"/>
    <hyperlink ref="E463" r:id="rId1843" display="https://fbref.com/en/squads/b2b47a98/Newcastle-United-Stats" xr:uid="{1267FF6E-EEEE-4BDE-8159-8358E8BE24B3}"/>
    <hyperlink ref="AD463" r:id="rId1844" display="https://fbref.com/en/players/71ef519e/matchlogs/2023-2024/summary/Matt-Ritchie-Match-Logs" xr:uid="{B5C396FA-65D9-4F78-838E-4A8522522A6B}"/>
    <hyperlink ref="B464" r:id="rId1845" display="https://fbref.com/en/players/24fae784/Connor-Roberts" xr:uid="{D6B46FF0-FA82-4867-9C40-8278807CCD29}"/>
    <hyperlink ref="C464" r:id="rId1846" display="https://fbref.com/en/country/WAL/Wales-Football" xr:uid="{EFD91570-F7A6-468F-8FBA-A006CA9431A7}"/>
    <hyperlink ref="E464" r:id="rId1847" display="https://fbref.com/en/squads/943e8050/Burnley-Stats" xr:uid="{6C7364B4-42EA-48D4-974A-9D22F9E5437F}"/>
    <hyperlink ref="AD464" r:id="rId1848" display="https://fbref.com/en/players/24fae784/matchlogs/2023-2024/summary/Connor-Roberts-Match-Logs" xr:uid="{B6C0DE4F-58E4-487A-BA0A-579B6D0F25F7}"/>
    <hyperlink ref="B465" r:id="rId1849" display="https://fbref.com/en/players/2e4f5f03/Andrew-Robertson" xr:uid="{55B0C252-310B-42B2-B950-735F0985877E}"/>
    <hyperlink ref="C465" r:id="rId1850" display="https://fbref.com/en/country/SCO/Scotland-Football" xr:uid="{6EABF504-5293-4424-A849-3DC7EFE6FF68}"/>
    <hyperlink ref="E465" r:id="rId1851" display="https://fbref.com/en/squads/822bd0ba/Liverpool-Stats" xr:uid="{8C5D5A9A-2224-4A59-A2E4-34E0779E87D1}"/>
    <hyperlink ref="AD465" r:id="rId1852" display="https://fbref.com/en/players/2e4f5f03/matchlogs/2023-2024/summary/Andrew-Robertson-Match-Logs" xr:uid="{C03A69E4-992D-4AA8-87BB-A586343CA29F}"/>
    <hyperlink ref="B466" r:id="rId1853" display="https://fbref.com/en/players/289601e6/Antonee-Robinson" xr:uid="{5E0E2F41-D214-445D-9483-067FF911EC64}"/>
    <hyperlink ref="C466" r:id="rId1854" display="https://fbref.com/en/country/USA/United-States-Football" xr:uid="{B6A2A73E-BF46-4A15-AC48-9BAD93DB061B}"/>
    <hyperlink ref="E466" r:id="rId1855" display="https://fbref.com/en/squads/fd962109/Fulham-Stats" xr:uid="{F7E56FE5-409D-49F8-B8CC-9C849E6C0896}"/>
    <hyperlink ref="AD466" r:id="rId1856" display="https://fbref.com/en/players/289601e6/matchlogs/2023-2024/summary/Antonee-Robinson-Match-Logs" xr:uid="{918E0576-5685-4E60-BBB2-FB3D240D818A}"/>
    <hyperlink ref="B467" r:id="rId1857" display="https://fbref.com/en/players/7399c7a8/Jack-Robinson" xr:uid="{650244F0-9C1E-48AA-92BA-2C8998DC09CC}"/>
    <hyperlink ref="C467" r:id="rId1858" display="https://fbref.com/en/country/ENG/England-Football" xr:uid="{12607ABF-8E80-4936-B229-0C1DF8CE6545}"/>
    <hyperlink ref="E467" r:id="rId1859" display="https://fbref.com/en/squads/1df6b87e/Sheffield-United-Stats" xr:uid="{93CD6345-CB90-4863-BAD6-18572FDC7609}"/>
    <hyperlink ref="AD467" r:id="rId1860" display="https://fbref.com/en/players/7399c7a8/matchlogs/2023-2024/summary/Jack-Robinson-Match-Logs" xr:uid="{7753B799-E54A-4769-879C-E4D92C5DFF2B}"/>
    <hyperlink ref="B468" r:id="rId1861" display="https://fbref.com/en/players/17acc2ed/Marek-Rodak" xr:uid="{EEE9FD04-5FF2-473B-B01C-4D7755DF737F}"/>
    <hyperlink ref="C468" r:id="rId1862" display="https://fbref.com/en/country/SVK/Slovakia-Football" xr:uid="{9D01039F-93C0-4116-BE08-A68ECAED3DA1}"/>
    <hyperlink ref="E468" r:id="rId1863" display="https://fbref.com/en/squads/fd962109/Fulham-Stats" xr:uid="{193F0FF6-A263-449B-B6D2-FFAB76C93E85}"/>
    <hyperlink ref="AD468" r:id="rId1864" display="https://fbref.com/en/players/17acc2ed/matchlogs/2023-2024/summary/Marek-Rodak-Match-Logs" xr:uid="{A6F94291-978C-4AD5-97AB-9842A06C8C57}"/>
    <hyperlink ref="B469" r:id="rId1865" display="https://fbref.com/en/players/6434f10d/Rodri" xr:uid="{40AED6E5-7B38-40AE-A4BB-06B2143181E7}"/>
    <hyperlink ref="C469" r:id="rId1866" display="https://fbref.com/en/country/ESP/Spain-Football" xr:uid="{A45F9CAE-971F-4DC6-A085-B798F04CA45F}"/>
    <hyperlink ref="E469" r:id="rId1867" display="https://fbref.com/en/squads/b8fd03ef/Manchester-City-Stats" xr:uid="{0FD8E532-38D8-41BA-9C3E-E071892DAA97}"/>
    <hyperlink ref="AD469" r:id="rId1868" display="https://fbref.com/en/players/6434f10d/matchlogs/2023-2024/summary/Rodri-Match-Logs" xr:uid="{5DE3AEF4-A42C-49BC-BFC8-0027EBA21164}"/>
    <hyperlink ref="B470" r:id="rId1869" display="https://fbref.com/en/players/4ab53cdb/Jay-Rodriguez" xr:uid="{F6E03433-7B26-4A44-93DB-47D44C06FF15}"/>
    <hyperlink ref="C470" r:id="rId1870" display="https://fbref.com/en/country/ENG/England-Football" xr:uid="{657F8706-5E04-448B-9AD9-EEED283D3094}"/>
    <hyperlink ref="E470" r:id="rId1871" display="https://fbref.com/en/squads/943e8050/Burnley-Stats" xr:uid="{7B50DD38-D8C5-45E3-8D8C-E8A4172B9A27}"/>
    <hyperlink ref="AD470" r:id="rId1872" display="https://fbref.com/en/players/4ab53cdb/matchlogs/2023-2024/summary/Jay-Rodriguez-Match-Logs" xr:uid="{BC1290EF-0B13-4624-9315-35E27D54A30B}"/>
    <hyperlink ref="B471" r:id="rId1873" display="https://fbref.com/en/players/57c94db2/Mads-Roerslev" xr:uid="{75DE1A27-4438-4FE1-815F-BC0C16122A9F}"/>
    <hyperlink ref="C471" r:id="rId1874" display="https://fbref.com/en/country/DEN/Denmark-Football" xr:uid="{3C0D7163-3EBD-4E83-89F9-2C5A137D9EFB}"/>
    <hyperlink ref="E471" r:id="rId1875" display="https://fbref.com/en/squads/cd051869/Brentford-Stats" xr:uid="{2A17EF75-AF08-43F5-B5FA-2FF6E6FB95B7}"/>
    <hyperlink ref="AD471" r:id="rId1876" display="https://fbref.com/en/players/57c94db2/matchlogs/2023-2024/summary/Mads-Roerslev-Match-Logs" xr:uid="{9F5155A9-746A-4B28-B40E-C1B897AC0452}"/>
    <hyperlink ref="B472" r:id="rId1877" display="https://fbref.com/en/players/a3d94a58/Cristian-Romero" xr:uid="{8E10F093-8CD8-4E37-A79C-1603A0B666BA}"/>
    <hyperlink ref="C472" r:id="rId1878" display="https://fbref.com/en/country/ARG/Argentina-Football" xr:uid="{8DF2E9B9-90ED-459D-B8CB-AF57D3ED38B8}"/>
    <hyperlink ref="E472" r:id="rId1879" display="https://fbref.com/en/squads/361ca564/Tottenham-Hotspur-Stats" xr:uid="{127A3A38-C497-4850-BFEE-A0F396914353}"/>
    <hyperlink ref="AD472" r:id="rId1880" display="https://fbref.com/en/players/a3d94a58/matchlogs/2023-2024/summary/Cristian-Romero-Match-Logs" xr:uid="{0917DBDF-CB78-412B-86C1-670BD2ED5A7A}"/>
    <hyperlink ref="B473" r:id="rId1881" display="https://fbref.com/en/players/10a10454/Joe-Rothwell" xr:uid="{72C74F19-2DAF-4B69-8540-85BA71986FE7}"/>
    <hyperlink ref="C473" r:id="rId1882" display="https://fbref.com/en/country/ENG/England-Football" xr:uid="{33804864-BC02-4558-A1A9-8BD8CEDD6C27}"/>
    <hyperlink ref="E473" r:id="rId1883" display="https://fbref.com/en/squads/4ba7cbea/Bournemouth-Stats" xr:uid="{AAB9FF54-497B-4A17-B76B-57D9A4FC9586}"/>
    <hyperlink ref="AD473" r:id="rId1884" display="https://fbref.com/en/players/10a10454/matchlogs/2023-2024/summary/Joe-Rothwell-Match-Logs" xr:uid="{52F83945-4920-4A59-956F-46EA786D454E}"/>
    <hyperlink ref="B474" r:id="rId1885" display="https://fbref.com/en/players/a9b1c319/Pelly-Ruddock-Mpanzu" xr:uid="{F8B457F9-B174-4CA5-BCAC-2647C08C621E}"/>
    <hyperlink ref="C474" r:id="rId1886" display="https://fbref.com/en/country/COD/Congo-DR-Football" xr:uid="{B27FC7AE-5B07-4223-807D-267F74055579}"/>
    <hyperlink ref="E474" r:id="rId1887" display="https://fbref.com/en/squads/e297cd13/Luton-Town-Stats" xr:uid="{C96FE086-89A7-4018-8D8C-7C2972CE5F22}"/>
    <hyperlink ref="AD474" r:id="rId1888" display="https://fbref.com/en/players/a9b1c319/matchlogs/2023-2024/summary/Pelly-Ruddock-Mpanzu-Match-Logs" xr:uid="{7FDBB480-DE4E-42AA-AD4F-1710FC8524FB}"/>
    <hyperlink ref="B475" r:id="rId1889" display="https://fbref.com/en/players/903b6e8b/Jose-Sa" xr:uid="{55B34B3C-18D8-4DD5-8D17-03FB75E45846}"/>
    <hyperlink ref="C475" r:id="rId1890" display="https://fbref.com/en/country/POR/Portugal-Football" xr:uid="{6D36EF96-5A91-4626-909B-D341369BED61}"/>
    <hyperlink ref="E475" r:id="rId1891" display="https://fbref.com/en/squads/8cec06e1/Wolverhampton-Wanderers-Stats" xr:uid="{10702395-0B27-4A17-8CA9-100880230F9D}"/>
    <hyperlink ref="AD475" r:id="rId1892" display="https://fbref.com/en/players/903b6e8b/matchlogs/2023-2024/summary/Jose-Sa-Match-Logs" xr:uid="{914B3459-3942-4D06-AA11-1AA57429F319}"/>
    <hyperlink ref="B476" r:id="rId1893" display="https://fbref.com/en/players/187ab096/Charles-Sagoe-Jr" xr:uid="{6F89FA06-EE43-4E80-91B0-CDD704447BD3}"/>
    <hyperlink ref="C476" r:id="rId1894" display="https://fbref.com/en/country/ENG/England-Football" xr:uid="{7844424A-FBF4-4D13-AB18-D2FEC6D4090E}"/>
    <hyperlink ref="E476" r:id="rId1895" display="https://fbref.com/en/squads/18bb7c10/Arsenal-Stats" xr:uid="{E16CC0F4-D89B-45CF-AA5F-BA1576DB1306}"/>
    <hyperlink ref="AD476" r:id="rId1896" display="https://fbref.com/en/players/187ab096/matchlogs/2023-2024/summary/Charles-Sagoe-Jr-Match-Logs" xr:uid="{28E93133-7B00-45CD-BAA0-C29214CD2CFD}"/>
    <hyperlink ref="B477" r:id="rId1897" display="https://fbref.com/en/players/bc7dc64d/Bukayo-Saka" xr:uid="{4709E5AE-BC46-4654-BFA6-23AE5A9A7EE8}"/>
    <hyperlink ref="C477" r:id="rId1898" display="https://fbref.com/en/country/ENG/England-Football" xr:uid="{8D32CF6E-51F1-440C-9505-EFB6A3D18533}"/>
    <hyperlink ref="E477" r:id="rId1899" display="https://fbref.com/en/squads/18bb7c10/Arsenal-Stats" xr:uid="{08BE3C39-939E-4EE7-A2FB-AF9E52D8627A}"/>
    <hyperlink ref="AD477" r:id="rId1900" display="https://fbref.com/en/players/bc7dc64d/matchlogs/2023-2024/summary/Bukayo-Saka-Match-Logs" xr:uid="{32CBE747-DF1B-41CE-B621-C820DC76C6B0}"/>
    <hyperlink ref="B478" r:id="rId1901" display="https://fbref.com/en/players/e342ad68/Mohamed-Salah" xr:uid="{1B815424-A512-474B-BCBB-C8C35EDA5697}"/>
    <hyperlink ref="C478" r:id="rId1902" display="https://fbref.com/en/country/EGY/Egypt-Football" xr:uid="{2520A25C-CE44-4A0A-A86C-66F2C71FC288}"/>
    <hyperlink ref="E478" r:id="rId1903" display="https://fbref.com/en/squads/822bd0ba/Liverpool-Stats" xr:uid="{1DADA6B2-2782-40E9-816C-186EE04CF4EF}"/>
    <hyperlink ref="AD478" r:id="rId1904" display="https://fbref.com/en/players/e342ad68/matchlogs/2023-2024/summary/Mohamed-Salah-Match-Logs" xr:uid="{FA3498FF-55B8-4504-BD0D-A4762C9EF76A}"/>
    <hyperlink ref="B479" r:id="rId1905" display="https://fbref.com/en/players/972aeb2a/William-Saliba" xr:uid="{9C313739-ED7B-4053-A624-620555B3F50D}"/>
    <hyperlink ref="C479" r:id="rId1906" display="https://fbref.com/en/country/FRA/France-Football" xr:uid="{6EC67518-012B-4C24-ADC4-812DEA0369AC}"/>
    <hyperlink ref="E479" r:id="rId1907" display="https://fbref.com/en/squads/18bb7c10/Arsenal-Stats" xr:uid="{DEDCC38B-3A95-47EA-A74B-63F049D60FA6}"/>
    <hyperlink ref="AD479" r:id="rId1908" display="https://fbref.com/en/players/972aeb2a/matchlogs/2023-2024/summary/William-Saliba-Match-Logs" xr:uid="{CD18DE46-4C70-486B-A310-9EC0491D62D6}"/>
    <hyperlink ref="B480" r:id="rId1909" display="https://fbref.com/en/players/1b4f1169/Albert-Sambi-Lokonga" xr:uid="{31112E0E-C43F-4224-841F-9728BC0B9AB1}"/>
    <hyperlink ref="C480" r:id="rId1910" display="https://fbref.com/en/country/BEL/Belgium-Football" xr:uid="{F8B6F644-8F9A-44F7-A6A9-7BE7C56E179E}"/>
    <hyperlink ref="E480" r:id="rId1911" display="https://fbref.com/en/squads/e297cd13/Luton-Town-Stats" xr:uid="{F040F390-0097-40B5-B47C-7135BD8FD86A}"/>
    <hyperlink ref="AD480" r:id="rId1912" display="https://fbref.com/en/players/1b4f1169/matchlogs/2023-2024/summary/Albert-Sambi-Lokonga-Match-Logs" xr:uid="{A6BEBD12-7A91-49B5-ABB5-CD192B265361}"/>
    <hyperlink ref="B481" r:id="rId1913" display="https://fbref.com/en/players/da7b447d/Davinson-Sanchez" xr:uid="{70D47854-5D73-4FE5-9E42-3597C8C1B8D6}"/>
    <hyperlink ref="C481" r:id="rId1914" display="https://fbref.com/en/country/COL/Colombia-Football" xr:uid="{6E0F93E4-24F1-47C7-84F9-DDF393FDAB4C}"/>
    <hyperlink ref="E481" r:id="rId1915" display="https://fbref.com/en/squads/361ca564/Tottenham-Hotspur-Stats" xr:uid="{5E9023EE-09C3-46C1-B59B-B651E0928E36}"/>
    <hyperlink ref="AD481" r:id="rId1916" display="https://fbref.com/en/players/da7b447d/matchlogs/2023-2024/summary/Davinson-Sanchez-Match-Logs" xr:uid="{E609D64A-F457-4F88-99AA-2EFACA3CFC39}"/>
    <hyperlink ref="B482" r:id="rId1917" display="https://fbref.com/en/players/6a713852/Robert-Sanchez" xr:uid="{0D198AAC-5C70-430F-9C7D-1606ABDD3E87}"/>
    <hyperlink ref="C482" r:id="rId1918" display="https://fbref.com/en/country/ESP/Spain-Football" xr:uid="{64A0AFB9-68EA-4568-9126-77D62B47AB05}"/>
    <hyperlink ref="E482" r:id="rId1919" display="https://fbref.com/en/squads/cff3d9bb/Chelsea-Stats" xr:uid="{E15CC74E-CF04-4357-870F-E066EFA6DE78}"/>
    <hyperlink ref="AD482" r:id="rId1920" display="https://fbref.com/en/players/6a713852/matchlogs/2023-2024/summary/Robert-Sanchez-Match-Logs" xr:uid="{DB9D497F-6DDD-419A-855F-C8DF24BF4431}"/>
    <hyperlink ref="B483" r:id="rId1921" display="https://fbref.com/en/players/dbf053da/Jadon-Sancho" xr:uid="{0DB3419F-E4E5-4B7A-A1AE-D872D5FF8A0B}"/>
    <hyperlink ref="C483" r:id="rId1922" display="https://fbref.com/en/country/ENG/England-Football" xr:uid="{C69A981A-08B9-4516-85AA-24E503D76CC5}"/>
    <hyperlink ref="E483" r:id="rId1923" display="https://fbref.com/en/squads/19538871/Manchester-United-Stats" xr:uid="{8436B305-DB35-4CE8-AE5B-66D9A8B7413D}"/>
    <hyperlink ref="AD483" r:id="rId1924" display="https://fbref.com/en/players/dbf053da/matchlogs/2023-2024/summary/Jadon-Sancho-Match-Logs" xr:uid="{2CB93DD4-1C24-42A9-A64A-80D7EBDF7F2E}"/>
    <hyperlink ref="B484" r:id="rId1925" display="https://fbref.com/en/players/bced0375/Ibrahim-Sangare" xr:uid="{B28131A2-F170-487C-8D4D-B62E8E1D5F15}"/>
    <hyperlink ref="C484" r:id="rId1926" display="https://fbref.com/en/country/CIV/Cote-dIvoire-Football" xr:uid="{A517EE8A-B06A-4782-822E-5A53E9CA62E8}"/>
    <hyperlink ref="E484" r:id="rId1927" display="https://fbref.com/en/squads/e4a775cb/Nottingham-Forest-Stats" xr:uid="{78A59EAC-5879-4B1E-AC72-B5CC62624AFE}"/>
    <hyperlink ref="AD484" r:id="rId1928" display="https://fbref.com/en/players/bced0375/matchlogs/2023-2024/summary/Ibrahim-Sangare-Match-Logs" xr:uid="{041422EA-16B6-4905-9015-4BFBA1947EBC}"/>
    <hyperlink ref="B485" r:id="rId1929" display="https://fbref.com/en/players/dd745366/Andrey-Santos" xr:uid="{34A0CF8C-F3F7-4C0B-BD7D-F1DD9E414C0F}"/>
    <hyperlink ref="C485" r:id="rId1930" display="https://fbref.com/en/country/BRA/Brazil-Football" xr:uid="{E56633C5-D0CE-482B-94BD-EA2E8DCE040C}"/>
    <hyperlink ref="E485" r:id="rId1931" display="https://fbref.com/en/squads/cff3d9bb/Chelsea-Stats" xr:uid="{5EDB887B-1190-4EFA-85AB-2F05BDF788BE}"/>
    <hyperlink ref="AD485" r:id="rId1932" display="https://fbref.com/en/players/dd745366/matchlogs/2023-2024/summary/Andrey-Santos-Match-Logs" xr:uid="{59087701-A325-4421-80A1-58FD1DFFE0AA}"/>
    <hyperlink ref="B486" r:id="rId1933" display="https://fbref.com/en/players/dd745366/Andrey-Santos" xr:uid="{211C6132-EBF6-4F74-A2EC-2CA7070FDB8C}"/>
    <hyperlink ref="C486" r:id="rId1934" display="https://fbref.com/en/country/BRA/Brazil-Football" xr:uid="{2D66E7CE-5155-4A70-B1A0-0361E77C0811}"/>
    <hyperlink ref="E486" r:id="rId1935" display="https://fbref.com/en/squads/e4a775cb/Nottingham-Forest-Stats" xr:uid="{4164D5FB-F3D8-4ADC-9310-D0A94F1EB057}"/>
    <hyperlink ref="AD486" r:id="rId1936" display="https://fbref.com/en/players/dd745366/matchlogs/2023-2024/summary/Andrey-Santos-Match-Logs" xr:uid="{0F72B774-62DA-42D3-9066-747592A682FE}"/>
    <hyperlink ref="B487" r:id="rId1937" display="https://fbref.com/en/players/9744ff80/Pablo-Sarabia" xr:uid="{DAF71FBC-D26A-4D7C-91D9-A0D216338978}"/>
    <hyperlink ref="C487" r:id="rId1938" display="https://fbref.com/en/country/ESP/Spain-Football" xr:uid="{9E87335B-628A-4B2B-A9C3-E34F5C49E84D}"/>
    <hyperlink ref="E487" r:id="rId1939" display="https://fbref.com/en/squads/8cec06e1/Wolverhampton-Wanderers-Stats" xr:uid="{53E33714-465F-4912-89F6-CFCFF6DC4C02}"/>
    <hyperlink ref="AD487" r:id="rId1940" display="https://fbref.com/en/players/9744ff80/matchlogs/2023-2024/summary/Pablo-Sarabia-Match-Logs" xr:uid="{6661E88D-CFE5-4245-9EC1-790160CFFDFD}"/>
    <hyperlink ref="B488" r:id="rId1941" display="https://fbref.com/en/players/37739c71/Calum-Scanlon" xr:uid="{61370050-51EA-4910-9DA7-CF14F49936ED}"/>
    <hyperlink ref="C488" r:id="rId1942" display="https://fbref.com/en/country/ENG/England-Football" xr:uid="{786CC856-A8CB-4CAE-AED3-052C5FC7541F}"/>
    <hyperlink ref="E488" r:id="rId1943" display="https://fbref.com/en/squads/822bd0ba/Liverpool-Stats" xr:uid="{CE7446A3-E9A2-4C73-982C-45AD540BA74A}"/>
    <hyperlink ref="AD488" r:id="rId1944" display="https://fbref.com/en/players/37739c71/matchlogs/2023-2024/summary/Calum-Scanlon-Match-Logs" xr:uid="{8FB336CF-86EB-4C06-B8FD-B45DAB818B81}"/>
    <hyperlink ref="B489" r:id="rId1945" display="https://fbref.com/en/players/52afb588/Kevin-Schade" xr:uid="{9838239C-EFC1-4A39-B771-9B90DD8114F8}"/>
    <hyperlink ref="C489" r:id="rId1946" display="https://fbref.com/en/country/GER/Germany-Football" xr:uid="{03187243-ED6A-40CB-BF90-098F16E22161}"/>
    <hyperlink ref="E489" r:id="rId1947" display="https://fbref.com/en/squads/cd051869/Brentford-Stats" xr:uid="{464FD33F-3BEA-4680-966C-483F91B78FC5}"/>
    <hyperlink ref="AD489" r:id="rId1948" display="https://fbref.com/en/players/52afb588/matchlogs/2023-2024/summary/Kevin-Schade-Match-Logs" xr:uid="{3C93BBDC-A8CC-48DF-9334-6F32B3719B1C}"/>
    <hyperlink ref="B490" r:id="rId1949" display="https://fbref.com/en/players/c8aa95da/Fabian-Schar" xr:uid="{13E95CD5-B536-4174-A315-1B64C9256E2E}"/>
    <hyperlink ref="C490" r:id="rId1950" display="https://fbref.com/en/country/SUI/Switzerland-Football" xr:uid="{B9640C5B-2442-4787-8195-DF4F0E47E318}"/>
    <hyperlink ref="E490" r:id="rId1951" display="https://fbref.com/en/squads/b2b47a98/Newcastle-United-Stats" xr:uid="{B2B4AF6A-D72C-4E3B-A7ED-A9A4AD4CE7A2}"/>
    <hyperlink ref="AD490" r:id="rId1952" display="https://fbref.com/en/players/c8aa95da/matchlogs/2023-2024/summary/Fabian-Schar-Match-Logs" xr:uid="{9641A02F-5F16-40F3-A06A-5DF129D36C84}"/>
    <hyperlink ref="B491" r:id="rId1953" display="https://fbref.com/en/players/3312f911/Jeffrey-Schlupp" xr:uid="{AAD545D6-766A-4307-981F-49191717CF39}"/>
    <hyperlink ref="C491" r:id="rId1954" display="https://fbref.com/en/country/GHA/Ghana-Football" xr:uid="{07CEC40B-504A-4135-A249-1BBD8759AA34}"/>
    <hyperlink ref="E491" r:id="rId1955" display="https://fbref.com/en/squads/47c64c55/Crystal-Palace-Stats" xr:uid="{DE51CEDF-E3F6-471E-A14B-4426190887B7}"/>
    <hyperlink ref="AD491" r:id="rId1956" display="https://fbref.com/en/players/3312f911/matchlogs/2023-2024/summary/Jeffrey-Schlupp-Match-Logs" xr:uid="{B1948A41-A147-41D6-BACC-75135DC6C928}"/>
    <hyperlink ref="B492" r:id="rId1957" display="https://fbref.com/en/players/104d0bb8/Alex-Scott" xr:uid="{36EC272A-78F1-45EC-8F9A-8A855A2BBA63}"/>
    <hyperlink ref="C492" r:id="rId1958" display="https://fbref.com/en/country/ENG/England-Football" xr:uid="{144E49C8-65E9-431D-9617-D7E7747798F2}"/>
    <hyperlink ref="E492" r:id="rId1959" display="https://fbref.com/en/squads/4ba7cbea/Bournemouth-Stats" xr:uid="{4FB32338-CA90-4A84-9DB2-1608F848C877}"/>
    <hyperlink ref="AD492" r:id="rId1960" display="https://fbref.com/en/players/104d0bb8/matchlogs/2023-2024/summary/Alex-Scott-Match-Logs" xr:uid="{544EF5CB-3126-4FA8-9338-B9B0D9E374F6}"/>
    <hyperlink ref="B493" r:id="rId1961" display="https://fbref.com/en/players/d04b94db/Nelson-Semedo" xr:uid="{A496FE33-5F3C-4F8B-A341-F162AF311350}"/>
    <hyperlink ref="C493" r:id="rId1962" display="https://fbref.com/en/country/POR/Portugal-Football" xr:uid="{E9DC9E2E-F6A4-4998-BBA5-E88B5A1296FD}"/>
    <hyperlink ref="E493" r:id="rId1963" display="https://fbref.com/en/squads/8cec06e1/Wolverhampton-Wanderers-Stats" xr:uid="{22DC1EDD-B046-4F46-9666-A5CFA8F051DD}"/>
    <hyperlink ref="AD493" r:id="rId1964" display="https://fbref.com/en/players/d04b94db/matchlogs/2023-2024/summary/Nelson-Semedo-Match-Logs" xr:uid="{B28C3F14-669C-450C-91E1-787E5E7D1B4F}"/>
    <hyperlink ref="B494" r:id="rId1965" display="https://fbref.com/en/players/efd2ec23/Antoine-Semenyo" xr:uid="{9693D394-CBE0-47B7-89E9-4D0759B51185}"/>
    <hyperlink ref="C494" r:id="rId1966" display="https://fbref.com/en/country/GHA/Ghana-Football" xr:uid="{9F6E96C2-410A-4CA1-8901-90DD83A88D25}"/>
    <hyperlink ref="E494" r:id="rId1967" display="https://fbref.com/en/squads/4ba7cbea/Bournemouth-Stats" xr:uid="{5637186D-D28F-4F52-B6A5-6CABAC385AB5}"/>
    <hyperlink ref="AD494" r:id="rId1968" display="https://fbref.com/en/players/efd2ec23/matchlogs/2023-2024/summary/Antoine-Semenyo-Match-Logs" xr:uid="{D46703D3-D008-4826-943E-2576FAA8400A}"/>
    <hyperlink ref="B495" r:id="rId1969" display="https://fbref.com/en/players/35141f4c/Marcos-Senesi" xr:uid="{4D2014EE-6915-44B2-BA34-0DA4C5903F1E}"/>
    <hyperlink ref="C495" r:id="rId1970" display="https://fbref.com/en/country/ARG/Argentina-Football" xr:uid="{DDCCDFA6-6350-4739-B280-D20116A0CB1A}"/>
    <hyperlink ref="E495" r:id="rId1971" display="https://fbref.com/en/squads/4ba7cbea/Bournemouth-Stats" xr:uid="{60FF4170-D875-4196-ABD5-6CC7B47BCB5A}"/>
    <hyperlink ref="AD495" r:id="rId1972" display="https://fbref.com/en/players/35141f4c/matchlogs/2023-2024/summary/Marcos-Senesi-Match-Logs" xr:uid="{2D46D155-B39E-4509-AC25-0F87E43C2448}"/>
    <hyperlink ref="B496" r:id="rId1973" display="https://fbref.com/en/players/e4e0deaa/Femi-Seriki" xr:uid="{430993E6-F358-4AA3-824C-1DDADEF51B75}"/>
    <hyperlink ref="C496" r:id="rId1974" display="https://fbref.com/en/country/ENG/England-Football" xr:uid="{DDCCD194-467F-4025-A506-02F9A52134E0}"/>
    <hyperlink ref="E496" r:id="rId1975" display="https://fbref.com/en/squads/1df6b87e/Sheffield-United-Stats" xr:uid="{4C71AC20-246E-4698-83B4-205CC33BCD6A}"/>
    <hyperlink ref="AD496" r:id="rId1976" display="https://fbref.com/en/players/e4e0deaa/matchlogs/2023-2024/summary/Femi-Seriki-Match-Logs" xr:uid="{121E4172-544A-4200-88A2-8C5281BAE80E}"/>
    <hyperlink ref="B497" r:id="rId1977" display="https://fbref.com/en/players/9c94165b/Luke-Shaw" xr:uid="{381E8205-BB87-401C-B432-7AC4C8D28E53}"/>
    <hyperlink ref="C497" r:id="rId1978" display="https://fbref.com/en/country/ENG/England-Football" xr:uid="{9511DFDD-B3FF-437E-94B4-95DA73EFE44F}"/>
    <hyperlink ref="E497" r:id="rId1979" display="https://fbref.com/en/squads/19538871/Manchester-United-Stats" xr:uid="{B7647117-2735-4E1B-AAED-47D8055AA6E3}"/>
    <hyperlink ref="AD497" r:id="rId1980" display="https://fbref.com/en/players/9c94165b/matchlogs/2023-2024/summary/Luke-Shaw-Match-Logs" xr:uid="{7BBCCFCF-D19E-4EDB-8438-01306A1AF675}"/>
    <hyperlink ref="B498" r:id="rId1981" display="https://fbref.com/en/players/ee7c0a5e/James-Shea" xr:uid="{AFB4AC8C-5F3C-4E9E-B1FF-D0D960407488}"/>
    <hyperlink ref="C498" r:id="rId1982" display="https://fbref.com/en/country/ENG/England-Football" xr:uid="{8A335878-D8EE-4CCC-ACCE-1C5E0BF834FF}"/>
    <hyperlink ref="E498" r:id="rId1983" display="https://fbref.com/en/squads/e297cd13/Luton-Town-Stats" xr:uid="{517C97F7-FD35-4AD9-AFB1-D364AB42B8AC}"/>
    <hyperlink ref="AD498" r:id="rId1984" display="https://fbref.com/en/players/ee7c0a5e/matchlogs/2023-2024/summary/James-Shea-Match-Logs" xr:uid="{CB68C0B2-B1CE-4638-9D9C-E6D54EDCBFBD}"/>
    <hyperlink ref="B499" r:id="rId1985" display="https://fbref.com/en/players/3eb22ec9/Bernardo-Silva" xr:uid="{A1554F38-6653-4E44-B5B3-86DB57E9CCAF}"/>
    <hyperlink ref="C499" r:id="rId1986" display="https://fbref.com/en/country/POR/Portugal-Football" xr:uid="{43BAB72B-9F3A-46AF-A6E5-0B95512D7094}"/>
    <hyperlink ref="E499" r:id="rId1987" display="https://fbref.com/en/squads/b8fd03ef/Manchester-City-Stats" xr:uid="{64F03C31-46DE-470F-8A79-727802B4341C}"/>
    <hyperlink ref="AD499" r:id="rId1988" display="https://fbref.com/en/players/3eb22ec9/matchlogs/2023-2024/summary/Bernardo-Silva-Match-Logs" xr:uid="{BB5912D0-25B5-4C03-9719-DADBE8322447}"/>
    <hyperlink ref="B500" r:id="rId1989" display="https://fbref.com/en/players/e7aa9d7c/Fabio-Silva" xr:uid="{D981E1DB-07D3-4D32-86DD-54F93F6DC292}"/>
    <hyperlink ref="C500" r:id="rId1990" display="https://fbref.com/en/country/POR/Portugal-Football" xr:uid="{62DEADE9-DEB1-4C8D-892A-B8313DF9400F}"/>
    <hyperlink ref="E500" r:id="rId1991" display="https://fbref.com/en/squads/8cec06e1/Wolverhampton-Wanderers-Stats" xr:uid="{A49927BB-0BCF-47B1-BD8E-B1120C3E9492}"/>
    <hyperlink ref="AD500" r:id="rId1992" display="https://fbref.com/en/players/e7aa9d7c/matchlogs/2023-2024/summary/Fabio-Silva-Match-Logs" xr:uid="{E8BF7AA0-538F-49CB-9F78-9BB5387A92BE}"/>
    <hyperlink ref="B501" r:id="rId1993" display="https://fbref.com/en/players/86e7deaf/Thiago-Silva" xr:uid="{A1788647-C8F2-4F86-A5F3-3976FAF1DB90}"/>
    <hyperlink ref="C501" r:id="rId1994" display="https://fbref.com/en/country/BRA/Brazil-Football" xr:uid="{992AC6B2-C2F2-40CC-AFE9-F334C320E922}"/>
    <hyperlink ref="E501" r:id="rId1995" display="https://fbref.com/en/squads/cff3d9bb/Chelsea-Stats" xr:uid="{9BAADE09-043E-4F16-911F-289243CFFC46}"/>
    <hyperlink ref="AD501" r:id="rId1996" display="https://fbref.com/en/players/86e7deaf/matchlogs/2023-2024/summary/Thiago-Silva-Match-Logs" xr:uid="{CDCDECB3-F11B-4A39-87BC-B3CD01D1FA38}"/>
    <hyperlink ref="B502" r:id="rId1997" display="https://fbref.com/en/players/8e16dd48/Luis-Sinisterra" xr:uid="{AA2D1EEA-E514-4E7B-8011-43A78697A45F}"/>
    <hyperlink ref="C502" r:id="rId1998" display="https://fbref.com/en/country/COL/Colombia-Football" xr:uid="{78229B5B-2D29-4A8E-8CCE-93EB65F5DBDC}"/>
    <hyperlink ref="E502" r:id="rId1999" display="https://fbref.com/en/squads/4ba7cbea/Bournemouth-Stats" xr:uid="{00EE3844-6324-4806-AD89-9E12284AD834}"/>
    <hyperlink ref="AD502" r:id="rId2000" display="https://fbref.com/en/players/8e16dd48/matchlogs/2023-2024/summary/Luis-Sinisterra-Match-Logs" xr:uid="{C7CADBAB-F6EA-4A9B-87D5-6E94129E7AFE}"/>
    <hyperlink ref="B503" r:id="rId2001" display="https://fbref.com/en/players/6250083a/Oliver-Skipp" xr:uid="{34909F9A-2AB1-45A3-976F-B999DFE67F2D}"/>
    <hyperlink ref="C503" r:id="rId2002" display="https://fbref.com/en/country/ENG/England-Football" xr:uid="{6DCDCCD1-6D92-4389-B4F6-9C760CB43439}"/>
    <hyperlink ref="E503" r:id="rId2003" display="https://fbref.com/en/squads/361ca564/Tottenham-Hotspur-Stats" xr:uid="{01D6A87E-7201-4F54-AA2C-7EC0ED573FB6}"/>
    <hyperlink ref="AD503" r:id="rId2004" display="https://fbref.com/en/players/6250083a/matchlogs/2023-2024/summary/Oliver-Skipp-Match-Logs" xr:uid="{E31E0CCB-8DBC-4C35-BC80-7E78D960A85C}"/>
    <hyperlink ref="B504" r:id="rId2005" display="https://fbref.com/en/players/20b104bc/Adam-Smith" xr:uid="{E835453B-D9AC-4B4F-B0B3-0D09D6778226}"/>
    <hyperlink ref="C504" r:id="rId2006" display="https://fbref.com/en/country/ENG/England-Football" xr:uid="{875BFE1B-64B0-4DE7-B051-4B6D366DF327}"/>
    <hyperlink ref="E504" r:id="rId2007" display="https://fbref.com/en/squads/4ba7cbea/Bournemouth-Stats" xr:uid="{AC6D436A-5868-4DAD-B7C9-ED11B1362C68}"/>
    <hyperlink ref="AD504" r:id="rId2008" display="https://fbref.com/en/players/20b104bc/matchlogs/2023-2024/summary/Adam-Smith-Match-Logs" xr:uid="{404FAFF7-20CF-408A-98C9-396AA1A18520}"/>
    <hyperlink ref="B505" r:id="rId2009" display="https://fbref.com/en/players/17695062/Emile-Smith-Rowe" xr:uid="{F35582A0-781A-40E1-817E-2D169384FB94}"/>
    <hyperlink ref="C505" r:id="rId2010" display="https://fbref.com/en/country/ENG/England-Football" xr:uid="{C4F92EAF-9913-47F1-AFE9-4624938731B5}"/>
    <hyperlink ref="E505" r:id="rId2011" display="https://fbref.com/en/squads/18bb7c10/Arsenal-Stats" xr:uid="{2B0EB746-92CE-4416-B8B6-17D4219C2344}"/>
    <hyperlink ref="AD505" r:id="rId2012" display="https://fbref.com/en/players/17695062/matchlogs/2023-2024/summary/Emile-Smith-Rowe-Match-Logs" xr:uid="{D9F3A4F4-19FB-4A55-BF34-C00C5B7CB40B}"/>
    <hyperlink ref="B506" r:id="rId2013" display="https://fbref.com/en/players/839c14e1/Cedric-Soares" xr:uid="{8E7475CE-50EC-4463-B2A3-0A2997D94272}"/>
    <hyperlink ref="C506" r:id="rId2014" display="https://fbref.com/en/country/POR/Portugal-Football" xr:uid="{BEF9C814-15A4-400E-97BC-23B11888F450}"/>
    <hyperlink ref="E506" r:id="rId2015" display="https://fbref.com/en/squads/18bb7c10/Arsenal-Stats" xr:uid="{21086DD4-CF93-4D71-9526-72DB21324BD0}"/>
    <hyperlink ref="AD506" r:id="rId2016" display="https://fbref.com/en/players/839c14e1/matchlogs/2023-2024/summary/Cedric-Soares-Match-Logs" xr:uid="{9BA64FEC-D280-437A-B60C-BFE0ED333D8D}"/>
    <hyperlink ref="B507" r:id="rId2017" display="https://fbref.com/en/players/e77dc3b2/Dominic-Solanke" xr:uid="{B5BADDA7-2992-4460-9D5D-4B3FDB73CDB4}"/>
    <hyperlink ref="C507" r:id="rId2018" display="https://fbref.com/en/country/ENG/England-Football" xr:uid="{56AB7BF0-F9F3-41F8-9B4E-86453B9302BB}"/>
    <hyperlink ref="E507" r:id="rId2019" display="https://fbref.com/en/squads/4ba7cbea/Bournemouth-Stats" xr:uid="{7FC037C7-C8DB-408E-BDF2-973BF05277AB}"/>
    <hyperlink ref="AD507" r:id="rId2020" display="https://fbref.com/en/players/e77dc3b2/matchlogs/2023-2024/summary/Dominic-Solanke-Match-Logs" xr:uid="{7394CF47-C857-41A4-9B60-A142D6BFC7CD}"/>
    <hyperlink ref="B508" r:id="rId2021" display="https://fbref.com/en/players/886f9aac/Manor-Solomon" xr:uid="{F76BAF77-A983-46AE-97E1-C5C198CF29BA}"/>
    <hyperlink ref="C508" r:id="rId2022" display="https://fbref.com/en/country/ISR/Israel-Football" xr:uid="{C3815FC1-C922-48EC-B0C4-16AAE0E8E088}"/>
    <hyperlink ref="E508" r:id="rId2023" display="https://fbref.com/en/squads/361ca564/Tottenham-Hotspur-Stats" xr:uid="{680843F5-473F-47BF-BFB7-F580CE630D7E}"/>
    <hyperlink ref="AD508" r:id="rId2024" display="https://fbref.com/en/players/886f9aac/matchlogs/2023-2024/summary/Manor-Solomon-Match-Logs" xr:uid="{3C0B230A-7B73-4176-BA63-F0C449DC318F}"/>
    <hyperlink ref="B509" r:id="rId2025" display="https://fbref.com/en/players/6613c819/Tomas-Soucek" xr:uid="{DBDDFBF4-7125-4526-BD7B-ECF7D8B8DD5A}"/>
    <hyperlink ref="C509" r:id="rId2026" display="https://fbref.com/en/country/CZE/Czech-Republic-Football" xr:uid="{0DA6155E-C3E8-44CF-9064-7BAB00378277}"/>
    <hyperlink ref="E509" r:id="rId2027" display="https://fbref.com/en/squads/7c21e445/West-Ham-United-Stats" xr:uid="{074586D2-74F0-4D90-B7AF-CDF0BEBC74B5}"/>
    <hyperlink ref="AD509" r:id="rId2028" display="https://fbref.com/en/players/6613c819/matchlogs/2023-2024/summary/Tomas-Soucek-Match-Logs" xr:uid="{FAE437FC-55BC-4498-A0B2-7476CEEB72F8}"/>
    <hyperlink ref="B510" r:id="rId2029" display="https://fbref.com/en/players/6a8a7af8/Vinicius-Souza" xr:uid="{B6257F7C-291F-4DB8-A4ED-C6FB05BE0C7C}"/>
    <hyperlink ref="C510" r:id="rId2030" display="https://fbref.com/en/country/BRA/Brazil-Football" xr:uid="{E961772C-2F18-44AD-8FCC-8228828BC140}"/>
    <hyperlink ref="E510" r:id="rId2031" display="https://fbref.com/en/squads/1df6b87e/Sheffield-United-Stats" xr:uid="{5BAAE5D4-70FF-4BB6-90BF-A03917A170A5}"/>
    <hyperlink ref="AD510" r:id="rId2032" display="https://fbref.com/en/players/6a8a7af8/matchlogs/2023-2024/summary/Vinicius-Souza-Match-Logs" xr:uid="{DAEF8F1F-939A-4EC6-8D8C-D2F3876F6CAF}"/>
    <hyperlink ref="B511" r:id="rId2033" display="https://fbref.com/en/players/b2626673/Jay-Stansfield" xr:uid="{73DB269E-216B-4C53-B789-79AF1513A612}"/>
    <hyperlink ref="C511" r:id="rId2034" display="https://fbref.com/en/country/ENG/England-Football" xr:uid="{CE9AF6DE-A850-4BAA-95D5-91B715B22F48}"/>
    <hyperlink ref="E511" r:id="rId2035" display="https://fbref.com/en/squads/fd962109/Fulham-Stats" xr:uid="{8AC6A99C-1A2B-48AF-850F-BAC82E740160}"/>
    <hyperlink ref="AD511" r:id="rId2036" display="https://fbref.com/en/players/b2626673/matchlogs/2023-2024/summary/Jay-Stansfield-Match-Logs" xr:uid="{58273609-8418-4E7C-ADB5-2BDFE4EBCB9A}"/>
    <hyperlink ref="B512" r:id="rId2037" display="https://fbref.com/en/players/28300a16/Jason-Steele" xr:uid="{90C7427B-E228-46F0-8FA4-BACE97EFB334}"/>
    <hyperlink ref="C512" r:id="rId2038" display="https://fbref.com/en/country/ENG/England-Football" xr:uid="{0EF61D37-B02A-4488-B5F8-F86FEDFDAF7A}"/>
    <hyperlink ref="E512" r:id="rId2039" display="https://fbref.com/en/squads/d07537b9/Brighton-and-Hove-Albion-Stats" xr:uid="{9EF4738E-1B2E-4B64-A93F-1E16EA9E9559}"/>
    <hyperlink ref="AD512" r:id="rId2040" display="https://fbref.com/en/players/28300a16/matchlogs/2023-2024/summary/Jason-Steele-Match-Logs" xr:uid="{73BBC359-87B6-4F9B-A6A8-7BF9B52C2025}"/>
    <hyperlink ref="B513" r:id="rId2041" display="https://fbref.com/en/players/b400bde0/Raheem-Sterling" xr:uid="{C6DF1957-8B3F-4721-B712-CFBE3B288A56}"/>
    <hyperlink ref="C513" r:id="rId2042" display="https://fbref.com/en/country/ENG/England-Football" xr:uid="{F290F5E2-22DA-4916-8BE8-6DEF581CB57C}"/>
    <hyperlink ref="E513" r:id="rId2043" display="https://fbref.com/en/squads/cff3d9bb/Chelsea-Stats" xr:uid="{2B1B7F35-2E77-4707-A6D7-85BB2721659C}"/>
    <hyperlink ref="AD513" r:id="rId2044" display="https://fbref.com/en/players/b400bde0/matchlogs/2023-2024/summary/Raheem-Sterling-Match-Logs" xr:uid="{E0F634CE-E23F-4954-8285-1CE513F455C3}"/>
    <hyperlink ref="B514" r:id="rId2045" display="https://fbref.com/en/players/5eecec3d/John-Stones" xr:uid="{B29EB1CD-8BA5-4D74-8364-38E23434D445}"/>
    <hyperlink ref="C514" r:id="rId2046" display="https://fbref.com/en/country/ENG/England-Football" xr:uid="{D4A56232-CAFD-4A45-B197-BE285A208A93}"/>
    <hyperlink ref="E514" r:id="rId2047" display="https://fbref.com/en/squads/b8fd03ef/Manchester-City-Stats" xr:uid="{7329D647-C619-4261-B825-A577BFE233E8}"/>
    <hyperlink ref="AD514" r:id="rId2048" display="https://fbref.com/en/players/5eecec3d/matchlogs/2023-2024/summary/John-Stones-Match-Logs" xr:uid="{4EB9D28C-3726-4967-A2DF-71FC5FC925A6}"/>
    <hyperlink ref="B515" r:id="rId2049" display="https://fbref.com/en/players/339fe0e8/Thomas-Strakosha" xr:uid="{77F4CA62-8461-4B25-A2FB-7FDBD03E9037}"/>
    <hyperlink ref="C515" r:id="rId2050" display="https://fbref.com/en/country/ALB/Albania-Football" xr:uid="{49BBCF9A-7926-4CC5-9F6D-65FB7F67B337}"/>
    <hyperlink ref="E515" r:id="rId2051" display="https://fbref.com/en/squads/cd051869/Brentford-Stats" xr:uid="{2AE774B0-DEBA-4817-A529-278D9061D715}"/>
    <hyperlink ref="AD515" r:id="rId2052" display="https://fbref.com/en/players/339fe0e8/matchlogs/2023-2024/summary/Thomas-Strakosha-Match-Logs" xr:uid="{589BC31B-3111-4D8E-9CC2-863E6146BE94}"/>
    <hyperlink ref="B516" r:id="rId2053" display="https://fbref.com/en/players/e3f9e68a/Ronnie-Stutter" xr:uid="{45497680-0348-443A-8462-1BBFE0C438A9}"/>
    <hyperlink ref="C516" r:id="rId2054" display="https://fbref.com/en/country/ENG/England-Football" xr:uid="{2F80BABE-64ED-4FD4-9E00-063315F175FE}"/>
    <hyperlink ref="E516" r:id="rId2055" display="https://fbref.com/en/squads/cff3d9bb/Chelsea-Stats" xr:uid="{C4B4B7AB-9FBE-4E17-A665-5B05D777A728}"/>
    <hyperlink ref="AD516" r:id="rId2056" display="https://fbref.com/en/players/e3f9e68a/matchlogs/2023-2024/summary/Ronnie-Stutter-Match-Logs" xr:uid="{38EE9AC0-3195-4C7E-9AB9-CAB580BED5D3}"/>
    <hyperlink ref="B517" r:id="rId2057" display="https://fbref.com/en/players/934e1968/Dominik-Szoboszlai" xr:uid="{45DC36AC-9846-4CAA-91E4-6E6CFEBA393F}"/>
    <hyperlink ref="C517" r:id="rId2058" display="https://fbref.com/en/country/HUN/Hungary-Football" xr:uid="{9A7A08FB-EA9C-4B09-A71F-B80A47299E0C}"/>
    <hyperlink ref="E517" r:id="rId2059" display="https://fbref.com/en/squads/822bd0ba/Liverpool-Stats" xr:uid="{D707524E-64C8-44C0-8D66-50A1D49CF66E}"/>
    <hyperlink ref="AD517" r:id="rId2060" display="https://fbref.com/en/players/934e1968/matchlogs/2023-2024/summary/Dominik-Szoboszlai-Match-Logs" xr:uid="{F989B81E-A974-4174-A020-874FEEACA018}"/>
    <hyperlink ref="B518" r:id="rId2061" display="https://fbref.com/en/players/3c256bb1/Devan-Tanton" xr:uid="{CAB33167-3B35-4855-8F99-3AAC64E4CA48}"/>
    <hyperlink ref="C518" r:id="rId2062" display="https://fbref.com/en/country/COL/Colombia-Football" xr:uid="{2381D182-472B-4991-A78F-1C544E1241B5}"/>
    <hyperlink ref="E518" r:id="rId2063" display="https://fbref.com/en/squads/fd962109/Fulham-Stats" xr:uid="{A68AAE01-2C84-4456-8FF1-8675DDBC73DF}"/>
    <hyperlink ref="AD518" r:id="rId2064" display="https://fbref.com/en/players/3c256bb1/matchlogs/2023-2024/summary/Devan-Tanton-Match-Logs" xr:uid="{55282BB4-24EC-4163-8749-A0D011F4496B}"/>
    <hyperlink ref="B519" r:id="rId2065" display="https://fbref.com/en/players/e514ab62/Matt-Targett" xr:uid="{96046BB3-6551-4791-9BF5-CE019562419E}"/>
    <hyperlink ref="C519" r:id="rId2066" display="https://fbref.com/en/country/ENG/England-Football" xr:uid="{CA3ED4C6-0AA2-4523-A35D-A6971B3BD3E2}"/>
    <hyperlink ref="E519" r:id="rId2067" display="https://fbref.com/en/squads/b2b47a98/Newcastle-United-Stats" xr:uid="{C58398B5-501B-4186-BC21-D8A4E26996CB}"/>
    <hyperlink ref="AD519" r:id="rId2068" display="https://fbref.com/en/players/e514ab62/matchlogs/2023-2024/summary/Matt-Targett-Match-Logs" xr:uid="{52A7B635-D0AD-4355-ABEA-C64CEFF377D1}"/>
    <hyperlink ref="B520" r:id="rId2069" display="https://fbref.com/en/players/15ea812b/James-Tarkowski" xr:uid="{C79D6AAB-5E6E-466E-B34F-5D2BC3D35D1E}"/>
    <hyperlink ref="C520" r:id="rId2070" display="https://fbref.com/en/country/ENG/England-Football" xr:uid="{52EA73BB-0204-4240-9144-801A02D22E34}"/>
    <hyperlink ref="E520" r:id="rId2071" display="https://fbref.com/en/squads/d3fd31cc/Everton-Stats" xr:uid="{A3F10859-B615-47AE-806F-D8C47A777742}"/>
    <hyperlink ref="AD520" r:id="rId2072" display="https://fbref.com/en/players/15ea812b/matchlogs/2023-2024/summary/James-Tarkowski-Match-Logs" xr:uid="{E245DEFB-655A-4C74-80D2-72DEF88683D4}"/>
    <hyperlink ref="B521" r:id="rId2073" display="https://fbref.com/en/players/a65c844b/Nuno-Tavares" xr:uid="{70C973F1-7991-467D-AE21-279E56105279}"/>
    <hyperlink ref="C521" r:id="rId2074" display="https://fbref.com/en/country/POR/Portugal-Football" xr:uid="{CD7E351C-E78C-4216-8898-DDA9ABD50B0C}"/>
    <hyperlink ref="E521" r:id="rId2075" display="https://fbref.com/en/squads/e4a775cb/Nottingham-Forest-Stats" xr:uid="{BA713B08-CDC8-439E-8E63-C298CCB8852E}"/>
    <hyperlink ref="AD521" r:id="rId2076" display="https://fbref.com/en/players/a65c844b/matchlogs/2023-2024/summary/Nuno-Tavares-Match-Logs" xr:uid="{FC8BF313-D4DD-4B2F-8017-08D3677CA975}"/>
    <hyperlink ref="B522" r:id="rId2077" display="https://fbref.com/en/players/5c0da4a4/Marcus-Tavernier" xr:uid="{594DC277-2BB4-44AD-9952-0442A24C6A95}"/>
    <hyperlink ref="C522" r:id="rId2078" display="https://fbref.com/en/country/ENG/England-Football" xr:uid="{0DE1525F-508A-415A-82D7-7457761D6A71}"/>
    <hyperlink ref="E522" r:id="rId2079" display="https://fbref.com/en/squads/4ba7cbea/Bournemouth-Stats" xr:uid="{4F869A95-B524-42EC-A875-8A5C0DF71E7B}"/>
    <hyperlink ref="AD522" r:id="rId2080" display="https://fbref.com/en/players/5c0da4a4/matchlogs/2023-2024/summary/Marcus-Tavernier-Match-Logs" xr:uid="{F7B5FAEE-E97D-47E8-A657-A6C63275BD41}"/>
    <hyperlink ref="B523" r:id="rId2081" display="https://fbref.com/en/players/cc2d7ad5/Charlie-Taylor" xr:uid="{C8AE08A8-6E49-4B71-BB37-E37A8226A4F4}"/>
    <hyperlink ref="C523" r:id="rId2082" display="https://fbref.com/en/country/ENG/England-Football" xr:uid="{9B060DFF-F6D9-479F-A7E8-4B32F7CF7D6B}"/>
    <hyperlink ref="E523" r:id="rId2083" display="https://fbref.com/en/squads/943e8050/Burnley-Stats" xr:uid="{5B29C6E3-E3B0-420A-A4D8-27D497313880}"/>
    <hyperlink ref="AD523" r:id="rId2084" display="https://fbref.com/en/players/cc2d7ad5/matchlogs/2023-2024/summary/Charlie-Taylor-Match-Logs" xr:uid="{CA346CCE-211F-4D34-AD19-7C36A486BE05}"/>
    <hyperlink ref="B524" r:id="rId2085" display="https://fbref.com/en/players/77d7c96f/Kenny-Tete" xr:uid="{A2B80356-293E-47FE-A634-3B52F369A12B}"/>
    <hyperlink ref="C524" r:id="rId2086" display="https://fbref.com/en/country/NED/Netherlands-Football" xr:uid="{0C9A1177-F762-49CD-B632-388D13DD6A00}"/>
    <hyperlink ref="E524" r:id="rId2087" display="https://fbref.com/en/squads/fd962109/Fulham-Stats" xr:uid="{E28EA40A-6AAA-4198-AB05-3D557DAEADCD}"/>
    <hyperlink ref="AD524" r:id="rId2088" display="https://fbref.com/en/players/77d7c96f/matchlogs/2023-2024/summary/Kenny-Tete-Match-Logs" xr:uid="{3718CB04-5755-4439-8340-604A84449D0D}"/>
    <hyperlink ref="B525" r:id="rId2089" display="https://fbref.com/en/players/fc027d02/Luke-Thomas" xr:uid="{8E5BD477-9053-458E-9486-A50A74660E9F}"/>
    <hyperlink ref="C525" r:id="rId2090" display="https://fbref.com/en/country/ENG/England-Football" xr:uid="{949A2D9C-5A30-4C4E-A947-2E6F7C877122}"/>
    <hyperlink ref="E525" r:id="rId2091" display="https://fbref.com/en/squads/1df6b87e/Sheffield-United-Stats" xr:uid="{9DBC4177-F50A-4324-8F40-D13D6C6724DF}"/>
    <hyperlink ref="AD525" r:id="rId2092" display="https://fbref.com/en/players/fc027d02/matchlogs/2023-2024/summary/Luke-Thomas-Match-Logs" xr:uid="{689FA1C6-9AD0-4861-ABC3-C56F0676AA4D}"/>
    <hyperlink ref="B526" r:id="rId2093" display="https://fbref.com/en/players/56f7a928/Youri-Tielemans" xr:uid="{FBA9B920-E346-47F9-8BBA-6E2C4D8A2CCA}"/>
    <hyperlink ref="C526" r:id="rId2094" display="https://fbref.com/en/country/BEL/Belgium-Football" xr:uid="{FFC5FD16-545A-4CAE-92DD-AF4BA85CEBA9}"/>
    <hyperlink ref="E526" r:id="rId2095" display="https://fbref.com/en/squads/8602292d/Aston-Villa-Stats" xr:uid="{035C87ED-F5D0-47D7-971A-59FC0A370485}"/>
    <hyperlink ref="AD526" r:id="rId2096" display="https://fbref.com/en/players/56f7a928/matchlogs/2023-2024/summary/Youri-Tielemans-Match-Logs" xr:uid="{BB8024CE-46C7-4F6C-B4C5-D0182DA0F34B}"/>
    <hyperlink ref="B527" r:id="rId2097" display="https://fbref.com/en/players/41034650/Jurrien-Timber" xr:uid="{5A392DED-46A2-4DCF-96C9-C428120B2570}"/>
    <hyperlink ref="C527" r:id="rId2098" display="https://fbref.com/en/country/NED/Netherlands-Football" xr:uid="{C1C08899-ADB5-4DB4-A58A-F154355022D1}"/>
    <hyperlink ref="E527" r:id="rId2099" display="https://fbref.com/en/squads/18bb7c10/Arsenal-Stats" xr:uid="{C089CF56-5B97-457A-B0B1-BA551C5619C2}"/>
    <hyperlink ref="AD527" r:id="rId2100" display="https://fbref.com/en/players/41034650/matchlogs/2023-2024/summary/Jurrien-Timber-Match-Logs" xr:uid="{8E7A0C16-35CE-4FAB-A340-26EF4ABA863F}"/>
    <hyperlink ref="B528" r:id="rId2101" display="https://fbref.com/en/players/a105d46a/Harry-Toffolo" xr:uid="{168108B2-69AF-4E05-AB36-8DE1B180D859}"/>
    <hyperlink ref="C528" r:id="rId2102" display="https://fbref.com/en/country/ENG/England-Football" xr:uid="{EBDCE70E-5BB4-471F-AFB6-5932B5AB755B}"/>
    <hyperlink ref="E528" r:id="rId2103" display="https://fbref.com/en/squads/e4a775cb/Nottingham-Forest-Stats" xr:uid="{218F0D94-A855-4985-92F1-8C6164A48D01}"/>
    <hyperlink ref="AD528" r:id="rId2104" display="https://fbref.com/en/players/a105d46a/matchlogs/2023-2024/summary/Harry-Toffolo-Match-Logs" xr:uid="{8EBE681B-AEEB-44BE-8157-0A5C106C1AE2}"/>
    <hyperlink ref="B529" r:id="rId2105" display="https://fbref.com/en/players/b3af9be1/Takehiro-Tomiyasu" xr:uid="{839D9227-0F52-4FEA-80CF-C433908F37A9}"/>
    <hyperlink ref="C529" r:id="rId2106" display="https://fbref.com/en/country/JPN/Japan-Football" xr:uid="{61B8CEAE-51A4-4F90-9DC9-60313C22A94E}"/>
    <hyperlink ref="E529" r:id="rId2107" display="https://fbref.com/en/squads/18bb7c10/Arsenal-Stats" xr:uid="{E50DD895-0D67-4F57-869B-5AC6D3B09CDC}"/>
    <hyperlink ref="AD529" r:id="rId2108" display="https://fbref.com/en/players/b3af9be1/matchlogs/2023-2024/summary/Takehiro-Tomiyasu-Match-Logs" xr:uid="{55FE716E-4BB1-46F4-93D8-44637FCFCC52}"/>
    <hyperlink ref="B530" r:id="rId2109" display="https://fbref.com/en/players/e7ca0439/James-Tomkins" xr:uid="{5CCE9693-188A-4C9D-A451-54C115810476}"/>
    <hyperlink ref="C530" r:id="rId2110" display="https://fbref.com/en/country/ENG/England-Football" xr:uid="{44AD0903-7928-4FD5-84A0-298259252935}"/>
    <hyperlink ref="E530" r:id="rId2111" display="https://fbref.com/en/squads/47c64c55/Crystal-Palace-Stats" xr:uid="{23537B28-5F16-4C28-8C75-7698B0F927E2}"/>
    <hyperlink ref="AD530" r:id="rId2112" display="https://fbref.com/en/players/e7ca0439/matchlogs/2023-2024/summary/James-Tomkins-Match-Logs" xr:uid="{703149F4-4273-434C-95EC-FB06FD23F91F}"/>
    <hyperlink ref="B531" r:id="rId2113" display="https://fbref.com/en/players/0db169ae/Sandro-Tonali" xr:uid="{009740A6-0F00-4BD2-80C7-6EF8F0482DDD}"/>
    <hyperlink ref="C531" r:id="rId2114" display="https://fbref.com/en/country/ITA/Italy-Football" xr:uid="{FDC0597C-7680-4F47-B461-F83EFCC34B70}"/>
    <hyperlink ref="E531" r:id="rId2115" display="https://fbref.com/en/squads/b2b47a98/Newcastle-United-Stats" xr:uid="{EBBD0359-DD83-4FBD-B451-C9AC9491592C}"/>
    <hyperlink ref="AD531" r:id="rId2116" display="https://fbref.com/en/players/0db169ae/matchlogs/2023-2024/summary/Sandro-Tonali-Match-Logs" xr:uid="{6D02755C-89D5-4F65-8129-8D16CAED67B7}"/>
    <hyperlink ref="B532" r:id="rId2117" display="https://fbref.com/en/players/532e1e4f/Pau-Torres" xr:uid="{7B67BD01-53EF-4BD3-AB6B-96E3D496BC2D}"/>
    <hyperlink ref="C532" r:id="rId2118" display="https://fbref.com/en/country/ESP/Spain-Football" xr:uid="{0B4843E7-83EA-40CC-B442-EE0CBA9D1B21}"/>
    <hyperlink ref="E532" r:id="rId2119" display="https://fbref.com/en/squads/8602292d/Aston-Villa-Stats" xr:uid="{9B785119-ADD8-4C8B-BE2A-F9D4F0B5AEE8}"/>
    <hyperlink ref="AD532" r:id="rId2120" display="https://fbref.com/en/players/532e1e4f/matchlogs/2023-2024/summary/Pau-Torres-Match-Logs" xr:uid="{CA653B74-2850-44D5-9C3B-268E8D9D37D3}"/>
    <hyperlink ref="B533" r:id="rId2121" display="https://fbref.com/en/players/b28bbd58/Andros-Townsend" xr:uid="{0AF9CE23-AE90-433E-8657-BAF7459474D6}"/>
    <hyperlink ref="C533" r:id="rId2122" display="https://fbref.com/en/country/ENG/England-Football" xr:uid="{39B18F9F-B19C-42A9-8CF1-737FB32365F2}"/>
    <hyperlink ref="E533" r:id="rId2123" display="https://fbref.com/en/squads/e297cd13/Luton-Town-Stats" xr:uid="{05ADE741-37CC-4BF9-B442-007502DA7D07}"/>
    <hyperlink ref="AD533" r:id="rId2124" display="https://fbref.com/en/players/b28bbd58/matchlogs/2023-2024/summary/Andros-Townsend-Match-Logs" xr:uid="{2F0D7EED-CD96-4F43-AA87-82702BC53172}"/>
    <hyperlink ref="B534" r:id="rId2125" display="https://fbref.com/en/players/259fea27/James-Trafford" xr:uid="{6635C09F-42F7-4FE4-A269-C86B209E280A}"/>
    <hyperlink ref="C534" r:id="rId2126" display="https://fbref.com/en/country/ENG/England-Football" xr:uid="{AEE7A07A-A88D-4E5C-89EB-A8D4C3256557}"/>
    <hyperlink ref="E534" r:id="rId2127" display="https://fbref.com/en/squads/943e8050/Burnley-Stats" xr:uid="{800673B2-E673-4F79-BECA-6B516B024B2F}"/>
    <hyperlink ref="AD534" r:id="rId2128" display="https://fbref.com/en/players/259fea27/matchlogs/2023-2024/summary/James-Trafford-Match-Logs" xr:uid="{FEE576CC-26AC-4F5D-9603-7AEC7A6DE4DE}"/>
    <hyperlink ref="B535" r:id="rId2129" display="https://fbref.com/en/players/9a28eba4/Adama-Traore" xr:uid="{0D0C366F-DC5B-4681-AF2C-3D685A8C3A35}"/>
    <hyperlink ref="C535" r:id="rId2130" display="https://fbref.com/en/country/ESP/Spain-Football" xr:uid="{6D165CEE-BA0C-40E9-AB2F-6294AC7D0F99}"/>
    <hyperlink ref="E535" r:id="rId2131" display="https://fbref.com/en/squads/fd962109/Fulham-Stats" xr:uid="{C69628F5-BBD6-41AD-8DA1-1DCE6B978639}"/>
    <hyperlink ref="AD535" r:id="rId2132" display="https://fbref.com/en/players/9a28eba4/matchlogs/2023-2024/summary/Adama-Traore-Match-Logs" xr:uid="{E1681283-22D9-4F04-84A2-D2E452F9324E}"/>
    <hyperlink ref="B536" r:id="rId2133" display="https://fbref.com/en/players/c47541e0/Bertrand-Traore" xr:uid="{E3E9BD3A-994E-475C-ACE3-E85E4A08B8CF}"/>
    <hyperlink ref="C536" r:id="rId2134" display="https://fbref.com/en/country/BFA/Burkina-Faso-Football" xr:uid="{A12FD07C-A9F1-44FC-A87A-3D3199F55FA3}"/>
    <hyperlink ref="E536" r:id="rId2135" display="https://fbref.com/en/squads/8602292d/Aston-Villa-Stats" xr:uid="{F99E4CAF-1CDE-48F8-B8BD-6F45BA2C24EC}"/>
    <hyperlink ref="AD536" r:id="rId2136" display="https://fbref.com/en/players/c47541e0/matchlogs/2023-2024/summary/Bertrand-Traore-Match-Logs" xr:uid="{11A9F5FB-A252-435E-A06B-50931BB345B3}"/>
    <hyperlink ref="B537" r:id="rId2137" display="https://fbref.com/en/players/999ceb5f/Boubacar-Traore" xr:uid="{44DB4902-52CE-44DB-B2B1-6B589C4C7BD6}"/>
    <hyperlink ref="C537" r:id="rId2138" display="https://fbref.com/en/country/MLI/Mali-Football" xr:uid="{CFF65B4C-4555-4565-BA67-4E3160219B67}"/>
    <hyperlink ref="E537" r:id="rId2139" display="https://fbref.com/en/squads/8cec06e1/Wolverhampton-Wanderers-Stats" xr:uid="{D4825E97-782F-44D5-9ADE-A2AAA1C2DB92}"/>
    <hyperlink ref="AD537" r:id="rId2140" display="https://fbref.com/en/players/999ceb5f/matchlogs/2023-2024/summary/Boubacar-Traore-Match-Logs" xr:uid="{2700AEFA-969B-416B-91A1-0EC804934F7D}"/>
    <hyperlink ref="B538" r:id="rId2141" display="https://fbref.com/en/players/fe558029/Mark-Travers" xr:uid="{82437EF7-DF27-4317-9BDA-E9FF97ABD699}"/>
    <hyperlink ref="C538" r:id="rId2142" display="https://fbref.com/en/country/IRL/Republic-of-Ireland-Football" xr:uid="{66E9844D-F847-41A6-AC7A-9007C0E80724}"/>
    <hyperlink ref="E538" r:id="rId2143" display="https://fbref.com/en/squads/4ba7cbea/Bournemouth-Stats" xr:uid="{DDB0A2A0-2FB8-426C-B003-83BD7E902367}"/>
    <hyperlink ref="AD538" r:id="rId2144" display="https://fbref.com/en/players/fe558029/matchlogs/2023-2024/summary/Mark-Travers-Match-Logs" xr:uid="{FFBA860D-1F76-4DA8-92E4-CA8B1D56A4B6}"/>
    <hyperlink ref="B539" r:id="rId2145" display="https://fbref.com/en/players/b2a81fc6/Mike-Tresor" xr:uid="{890636C6-62B6-4835-A625-3C979DB278C5}"/>
    <hyperlink ref="C539" r:id="rId2146" display="https://fbref.com/en/country/BEL/Belgium-Football" xr:uid="{51D2DF12-5284-4F6C-84FB-4BB720921478}"/>
    <hyperlink ref="E539" r:id="rId2147" display="https://fbref.com/en/squads/943e8050/Burnley-Stats" xr:uid="{4D042058-289F-4F19-B555-50F57C605435}"/>
    <hyperlink ref="AD539" r:id="rId2148" display="https://fbref.com/en/players/b2a81fc6/matchlogs/2023-2024/summary/Mike-Tresor-Match-Logs" xr:uid="{94E33BDB-7626-46E0-BADF-09C738943FE0}"/>
    <hyperlink ref="B540" r:id="rId2149" display="https://fbref.com/en/players/21512407/Kieran-Trippier" xr:uid="{463FEE96-2E60-4BA0-A2B9-4D5F930D95BD}"/>
    <hyperlink ref="C540" r:id="rId2150" display="https://fbref.com/en/country/ENG/England-Football" xr:uid="{C3F7BE47-0A49-4576-A4EB-176342D167F6}"/>
    <hyperlink ref="E540" r:id="rId2151" display="https://fbref.com/en/squads/b2b47a98/Newcastle-United-Stats" xr:uid="{6654FC9B-0189-4A07-9E1C-F56ACA067F6C}"/>
    <hyperlink ref="AD540" r:id="rId2152" display="https://fbref.com/en/players/21512407/matchlogs/2023-2024/summary/Kieran-Trippier-Match-Logs" xr:uid="{BF98A815-02D6-4DFB-9A5A-6970E79BCEFC}"/>
    <hyperlink ref="B541" r:id="rId2153" display="https://fbref.com/en/players/38ceb24a/Leandro-Trossard" xr:uid="{CEA359D7-D761-4D4C-9868-A69BC8DBC738}"/>
    <hyperlink ref="C541" r:id="rId2154" display="https://fbref.com/en/country/BEL/Belgium-Football" xr:uid="{BECC1DCA-68E3-4CDC-9FA3-2EE668F363DC}"/>
    <hyperlink ref="E541" r:id="rId2155" display="https://fbref.com/en/squads/18bb7c10/Arsenal-Stats" xr:uid="{BF7A2941-1C65-4BD9-ACBC-F143021F9156}"/>
    <hyperlink ref="AD541" r:id="rId2156" display="https://fbref.com/en/players/38ceb24a/matchlogs/2023-2024/summary/Leandro-Trossard-Match-Logs" xr:uid="{D9E04AED-DAF8-4629-A1FF-78321259D170}"/>
    <hyperlink ref="B542" r:id="rId2157" display="https://fbref.com/en/players/cddf767b/Auston-Trusty" xr:uid="{F0B5737B-A769-44D7-85AE-2B3889204ECC}"/>
    <hyperlink ref="C542" r:id="rId2158" display="https://fbref.com/en/country/USA/United-States-Football" xr:uid="{65BE5374-F219-4100-AA60-291D6B9EC67D}"/>
    <hyperlink ref="E542" r:id="rId2159" display="https://fbref.com/en/squads/1df6b87e/Sheffield-United-Stats" xr:uid="{8530079E-50B9-4494-8A70-3505C68AB184}"/>
    <hyperlink ref="AD542" r:id="rId2160" display="https://fbref.com/en/players/cddf767b/matchlogs/2023-2024/summary/Auston-Trusty-Match-Logs" xr:uid="{CF125351-7CA8-4611-8118-1E0DF71FB21C}"/>
    <hyperlink ref="B543" r:id="rId2161" display="https://fbref.com/en/players/f315ca93/Kostas-Tsimikas" xr:uid="{F7453CA7-5270-4325-BA32-C859865C5842}"/>
    <hyperlink ref="C543" r:id="rId2162" display="https://fbref.com/en/country/GRE/Greece-Football" xr:uid="{DBEEA77B-70FD-4719-B0BC-A006EB7A3999}"/>
    <hyperlink ref="E543" r:id="rId2163" display="https://fbref.com/en/squads/822bd0ba/Liverpool-Stats" xr:uid="{F0F2D0F5-CF0F-4E33-BC47-56880122F3B3}"/>
    <hyperlink ref="AD543" r:id="rId2164" display="https://fbref.com/en/players/f315ca93/matchlogs/2023-2024/summary/Kostas-Tsimikas-Match-Logs" xr:uid="{B2FD4B23-9805-43D5-85F5-F7369FED11CA}"/>
    <hyperlink ref="B544" r:id="rId2165" display="https://fbref.com/en/players/4a51ba65/Matt-Turner" xr:uid="{BE17BA9A-B478-457D-9BE1-B577DCE97221}"/>
    <hyperlink ref="C544" r:id="rId2166" display="https://fbref.com/en/country/USA/United-States-Football" xr:uid="{791731D9-2924-4A0D-A747-BF090D7E22A8}"/>
    <hyperlink ref="E544" r:id="rId2167" display="https://fbref.com/en/squads/e4a775cb/Nottingham-Forest-Stats" xr:uid="{A703A2CD-0342-444F-8C9B-916BDA9E9F0E}"/>
    <hyperlink ref="AD544" r:id="rId2168" display="https://fbref.com/en/players/4a51ba65/matchlogs/2023-2024/summary/Matt-Turner-Match-Logs" xr:uid="{655BED19-EB80-4D24-B36B-82C8444B3CD2}"/>
    <hyperlink ref="B545" r:id="rId2169" display="https://fbref.com/en/players/7cd520e8/Destiny-Udogie" xr:uid="{67E01AD5-F838-482D-B275-CBC01ADD3261}"/>
    <hyperlink ref="C545" r:id="rId2170" display="https://fbref.com/en/country/ITA/Italy-Football" xr:uid="{09730805-853A-46C0-9AB7-5CD583C3BDF0}"/>
    <hyperlink ref="E545" r:id="rId2171" display="https://fbref.com/en/squads/361ca564/Tottenham-Hotspur-Stats" xr:uid="{490172E7-23E7-4542-B477-4A862D3DE122}"/>
    <hyperlink ref="AD545" r:id="rId2172" display="https://fbref.com/en/players/7cd520e8/matchlogs/2023-2024/summary/Destiny-Udogie-Match-Logs" xr:uid="{5A605E29-F694-40F8-B6A5-3356F9D9AD77}"/>
    <hyperlink ref="B546" r:id="rId2173" display="https://fbref.com/en/players/1df4a109/Lesley-Ugochukwu" xr:uid="{35752EE6-D1CE-41F7-B337-A7EBF713C3BE}"/>
    <hyperlink ref="C546" r:id="rId2174" display="https://fbref.com/en/country/FRA/France-Football" xr:uid="{968B4E76-101B-4B9E-93F3-5CCA020137C4}"/>
    <hyperlink ref="E546" r:id="rId2175" display="https://fbref.com/en/squads/cff3d9bb/Chelsea-Stats" xr:uid="{8DA2FCF1-7D28-498C-A58E-0080BC0F3BCF}"/>
    <hyperlink ref="AD546" r:id="rId2176" display="https://fbref.com/en/players/1df4a109/matchlogs/2023-2024/summary/Lesley-Ugochukwu-Match-Logs" xr:uid="{B87AEFAA-D2B4-4D9B-8C0D-E31B6D14EE11}"/>
    <hyperlink ref="B547" r:id="rId2177" display="https://fbref.com/en/players/a2d873dd/Hwang-Ui-jo" xr:uid="{AFFE738B-C246-453E-B6DE-22EBAC9492DF}"/>
    <hyperlink ref="C547" r:id="rId2178" display="https://fbref.com/en/country/KOR/Korea-Republic-Football" xr:uid="{7B36764E-0615-4151-B2CF-EC12327B3929}"/>
    <hyperlink ref="E547" r:id="rId2179" display="https://fbref.com/en/squads/e4a775cb/Nottingham-Forest-Stats" xr:uid="{603EDC75-A73B-4BC4-9D38-31CA0D482D6C}"/>
    <hyperlink ref="AD547" r:id="rId2180" display="https://fbref.com/en/players/a2d873dd/matchlogs/2023-2024/summary/Hwang-Ui-jo-Match-Logs" xr:uid="{D61F752D-7D1F-42D6-9225-A013E18DFA94}"/>
    <hyperlink ref="B548" r:id="rId2181" display="https://fbref.com/en/players/e06683ca/Virgil-van-Dijk" xr:uid="{9CD988BA-F865-4BC7-9BDA-A74576FB44C9}"/>
    <hyperlink ref="C548" r:id="rId2182" display="https://fbref.com/en/country/NED/Netherlands-Football" xr:uid="{0B648A7E-9618-4547-91A3-1369578E1072}"/>
    <hyperlink ref="E548" r:id="rId2183" display="https://fbref.com/en/squads/822bd0ba/Liverpool-Stats" xr:uid="{D587E867-6E13-45A2-A08E-9C50ACCAACD1}"/>
    <hyperlink ref="AD548" r:id="rId2184" display="https://fbref.com/en/players/e06683ca/matchlogs/2023-2024/summary/Virgil-van-Dijk-Match-Logs" xr:uid="{5F74A774-19E4-465F-A054-E8B0E179C48F}"/>
    <hyperlink ref="B549" r:id="rId2185" display="https://fbref.com/en/players/9f8e9423/Raphael-Varane" xr:uid="{C9EE9EED-6376-49EC-BBE3-8AD22D5AF002}"/>
    <hyperlink ref="C549" r:id="rId2186" display="https://fbref.com/en/country/FRA/France-Football" xr:uid="{1596B5A8-F16A-4777-875B-3DFEEB8C9703}"/>
    <hyperlink ref="E549" r:id="rId2187" display="https://fbref.com/en/squads/19538871/Manchester-United-Stats" xr:uid="{153F7104-9C7A-4E27-A4C3-A1321FA5ABFF}"/>
    <hyperlink ref="AD549" r:id="rId2188" display="https://fbref.com/en/players/9f8e9423/matchlogs/2023-2024/summary/Raphael-Varane-Match-Logs" xr:uid="{85D0912D-DE77-4AA2-BC23-F1007FCD4EC8}"/>
    <hyperlink ref="B550" r:id="rId2189" display="https://fbref.com/en/players/3f7bafbe/Alejo-Veliz" xr:uid="{DFF3B7D6-80CD-469A-8D70-C333B362F0B8}"/>
    <hyperlink ref="C550" r:id="rId2190" display="https://fbref.com/en/country/ARG/Argentina-Football" xr:uid="{AFE4CDD7-EF5E-4786-9263-D35AE6815610}"/>
    <hyperlink ref="E550" r:id="rId2191" display="https://fbref.com/en/squads/361ca564/Tottenham-Hotspur-Stats" xr:uid="{DC212A14-8EB5-4400-AAF1-FFCF93832CBD}"/>
    <hyperlink ref="AD550" r:id="rId2192" display="https://fbref.com/en/players/3f7bafbe/matchlogs/2023-2024/summary/Alejo-Veliz-Match-Logs" xr:uid="{EF00C93F-0B74-4A8A-86BB-D8ED440A940D}"/>
    <hyperlink ref="B551" r:id="rId2193" display="https://fbref.com/en/players/dad4b285/Joel-Veltman" xr:uid="{E918675B-7059-4867-A94F-422624C59713}"/>
    <hyperlink ref="C551" r:id="rId2194" display="https://fbref.com/en/country/NED/Netherlands-Football" xr:uid="{4B6CE2C2-7077-4601-898C-A41AAC6D0401}"/>
    <hyperlink ref="E551" r:id="rId2195" display="https://fbref.com/en/squads/d07537b9/Brighton-and-Hove-Albion-Stats" xr:uid="{9E4C0083-1B84-43E7-BA72-AC801F20E54D}"/>
    <hyperlink ref="AD551" r:id="rId2196" display="https://fbref.com/en/players/dad4b285/matchlogs/2023-2024/summary/Joel-Veltman-Match-Logs" xr:uid="{859AA411-5164-4687-9E0A-EB1353FB14C3}"/>
    <hyperlink ref="B552" r:id="rId2197" display="https://fbref.com/en/players/8fe2a392/Micky-van-de-Ven" xr:uid="{F75FCBF0-2E40-40F6-9B26-6335E0AE0AFB}"/>
    <hyperlink ref="C552" r:id="rId2198" display="https://fbref.com/en/country/NED/Netherlands-Football" xr:uid="{A4E1B9F3-C547-48EC-B126-0AC4633E66CB}"/>
    <hyperlink ref="E552" r:id="rId2199" display="https://fbref.com/en/squads/361ca564/Tottenham-Hotspur-Stats" xr:uid="{5F9C375A-689B-4D78-A7F2-B0618F602161}"/>
    <hyperlink ref="AD552" r:id="rId2200" display="https://fbref.com/en/players/8fe2a392/matchlogs/2023-2024/summary/Micky-van-de-Ven-Match-Logs" xr:uid="{E526A46D-7B03-46E1-97B6-610B9FDD4A2D}"/>
    <hyperlink ref="B553" r:id="rId2201" display="https://fbref.com/en/players/cf134113/Bart-Verbruggen" xr:uid="{FBDE0404-EC83-447D-8A49-C9C76303B36F}"/>
    <hyperlink ref="C553" r:id="rId2202" display="https://fbref.com/en/country/NED/Netherlands-Football" xr:uid="{C21F3C32-9614-4495-8FB0-844238534961}"/>
    <hyperlink ref="E553" r:id="rId2203" display="https://fbref.com/en/squads/d07537b9/Brighton-and-Hove-Albion-Stats" xr:uid="{DA909138-E4BD-43F8-B6D2-0D63FDE253D2}"/>
    <hyperlink ref="AD553" r:id="rId2204" display="https://fbref.com/en/players/cf134113/matchlogs/2023-2024/summary/Bart-Verbruggen-Match-Logs" xr:uid="{118FDB1B-E364-48F3-AA43-76BC202CE8F9}"/>
    <hyperlink ref="B554" r:id="rId2205" display="https://fbref.com/en/players/77d6fd4d/Guglielmo-Vicario" xr:uid="{6080D7E7-12D5-40CB-B86E-39C36D782677}"/>
    <hyperlink ref="C554" r:id="rId2206" display="https://fbref.com/en/country/ITA/Italy-Football" xr:uid="{B605A56E-7870-4EFE-A0BE-52B3ABB01DAB}"/>
    <hyperlink ref="E554" r:id="rId2207" display="https://fbref.com/en/squads/361ca564/Tottenham-Hotspur-Stats" xr:uid="{004A9640-A0F7-47B6-B050-0C816EE3ECFB}"/>
    <hyperlink ref="AD554" r:id="rId2208" display="https://fbref.com/en/players/77d6fd4d/matchlogs/2023-2024/summary/Guglielmo-Vicario-Match-Logs" xr:uid="{B912C835-34AC-4E83-AB7D-D74119837867}"/>
    <hyperlink ref="B555" r:id="rId2209" display="https://fbref.com/en/players/6412cc03/Fabio-Vieira" xr:uid="{3386640D-BF99-41AC-85AE-955BFD6ED2A0}"/>
    <hyperlink ref="C555" r:id="rId2210" display="https://fbref.com/en/country/POR/Portugal-Football" xr:uid="{6A7BF754-3D50-4AC0-BC12-82D21F272E39}"/>
    <hyperlink ref="E555" r:id="rId2211" display="https://fbref.com/en/squads/18bb7c10/Arsenal-Stats" xr:uid="{40BFBF46-A4B5-4F26-AFFE-B877E8F45715}"/>
    <hyperlink ref="AD555" r:id="rId2212" display="https://fbref.com/en/players/6412cc03/matchlogs/2023-2024/summary/Fabio-Vieira-Match-Logs" xr:uid="{72D87311-33F7-44B3-8F2F-7EA6058FA3DF}"/>
    <hyperlink ref="B556" r:id="rId2213" display="https://fbref.com/en/players/a949d040/Lawrence-Vigouroux" xr:uid="{83CF3B2C-13A7-4E6C-9187-C511880DFE4E}"/>
    <hyperlink ref="C556" r:id="rId2214" display="https://fbref.com/en/country/CHI/Chile-Football" xr:uid="{9EC989A0-79B8-4FE6-8F18-40DDDE36ADC9}"/>
    <hyperlink ref="E556" r:id="rId2215" display="https://fbref.com/en/squads/943e8050/Burnley-Stats" xr:uid="{24E9A4B2-27C5-4775-8D83-C6A4FA73631E}"/>
    <hyperlink ref="AD556" r:id="rId2216" display="https://fbref.com/en/players/a949d040/matchlogs/2023-2024/summary/Lawrence-Vigouroux-Match-Logs" xr:uid="{F1C836F5-447E-4C0A-A07A-84D943EE2FA6}"/>
    <hyperlink ref="B557" r:id="rId2217" display="https://fbref.com/en/players/8b529245/Carlos-Vinicius" xr:uid="{E5B90C10-1C9B-405D-9095-B94895B791DE}"/>
    <hyperlink ref="C557" r:id="rId2218" display="https://fbref.com/en/country/BRA/Brazil-Football" xr:uid="{277B7744-6437-4442-B28C-58547D627BB1}"/>
    <hyperlink ref="E557" r:id="rId2219" display="https://fbref.com/en/squads/fd962109/Fulham-Stats" xr:uid="{28ADF435-BE31-49B5-9AF4-0FB74CD5255E}"/>
    <hyperlink ref="AD557" r:id="rId2220" display="https://fbref.com/en/players/8b529245/matchlogs/2023-2024/summary/Carlos-Vinicius-Match-Logs" xr:uid="{7222A78F-EE24-409A-A305-73A18F575CDE}"/>
    <hyperlink ref="B558" r:id="rId2221" display="https://fbref.com/en/players/728e9b2e/Joao-Virginia" xr:uid="{32B8B28F-B8AB-4A33-85F6-BE95E93784B4}"/>
    <hyperlink ref="C558" r:id="rId2222" display="https://fbref.com/en/country/POR/Portugal-Football" xr:uid="{D9C738ED-1E6C-489D-BB7B-80701F28CC46}"/>
    <hyperlink ref="E558" r:id="rId2223" display="https://fbref.com/en/squads/d3fd31cc/Everton-Stats" xr:uid="{2B263E26-FC34-44C5-970B-804F26B99608}"/>
    <hyperlink ref="AD558" r:id="rId2224" display="https://fbref.com/en/players/728e9b2e/matchlogs/2023-2024/summary/Joao-Virginia-Match-Logs" xr:uid="{B4421297-8542-4E88-B562-D25D25FB25A2}"/>
    <hyperlink ref="B559" r:id="rId2225" display="https://fbref.com/en/players/d617bff6/Radek-Vitek" xr:uid="{9EF9281A-48F2-4BDA-86A5-B7848DCE04DB}"/>
    <hyperlink ref="E559" r:id="rId2226" display="https://fbref.com/en/squads/19538871/Manchester-United-Stats" xr:uid="{A6AA2663-EC0A-4067-A1F9-C8DA63368220}"/>
    <hyperlink ref="AD559" r:id="rId2227" display="https://fbref.com/en/players/d617bff6/matchlogs/2023-2024/summary/Radek-Vitek-Match-Logs" xr:uid="{37BE9A4A-CB54-4684-8F76-84B439D7E035}"/>
    <hyperlink ref="B560" r:id="rId2228" display="https://fbref.com/en/players/9295dc1c/Vitinho" xr:uid="{363388B6-DB2F-4B44-A062-5C8742918B1E}"/>
    <hyperlink ref="C560" r:id="rId2229" display="https://fbref.com/en/country/BRA/Brazil-Football" xr:uid="{89ABA7D1-0847-4EFA-978B-8A5F35CECADC}"/>
    <hyperlink ref="E560" r:id="rId2230" display="https://fbref.com/en/squads/943e8050/Burnley-Stats" xr:uid="{A1660D9D-FEC8-4833-880B-7C1476940ED4}"/>
    <hyperlink ref="AD560" r:id="rId2231" display="https://fbref.com/en/players/9295dc1c/matchlogs/2023-2024/summary/Vitinho-Match-Logs" xr:uid="{96929306-E19F-46EB-BE13-7D6CB423049F}"/>
    <hyperlink ref="B561" r:id="rId2232" display="https://fbref.com/en/players/03df04ff/Odisseas-Vlachodimos" xr:uid="{89C24D06-83E5-4383-8C40-3D9A98798CCD}"/>
    <hyperlink ref="C561" r:id="rId2233" display="https://fbref.com/en/country/GRE/Greece-Football" xr:uid="{4CF7A1D8-9611-4FA4-A6DE-711FBB48F16E}"/>
    <hyperlink ref="E561" r:id="rId2234" display="https://fbref.com/en/squads/e4a775cb/Nottingham-Forest-Stats" xr:uid="{3AF7FB34-2F03-437C-862D-9DD9FBF73A36}"/>
    <hyperlink ref="AD561" r:id="rId2235" display="https://fbref.com/en/players/03df04ff/matchlogs/2023-2024/summary/Odisseas-Vlachodimos-Match-Logs" xr:uid="{E844239D-99AC-42B1-B85D-49BF6C7BAFD3}"/>
    <hyperlink ref="B562" r:id="rId2236" display="https://fbref.com/en/players/86dd77d1/Kyle-Walker" xr:uid="{BFD56F56-C75F-4D69-81B6-ABBD7F7B5B30}"/>
    <hyperlink ref="C562" r:id="rId2237" display="https://fbref.com/en/country/ENG/England-Football" xr:uid="{C2B62D75-B372-45B6-A6CA-4B5D79CA6987}"/>
    <hyperlink ref="E562" r:id="rId2238" display="https://fbref.com/en/squads/b8fd03ef/Manchester-City-Stats" xr:uid="{265512E7-3DBA-4364-8973-7E5DAB163A15}"/>
    <hyperlink ref="AD562" r:id="rId2239" display="https://fbref.com/en/players/86dd77d1/matchlogs/2023-2024/summary/Kyle-Walker-Match-Logs" xr:uid="{194B5B4E-54FB-4852-BF57-FAA53B2E940C}"/>
    <hyperlink ref="B563" r:id="rId2240" display="https://fbref.com/en/players/501ac0cc/Reuell-Walters" xr:uid="{5071FCEC-6B55-4E79-822B-DEF7EA6B99CE}"/>
    <hyperlink ref="C563" r:id="rId2241" display="https://fbref.com/en/country/ENG/England-Football" xr:uid="{2AE4E468-AA14-4D8F-85D5-8770E692D1EE}"/>
    <hyperlink ref="E563" r:id="rId2242" display="https://fbref.com/en/squads/18bb7c10/Arsenal-Stats" xr:uid="{C7B404A2-E6BC-450A-A0B8-CB2C05C0BB24}"/>
    <hyperlink ref="AD563" r:id="rId2243" display="https://fbref.com/en/players/501ac0cc/matchlogs/2023-2024/summary/Reuell-Walters-Match-Logs" xr:uid="{C3C0D08C-6F4C-4E3C-99F6-8E3572DCB4A4}"/>
    <hyperlink ref="B564" r:id="rId2244" display="https://fbref.com/en/players/9e525177/Aaron-Wan-Bissaka" xr:uid="{112F52C7-6D1D-4EE5-839C-34214B8D504A}"/>
    <hyperlink ref="C564" r:id="rId2245" display="https://fbref.com/en/country/ENG/England-Football" xr:uid="{D8C13260-712D-4615-A929-1C22CBF8C818}"/>
    <hyperlink ref="E564" r:id="rId2246" display="https://fbref.com/en/squads/19538871/Manchester-United-Stats" xr:uid="{9437ABCC-3927-498C-AAB9-B391C7F7F5D1}"/>
    <hyperlink ref="AD564" r:id="rId2247" display="https://fbref.com/en/players/9e525177/matchlogs/2023-2024/summary/Aaron-Wan-Bissaka-Match-Logs" xr:uid="{49756D41-F199-43AB-B53E-41909EDFB95F}"/>
    <hyperlink ref="B565" r:id="rId2248" display="https://fbref.com/en/players/8a7ff278/Joel-Ward" xr:uid="{15A807F9-23B0-4074-9B30-BA1C41029206}"/>
    <hyperlink ref="C565" r:id="rId2249" display="https://fbref.com/en/country/ENG/England-Football" xr:uid="{1433C133-491D-4B3A-BA47-9B1B55D4416B}"/>
    <hyperlink ref="E565" r:id="rId2250" display="https://fbref.com/en/squads/47c64c55/Crystal-Palace-Stats" xr:uid="{49AE99EE-729C-4469-BB8D-209224719430}"/>
    <hyperlink ref="AD565" r:id="rId2251" display="https://fbref.com/en/players/8a7ff278/matchlogs/2023-2024/summary/Joel-Ward-Match-Logs" xr:uid="{D634855F-14B0-4543-9FC6-FD69FD687875}"/>
    <hyperlink ref="B566" r:id="rId2252" display="https://fbref.com/en/players/3515d404/James-Ward-Prowse" xr:uid="{107E8922-2ED4-4064-AFB0-8F90AEFDD567}"/>
    <hyperlink ref="C566" r:id="rId2253" display="https://fbref.com/en/country/ENG/England-Football" xr:uid="{D853F96A-374B-4E03-9D99-686D6527B70C}"/>
    <hyperlink ref="E566" r:id="rId2254" display="https://fbref.com/en/squads/7c21e445/West-Ham-United-Stats" xr:uid="{087ADAAA-9DBA-4C30-BC6E-155E93BDF246}"/>
    <hyperlink ref="AD566" r:id="rId2255" display="https://fbref.com/en/players/3515d404/matchlogs/2023-2024/summary/James-Ward-Prowse-Match-Logs" xr:uid="{3432C300-AB0A-4E13-B51B-876A8D2E50BC}"/>
    <hyperlink ref="B567" r:id="rId2256" display="https://fbref.com/en/players/95bd120d/Deivid-Washington" xr:uid="{99199145-0B4D-4B6E-B672-CE43C1327007}"/>
    <hyperlink ref="C567" r:id="rId2257" display="https://fbref.com/en/country/BRA/Brazil-Football" xr:uid="{8D727992-C1A5-4C36-BF20-A416D795D578}"/>
    <hyperlink ref="E567" r:id="rId2258" display="https://fbref.com/en/squads/cff3d9bb/Chelsea-Stats" xr:uid="{AC8DD90C-5480-4371-B320-ADCC3F6B9C9C}"/>
    <hyperlink ref="AD567" r:id="rId2259" display="https://fbref.com/en/players/95bd120d/matchlogs/2023-2024/summary/Deivid-Washington-Match-Logs" xr:uid="{5B40FE28-E5F1-4650-AC9A-7F4F19481D4F}"/>
    <hyperlink ref="B568" r:id="rId2260" display="https://fbref.com/en/players/aed3a70f/Ollie-Watkins" xr:uid="{15E161FA-34AA-4BC0-8A46-E919C033155F}"/>
    <hyperlink ref="C568" r:id="rId2261" display="https://fbref.com/en/country/ENG/England-Football" xr:uid="{C39024FF-CA6F-406D-984C-7644AAA9BECD}"/>
    <hyperlink ref="E568" r:id="rId2262" display="https://fbref.com/en/squads/8602292d/Aston-Villa-Stats" xr:uid="{B59C0C47-3942-4DB0-AC04-EFBD2BC15006}"/>
    <hyperlink ref="AD568" r:id="rId2263" display="https://fbref.com/en/players/aed3a70f/matchlogs/2023-2024/summary/Ollie-Watkins-Match-Logs" xr:uid="{BCCE0E2C-075A-4998-8C5B-B8BFCF8FA1AF}"/>
    <hyperlink ref="B569" r:id="rId2264" display="https://fbref.com/en/players/c40b6180/Adam-Webster" xr:uid="{5FDFB7BE-46F6-459C-AD19-852F459BA748}"/>
    <hyperlink ref="C569" r:id="rId2265" display="https://fbref.com/en/country/ENG/England-Football" xr:uid="{7042A3A2-8695-4294-9A91-39E6659E4992}"/>
    <hyperlink ref="E569" r:id="rId2266" display="https://fbref.com/en/squads/d07537b9/Brighton-and-Hove-Albion-Stats" xr:uid="{66AD659D-38B2-42E3-B1DB-68EC48F01A08}"/>
    <hyperlink ref="AD569" r:id="rId2267" display="https://fbref.com/en/players/c40b6180/matchlogs/2023-2024/summary/Adam-Webster-Match-Logs" xr:uid="{2630EFCF-17DE-49C1-85D7-961D9AC9E00A}"/>
    <hyperlink ref="B570" r:id="rId2268" display="https://fbref.com/en/players/ce5143da/Danny-Welbeck" xr:uid="{1F276A89-228A-4DFF-B0EA-C121FAF13083}"/>
    <hyperlink ref="C570" r:id="rId2269" display="https://fbref.com/en/country/ENG/England-Football" xr:uid="{D93395DD-F2F4-473B-A94A-F1B767430405}"/>
    <hyperlink ref="E570" r:id="rId2270" display="https://fbref.com/en/squads/d07537b9/Brighton-and-Hove-Albion-Stats" xr:uid="{E7CF127F-8093-4B23-B805-11DC8199C495}"/>
    <hyperlink ref="AD570" r:id="rId2271" display="https://fbref.com/en/players/ce5143da/matchlogs/2023-2024/summary/Danny-Welbeck-Match-Logs" xr:uid="{578BB84D-3D68-44F4-B27D-FE638C7EAF42}"/>
    <hyperlink ref="B571" r:id="rId2272" display="https://fbref.com/en/players/35e413f1/Ben-White" xr:uid="{C5544561-2619-4924-BDA6-D53727F7F1A3}"/>
    <hyperlink ref="C571" r:id="rId2273" display="https://fbref.com/en/country/ENG/England-Football" xr:uid="{9A8784C6-6A7E-4D1D-BDB6-9C62D2754C41}"/>
    <hyperlink ref="E571" r:id="rId2274" display="https://fbref.com/en/squads/18bb7c10/Arsenal-Stats" xr:uid="{3B435BED-EFCF-4DA6-9016-F05C3843E1A4}"/>
    <hyperlink ref="AD571" r:id="rId2275" display="https://fbref.com/en/players/35e413f1/matchlogs/2023-2024/summary/Ben-White-Match-Logs" xr:uid="{F527B5DE-6188-42BE-837A-5587066223DC}"/>
    <hyperlink ref="B572" r:id="rId2276" display="https://fbref.com/en/players/dd323728/Neco-Williams" xr:uid="{7A9241B9-186D-486E-808C-82203181E82D}"/>
    <hyperlink ref="C572" r:id="rId2277" display="https://fbref.com/en/country/WAL/Wales-Football" xr:uid="{AA1FF7D7-681C-463C-A1FE-38CCEA2F1ACE}"/>
    <hyperlink ref="E572" r:id="rId2278" display="https://fbref.com/en/squads/e4a775cb/Nottingham-Forest-Stats" xr:uid="{7069CBB7-7641-41F6-9CBF-9A9F9A62CB8F}"/>
    <hyperlink ref="AD572" r:id="rId2279" display="https://fbref.com/en/players/dd323728/matchlogs/2023-2024/summary/Neco-Williams-Match-Logs" xr:uid="{95AB5ADF-09AD-48DD-BB56-645BB7954754}"/>
    <hyperlink ref="B573" r:id="rId2280" display="https://fbref.com/en/players/8b9ebd03/Willian" xr:uid="{E9152057-9868-4BDD-BF80-B1BC6140940E}"/>
    <hyperlink ref="C573" r:id="rId2281" display="https://fbref.com/en/country/BRA/Brazil-Football" xr:uid="{6158CFF4-8951-47A9-852A-B22E526DEC14}"/>
    <hyperlink ref="E573" r:id="rId2282" display="https://fbref.com/en/squads/fd962109/Fulham-Stats" xr:uid="{5C267070-09BE-4292-BD63-ADBA85D00D1F}"/>
    <hyperlink ref="AD573" r:id="rId2283" display="https://fbref.com/en/players/8b9ebd03/matchlogs/2023-2024/summary/Willian-Match-Logs" xr:uid="{8C14CF97-1DCE-4A0D-B545-D6AC70D832DE}"/>
    <hyperlink ref="B574" r:id="rId2284" display="https://fbref.com/en/players/a3b03921/Joe-Willock" xr:uid="{E1CEF14D-A77C-4F05-8C88-741F00175788}"/>
    <hyperlink ref="C574" r:id="rId2285" display="https://fbref.com/en/country/ENG/England-Football" xr:uid="{7B0E750C-ADD6-40AF-ADE9-A10F16536E9E}"/>
    <hyperlink ref="E574" r:id="rId2286" display="https://fbref.com/en/squads/b2b47a98/Newcastle-United-Stats" xr:uid="{DB007F42-6A02-4B65-A0D4-BFA64EB9C48E}"/>
    <hyperlink ref="AD574" r:id="rId2287" display="https://fbref.com/en/players/a3b03921/matchlogs/2023-2024/summary/Joe-Willock-Match-Logs" xr:uid="{199619C9-7088-4567-8251-83A1796260A3}"/>
    <hyperlink ref="B575" r:id="rId2288" display="https://fbref.com/en/players/c596fcb0/Callum-Wilson" xr:uid="{4B4915D9-C22B-4DF1-B7E4-C3314F5F4144}"/>
    <hyperlink ref="C575" r:id="rId2289" display="https://fbref.com/en/country/ENG/England-Football" xr:uid="{D4A7A5E4-3BAE-4F89-B7A5-8306622086D1}"/>
    <hyperlink ref="E575" r:id="rId2290" display="https://fbref.com/en/squads/b2b47a98/Newcastle-United-Stats" xr:uid="{A36BD6A4-8FDE-44FA-A64C-B8C1F1878E5A}"/>
    <hyperlink ref="AD575" r:id="rId2291" display="https://fbref.com/en/players/c596fcb0/matchlogs/2023-2024/summary/Callum-Wilson-Match-Logs" xr:uid="{06B6F5B9-E083-4437-8EB6-B8551BCEFA72}"/>
    <hyperlink ref="B576" r:id="rId2292" display="https://fbref.com/en/players/c6dc9ecd/Harry-Wilson" xr:uid="{E8907DD8-5AE8-4F53-AA57-E643494A5065}"/>
    <hyperlink ref="C576" r:id="rId2293" display="https://fbref.com/en/country/WAL/Wales-Football" xr:uid="{54CB9BD3-F2BB-4C91-9BAA-1D9CF5ABB014}"/>
    <hyperlink ref="E576" r:id="rId2294" display="https://fbref.com/en/squads/fd962109/Fulham-Stats" xr:uid="{FCD63976-2D50-4F4E-8759-1E345D82872A}"/>
    <hyperlink ref="AD576" r:id="rId2295" display="https://fbref.com/en/players/c6dc9ecd/matchlogs/2023-2024/summary/Harry-Wilson-Match-Logs" xr:uid="{ABFB203C-AF13-420B-A4E6-DAC9E192741D}"/>
    <hyperlink ref="B577" r:id="rId2296" display="https://fbref.com/en/players/2500cef9/Yoane-Wissa" xr:uid="{86ECC414-0B79-4B38-9F25-8A1ED87F9CD0}"/>
    <hyperlink ref="C577" r:id="rId2297" display="https://fbref.com/en/country/COD/Congo-DR-Football" xr:uid="{0F85D2B1-0A79-4E0C-B9E4-BA6DDC0ED646}"/>
    <hyperlink ref="E577" r:id="rId2298" display="https://fbref.com/en/squads/cd051869/Brentford-Stats" xr:uid="{A328D388-FF8E-4716-B43B-941F81938026}"/>
    <hyperlink ref="AD577" r:id="rId2299" display="https://fbref.com/en/players/2500cef9/matchlogs/2023-2024/summary/Yoane-Wissa-Match-Logs" xr:uid="{92690CBF-2A39-44EE-91D9-3CD38D624D9F}"/>
    <hyperlink ref="B578" r:id="rId2300" display="https://fbref.com/en/players/4e9a0555/Chris-Wood" xr:uid="{587A586B-4823-44A0-BBFC-BF60F3D32DF2}"/>
    <hyperlink ref="C578" r:id="rId2301" display="https://fbref.com/en/country/NZL/New-Zealand-Football" xr:uid="{05D285E6-FF4E-4532-B2C1-D6FAF6A6C668}"/>
    <hyperlink ref="E578" r:id="rId2302" display="https://fbref.com/en/squads/e4a775cb/Nottingham-Forest-Stats" xr:uid="{6BDEE05C-64A2-437A-8A10-EE5A985ABDDC}"/>
    <hyperlink ref="AD578" r:id="rId2303" display="https://fbref.com/en/players/4e9a0555/matchlogs/2023-2024/summary/Chris-Wood-Match-Logs" xr:uid="{DF035C5B-9560-4DE9-B6A4-7C9F0FA4E2B8}"/>
    <hyperlink ref="B579" r:id="rId2304" display="https://fbref.com/en/players/d3085b49/Cauley-Woodrow" xr:uid="{184991C3-AD82-4E65-BBF3-16D5A7E4EDA8}"/>
    <hyperlink ref="C579" r:id="rId2305" display="https://fbref.com/en/country/ENG/England-Football" xr:uid="{9E811B18-11DE-43FF-9AD1-E2D709009E5C}"/>
    <hyperlink ref="E579" r:id="rId2306" display="https://fbref.com/en/squads/e297cd13/Luton-Town-Stats" xr:uid="{3FF72F9A-3304-42DC-BE35-D5BFE9D1E026}"/>
    <hyperlink ref="AD579" r:id="rId2307" display="https://fbref.com/en/players/d3085b49/matchlogs/2023-2024/summary/Cauley-Woodrow-Match-Logs" xr:uid="{7C6731C7-6EDE-4443-8836-46C9129735BA}"/>
    <hyperlink ref="B580" r:id="rId2308" display="https://fbref.com/en/players/a5212312/Joe-Worrall" xr:uid="{229DA0C5-485C-4EF9-9EF0-37425454104D}"/>
    <hyperlink ref="C580" r:id="rId2309" display="https://fbref.com/en/country/ENG/England-Football" xr:uid="{4A54615C-608C-49C1-B050-4C55883035AD}"/>
    <hyperlink ref="E580" r:id="rId2310" display="https://fbref.com/en/squads/e4a775cb/Nottingham-Forest-Stats" xr:uid="{6550B71D-5A56-4ECB-82F4-7192C2AE728B}"/>
    <hyperlink ref="AD580" r:id="rId2311" display="https://fbref.com/en/players/a5212312/matchlogs/2023-2024/summary/Joe-Worrall-Match-Logs" xr:uid="{D8D1FA85-F9B0-499C-99D5-63BE8AAC4864}"/>
    <hyperlink ref="B581" r:id="rId2312" display="https://fbref.com/en/players/907a5d7c/Yehor-Yarmoliuk" xr:uid="{B45DC3BC-CD0F-4B98-AB42-C56C9E23C31F}"/>
    <hyperlink ref="C581" r:id="rId2313" display="https://fbref.com/en/country/UKR/Ukraine-Football" xr:uid="{B703544E-FF19-472D-9511-34298AF00392}"/>
    <hyperlink ref="E581" r:id="rId2314" display="https://fbref.com/en/squads/cd051869/Brentford-Stats" xr:uid="{372B26F0-EF6C-497C-A09C-8002027EE5CB}"/>
    <hyperlink ref="AD581" r:id="rId2315" display="https://fbref.com/en/players/907a5d7c/matchlogs/2023-2024/summary/Yehor-Yarmoliuk-Match-Logs" xr:uid="{20BFB558-8998-4510-BBA2-0D1A42ADFB68}"/>
    <hyperlink ref="B582" r:id="rId2316" display="https://fbref.com/en/players/c1fe2a48/Ryan-Yates" xr:uid="{C4EF3442-EBE1-4CFF-BDFB-B0FA0A601FF9}"/>
    <hyperlink ref="C582" r:id="rId2317" display="https://fbref.com/en/country/ENG/England-Football" xr:uid="{5852A0AC-BA58-4D4A-A5C7-623F2B06F8F6}"/>
    <hyperlink ref="E582" r:id="rId2318" display="https://fbref.com/en/squads/e4a775cb/Nottingham-Forest-Stats" xr:uid="{0863154E-D91E-45A5-8870-717B1AF0755D}"/>
    <hyperlink ref="AD582" r:id="rId2319" display="https://fbref.com/en/players/c1fe2a48/matchlogs/2023-2024/summary/Ryan-Yates-Match-Logs" xr:uid="{99ACF56E-0FFE-4F49-9AB4-3186653E46FE}"/>
    <hyperlink ref="B583" r:id="rId2320" display="https://fbref.com/en/players/be927d03/Ashley-Young" xr:uid="{BB8B20A8-38B7-4FAD-921A-D108CC7137F4}"/>
    <hyperlink ref="C583" r:id="rId2321" display="https://fbref.com/en/country/ENG/England-Football" xr:uid="{03DCED15-2EE8-4A79-828E-1F77712F993C}"/>
    <hyperlink ref="E583" r:id="rId2322" display="https://fbref.com/en/squads/d3fd31cc/Everton-Stats" xr:uid="{52BE688C-16FF-490A-AB89-2FCB592B0369}"/>
    <hyperlink ref="AD583" r:id="rId2323" display="https://fbref.com/en/players/be927d03/matchlogs/2023-2024/summary/Ashley-Young-Match-Logs" xr:uid="{F7E84283-34D1-4EBF-A796-B20BDEC24ABE}"/>
    <hyperlink ref="B584" r:id="rId2324" display="https://fbref.com/en/players/88968486/Illia-Zabarnyi" xr:uid="{F2C2C453-6A19-4DC6-8788-6CD5BB36D33B}"/>
    <hyperlink ref="C584" r:id="rId2325" display="https://fbref.com/en/country/UKR/Ukraine-Football" xr:uid="{C19302CE-60E9-4864-9F3C-843A4881FE1A}"/>
    <hyperlink ref="E584" r:id="rId2326" display="https://fbref.com/en/squads/4ba7cbea/Bournemouth-Stats" xr:uid="{80A71AF8-7480-4255-B643-6491A5E1B23D}"/>
    <hyperlink ref="AD584" r:id="rId2327" display="https://fbref.com/en/players/88968486/matchlogs/2023-2024/summary/Illia-Zabarnyi-Match-Logs" xr:uid="{3B91E206-9E12-4008-8B82-B15636FFA5CD}"/>
    <hyperlink ref="B585" r:id="rId2328" display="https://fbref.com/en/players/9907b1c8/Nicolo-Zaniolo" xr:uid="{93803817-1501-49AD-BF45-657BC0DD44DB}"/>
    <hyperlink ref="C585" r:id="rId2329" display="https://fbref.com/en/country/ITA/Italy-Football" xr:uid="{C374CFAB-238F-440D-B433-EB330ADC9CEB}"/>
    <hyperlink ref="E585" r:id="rId2330" display="https://fbref.com/en/squads/8602292d/Aston-Villa-Stats" xr:uid="{C16F8125-D47D-4654-9BEF-6D1E2072F0D8}"/>
    <hyperlink ref="AD585" r:id="rId2331" display="https://fbref.com/en/players/9907b1c8/matchlogs/2023-2024/summary/Nicolo-Zaniolo-Match-Logs" xr:uid="{F719DA66-53C3-4091-A5AB-333A9A8E51F2}"/>
    <hyperlink ref="B586" r:id="rId2332" display="https://fbref.com/en/players/07d65234/Anass-Zaroury" xr:uid="{3F7E6146-A75D-499D-823A-13D1D3E065C3}"/>
    <hyperlink ref="C586" r:id="rId2333" display="https://fbref.com/en/country/MAR/Morocco-Football" xr:uid="{8F4033A6-459E-4B77-9D6B-BBD18FE7B3CF}"/>
    <hyperlink ref="E586" r:id="rId2334" display="https://fbref.com/en/squads/943e8050/Burnley-Stats" xr:uid="{1E07A6B4-2D83-40A8-8116-CD933CE0CAC7}"/>
    <hyperlink ref="AD586" r:id="rId2335" display="https://fbref.com/en/players/07d65234/matchlogs/2023-2024/summary/Anass-Zaroury-Match-Logs" xr:uid="{7A515826-C8EE-482A-8A80-CAAF4293B2FF}"/>
    <hyperlink ref="B587" r:id="rId2336" display="https://fbref.com/en/players/51cf8561/Oleksandr-Zinchenko" xr:uid="{0F65EF74-868D-4894-90CD-DDAB8B868565}"/>
    <hyperlink ref="C587" r:id="rId2337" display="https://fbref.com/en/country/UKR/Ukraine-Football" xr:uid="{B1C850D6-2480-4E07-8426-A2699069E0D9}"/>
    <hyperlink ref="E587" r:id="rId2338" display="https://fbref.com/en/squads/18bb7c10/Arsenal-Stats" xr:uid="{E23DBCB9-8D79-4F7E-831E-DC75368A0E64}"/>
    <hyperlink ref="AD587" r:id="rId2339" display="https://fbref.com/en/players/51cf8561/matchlogs/2023-2024/summary/Oleksandr-Zinchenko-Match-Logs" xr:uid="{AD8D8D81-9B5C-42A9-9B6B-F563FB344554}"/>
    <hyperlink ref="B588" r:id="rId2340" display="https://fbref.com/en/players/ce4246f5/Kurt-Zouma" xr:uid="{45C63EC1-8CDE-4BDC-92FE-EDBF0EEE4AF1}"/>
    <hyperlink ref="C588" r:id="rId2341" display="https://fbref.com/en/country/FRA/France-Football" xr:uid="{EFACA56C-A01A-49B2-93D9-C2B41CE835CE}"/>
    <hyperlink ref="E588" r:id="rId2342" display="https://fbref.com/en/squads/7c21e445/West-Ham-United-Stats" xr:uid="{084FCC1D-312F-4621-95EC-EC2EB9396813}"/>
    <hyperlink ref="AD588" r:id="rId2343" display="https://fbref.com/en/players/ce4246f5/matchlogs/2023-2024/summary/Kurt-Zouma-Match-Logs" xr:uid="{84235FC0-0030-4F1A-B915-C059B525BA69}"/>
    <hyperlink ref="B589" r:id="rId2344" display="https://fbref.com/en/players/be18d79f/Oliwier-Zych" xr:uid="{086C7066-FD75-478C-8D12-39E8711E95CB}"/>
    <hyperlink ref="C589" r:id="rId2345" display="https://fbref.com/en/country/POL/Poland-Football" xr:uid="{6434CB7A-5D51-4D9A-8FA7-55D8CE8E9AFC}"/>
    <hyperlink ref="E589" r:id="rId2346" display="https://fbref.com/en/squads/8602292d/Aston-Villa-Stats" xr:uid="{20B7C5FE-B8CC-4A74-B62D-8EB09D7AF66E}"/>
    <hyperlink ref="AD589" r:id="rId2347" display="https://fbref.com/en/players/be18d79f/matchlogs/2023-2024/summary/Oliwier-Zych-Match-Logs" xr:uid="{94B349E6-7FE6-4158-9433-6145CE6C8D37}"/>
    <hyperlink ref="B590" r:id="rId2348" display="https://fbref.com/en/players/79300479/Martin-Odegaard" xr:uid="{74AD2CA3-F8C4-47FA-93FF-197DE193A95B}"/>
    <hyperlink ref="C590" r:id="rId2349" display="https://fbref.com/en/country/NOR/Norway-Football" xr:uid="{28D6BB67-4012-45D8-A28B-8495B5439E04}"/>
    <hyperlink ref="E590" r:id="rId2350" display="https://fbref.com/en/squads/18bb7c10/Arsenal-Stats" xr:uid="{B0E0DE33-2EFC-4571-B532-B5E8FAEEBCF1}"/>
    <hyperlink ref="AD590" r:id="rId2351" display="https://fbref.com/en/players/79300479/matchlogs/2023-2024/summary/Martin-Odegaard-Match-Logs" xr:uid="{CF7938DF-6D4E-4B8E-B8B8-461C39B581A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sqref="A1:D17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45240.925000000003</v>
      </c>
      <c r="B2" s="29" t="s">
        <v>413</v>
      </c>
      <c r="C2" s="29" t="s">
        <v>485</v>
      </c>
      <c r="D2" s="29" t="s">
        <v>3588</v>
      </c>
    </row>
    <row r="3" spans="1:4" ht="17.25" thickBot="1">
      <c r="A3" s="28">
        <v>45240.925000000003</v>
      </c>
      <c r="B3" s="29" t="s">
        <v>739</v>
      </c>
      <c r="C3" s="29" t="s">
        <v>1984</v>
      </c>
      <c r="D3" s="29" t="s">
        <v>3588</v>
      </c>
    </row>
    <row r="4" spans="1:4" ht="17.25" thickBot="1">
      <c r="A4" s="28">
        <v>45227.902083333334</v>
      </c>
      <c r="B4" s="29" t="s">
        <v>551</v>
      </c>
      <c r="C4" s="29" t="s">
        <v>2314</v>
      </c>
      <c r="D4" s="29" t="s">
        <v>3484</v>
      </c>
    </row>
    <row r="5" spans="1:4" ht="17.25" thickBot="1">
      <c r="A5" s="28">
        <v>45226.768750000003</v>
      </c>
      <c r="B5" s="29" t="s">
        <v>533</v>
      </c>
      <c r="C5" s="29" t="s">
        <v>400</v>
      </c>
      <c r="D5" s="29" t="s">
        <v>3485</v>
      </c>
    </row>
    <row r="6" spans="1:4" ht="17.25" thickBot="1">
      <c r="A6" s="28">
        <v>45204.866666666669</v>
      </c>
      <c r="B6" s="29" t="s">
        <v>451</v>
      </c>
      <c r="C6" s="29" t="s">
        <v>453</v>
      </c>
      <c r="D6" s="29" t="s">
        <v>3349</v>
      </c>
    </row>
    <row r="7" spans="1:4" ht="17.25" thickBot="1">
      <c r="A7" s="28">
        <v>45201.924305555556</v>
      </c>
      <c r="B7" s="29" t="s">
        <v>1908</v>
      </c>
      <c r="C7" s="29" t="s">
        <v>464</v>
      </c>
      <c r="D7" s="29" t="s">
        <v>3349</v>
      </c>
    </row>
    <row r="8" spans="1:4" ht="17.25" thickBot="1">
      <c r="A8" s="28">
        <v>45192.943749999999</v>
      </c>
      <c r="B8" s="29" t="s">
        <v>593</v>
      </c>
      <c r="C8" s="29" t="s">
        <v>470</v>
      </c>
      <c r="D8" s="29" t="s">
        <v>3284</v>
      </c>
    </row>
    <row r="9" spans="1:4" ht="17.25" thickBot="1">
      <c r="A9" s="28">
        <v>45191.868750000001</v>
      </c>
      <c r="B9" s="29" t="s">
        <v>400</v>
      </c>
      <c r="C9" s="29" t="s">
        <v>2253</v>
      </c>
      <c r="D9" s="29" t="s">
        <v>3285</v>
      </c>
    </row>
    <row r="10" spans="1:4" ht="17.25" thickBot="1">
      <c r="A10" s="28">
        <v>45189.893055555556</v>
      </c>
      <c r="B10" s="29" t="s">
        <v>2189</v>
      </c>
      <c r="C10" s="29" t="s">
        <v>2072</v>
      </c>
      <c r="D10" s="29" t="s">
        <v>3285</v>
      </c>
    </row>
    <row r="11" spans="1:4" ht="17.25" thickBot="1">
      <c r="A11" s="28">
        <v>45176.868750000001</v>
      </c>
      <c r="B11" s="29" t="s">
        <v>665</v>
      </c>
      <c r="C11" s="29" t="s">
        <v>1949</v>
      </c>
      <c r="D11" s="29" t="s">
        <v>3130</v>
      </c>
    </row>
    <row r="12" spans="1:4" ht="17.25" thickBot="1">
      <c r="A12" s="28">
        <v>45170.769444444442</v>
      </c>
      <c r="B12" s="29" t="s">
        <v>464</v>
      </c>
      <c r="C12" s="29" t="s">
        <v>393</v>
      </c>
      <c r="D12" s="29" t="s">
        <v>3129</v>
      </c>
    </row>
    <row r="13" spans="1:4" ht="17.25" thickBot="1">
      <c r="A13" s="28">
        <v>45170.769444444442</v>
      </c>
      <c r="B13" s="29" t="s">
        <v>453</v>
      </c>
      <c r="C13" s="29" t="s">
        <v>250</v>
      </c>
      <c r="D13" s="29" t="s">
        <v>3129</v>
      </c>
    </row>
    <row r="14" spans="1:4" ht="17.25" thickBot="1">
      <c r="A14" s="28">
        <v>45170.769444444442</v>
      </c>
      <c r="B14" s="29" t="s">
        <v>2314</v>
      </c>
      <c r="C14" s="29" t="s">
        <v>406</v>
      </c>
      <c r="D14" s="29" t="s">
        <v>3129</v>
      </c>
    </row>
    <row r="15" spans="1:4" ht="17.25" thickBot="1">
      <c r="A15" s="28">
        <v>45166.950694444444</v>
      </c>
      <c r="B15" s="29" t="s">
        <v>485</v>
      </c>
      <c r="C15" s="29" t="s">
        <v>390</v>
      </c>
      <c r="D15" s="29" t="s">
        <v>3129</v>
      </c>
    </row>
    <row r="16" spans="1:4" ht="17.25" thickBot="1">
      <c r="A16" s="28">
        <v>45166.950694444444</v>
      </c>
      <c r="B16" s="29" t="s">
        <v>508</v>
      </c>
      <c r="C16" s="29" t="s">
        <v>560</v>
      </c>
      <c r="D16" s="29" t="s">
        <v>3129</v>
      </c>
    </row>
    <row r="17" spans="1:4" ht="17.25" thickBot="1">
      <c r="A17" s="28">
        <v>45152.865972222222</v>
      </c>
      <c r="B17" s="29" t="s">
        <v>470</v>
      </c>
      <c r="C17" s="29" t="s">
        <v>412</v>
      </c>
      <c r="D17" s="29" t="s">
        <v>2743</v>
      </c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topLeftCell="A161"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100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2744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7">
        <v>1</v>
      </c>
      <c r="B2" s="138" t="s">
        <v>2747</v>
      </c>
      <c r="C2" s="136">
        <v>12</v>
      </c>
      <c r="D2" s="136">
        <v>9</v>
      </c>
      <c r="E2" s="136">
        <v>1</v>
      </c>
      <c r="F2" s="136">
        <v>2</v>
      </c>
      <c r="G2" s="136">
        <v>32</v>
      </c>
      <c r="H2" s="136">
        <v>12</v>
      </c>
      <c r="I2" s="136">
        <v>20</v>
      </c>
      <c r="J2" s="136">
        <v>28</v>
      </c>
      <c r="K2" s="136">
        <v>2.33</v>
      </c>
      <c r="L2" s="136">
        <v>24.4</v>
      </c>
      <c r="M2" s="136">
        <v>11.1</v>
      </c>
      <c r="N2" s="136">
        <v>13.3</v>
      </c>
      <c r="O2" s="136">
        <v>1.1100000000000001</v>
      </c>
      <c r="P2" s="83" t="s">
        <v>48</v>
      </c>
      <c r="Q2" s="142">
        <v>42627</v>
      </c>
      <c r="R2" s="143" t="s">
        <v>4225</v>
      </c>
      <c r="S2" s="143" t="s">
        <v>66</v>
      </c>
      <c r="T2" s="135"/>
      <c r="U2" s="2"/>
      <c r="V2" s="2"/>
    </row>
    <row r="3" spans="1:22">
      <c r="A3" s="133"/>
      <c r="B3" s="115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87"/>
      <c r="Q3" s="121"/>
      <c r="R3" s="124"/>
      <c r="S3" s="124"/>
      <c r="T3" s="109"/>
      <c r="U3" s="2"/>
      <c r="V3" s="2"/>
    </row>
    <row r="4" spans="1:22">
      <c r="A4" s="133"/>
      <c r="B4" s="115"/>
      <c r="C4" s="118"/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83" t="s">
        <v>46</v>
      </c>
      <c r="Q4" s="121"/>
      <c r="R4" s="124"/>
      <c r="S4" s="124"/>
      <c r="T4" s="109"/>
      <c r="U4" s="2"/>
      <c r="V4" s="2"/>
    </row>
    <row r="5" spans="1:22">
      <c r="A5" s="133"/>
      <c r="B5" s="115"/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87"/>
      <c r="Q5" s="121"/>
      <c r="R5" s="124"/>
      <c r="S5" s="124"/>
      <c r="T5" s="109"/>
      <c r="U5" s="2"/>
      <c r="V5" s="2"/>
    </row>
    <row r="6" spans="1:22">
      <c r="A6" s="133"/>
      <c r="B6" s="115"/>
      <c r="C6" s="118"/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83" t="s">
        <v>46</v>
      </c>
      <c r="Q6" s="121"/>
      <c r="R6" s="124"/>
      <c r="S6" s="124"/>
      <c r="T6" s="109"/>
      <c r="U6" s="2"/>
      <c r="V6" s="2"/>
    </row>
    <row r="7" spans="1:22">
      <c r="A7" s="133"/>
      <c r="B7" s="115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87"/>
      <c r="Q7" s="121"/>
      <c r="R7" s="124"/>
      <c r="S7" s="124"/>
      <c r="T7" s="109"/>
      <c r="U7" s="2"/>
      <c r="V7" s="2"/>
    </row>
    <row r="8" spans="1:22">
      <c r="A8" s="133"/>
      <c r="B8" s="115"/>
      <c r="C8" s="118"/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83" t="s">
        <v>46</v>
      </c>
      <c r="Q8" s="121"/>
      <c r="R8" s="124"/>
      <c r="S8" s="124"/>
      <c r="T8" s="109"/>
      <c r="U8" s="2"/>
      <c r="V8" s="2"/>
    </row>
    <row r="9" spans="1:22">
      <c r="A9" s="133"/>
      <c r="B9" s="115"/>
      <c r="C9" s="118"/>
      <c r="D9" s="118"/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87"/>
      <c r="Q9" s="121"/>
      <c r="R9" s="124"/>
      <c r="S9" s="124"/>
      <c r="T9" s="109"/>
      <c r="U9" s="2"/>
      <c r="V9" s="2"/>
    </row>
    <row r="10" spans="1:22">
      <c r="A10" s="134"/>
      <c r="B10" s="116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81" t="s">
        <v>47</v>
      </c>
      <c r="Q10" s="122"/>
      <c r="R10" s="125"/>
      <c r="S10" s="125"/>
      <c r="T10" s="110"/>
      <c r="U10" s="2"/>
      <c r="V10" s="2"/>
    </row>
    <row r="11" spans="1:22">
      <c r="A11" s="132">
        <v>2</v>
      </c>
      <c r="B11" s="114" t="s">
        <v>2754</v>
      </c>
      <c r="C11" s="117">
        <v>12</v>
      </c>
      <c r="D11" s="117">
        <v>8</v>
      </c>
      <c r="E11" s="117">
        <v>3</v>
      </c>
      <c r="F11" s="117">
        <v>1</v>
      </c>
      <c r="G11" s="117">
        <v>27</v>
      </c>
      <c r="H11" s="117">
        <v>10</v>
      </c>
      <c r="I11" s="117">
        <v>17</v>
      </c>
      <c r="J11" s="117">
        <v>27</v>
      </c>
      <c r="K11" s="117">
        <v>2.25</v>
      </c>
      <c r="L11" s="117">
        <v>26.5</v>
      </c>
      <c r="M11" s="117">
        <v>14.5</v>
      </c>
      <c r="N11" s="117">
        <v>12</v>
      </c>
      <c r="O11" s="117">
        <v>1</v>
      </c>
      <c r="P11" s="83" t="s">
        <v>47</v>
      </c>
      <c r="Q11" s="120">
        <v>50648</v>
      </c>
      <c r="R11" s="123" t="s">
        <v>4226</v>
      </c>
      <c r="S11" s="123" t="s">
        <v>80</v>
      </c>
      <c r="T11" s="108"/>
      <c r="U11" s="2"/>
      <c r="V11" s="2"/>
    </row>
    <row r="12" spans="1:22">
      <c r="A12" s="133"/>
      <c r="B12" s="115"/>
      <c r="C12" s="118"/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87"/>
      <c r="Q12" s="121"/>
      <c r="R12" s="124"/>
      <c r="S12" s="124"/>
      <c r="T12" s="109"/>
      <c r="U12" s="2"/>
      <c r="V12" s="2"/>
    </row>
    <row r="13" spans="1:22">
      <c r="A13" s="133"/>
      <c r="B13" s="115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83" t="s">
        <v>46</v>
      </c>
      <c r="Q13" s="121"/>
      <c r="R13" s="124"/>
      <c r="S13" s="124"/>
      <c r="T13" s="109"/>
      <c r="U13" s="2"/>
      <c r="V13" s="2"/>
    </row>
    <row r="14" spans="1:22">
      <c r="A14" s="133"/>
      <c r="B14" s="115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87"/>
      <c r="Q14" s="121"/>
      <c r="R14" s="124"/>
      <c r="S14" s="124"/>
      <c r="T14" s="109"/>
      <c r="U14" s="2"/>
      <c r="V14" s="2"/>
    </row>
    <row r="15" spans="1:22">
      <c r="A15" s="133"/>
      <c r="B15" s="115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83" t="s">
        <v>46</v>
      </c>
      <c r="Q15" s="121"/>
      <c r="R15" s="124"/>
      <c r="S15" s="124"/>
      <c r="T15" s="109"/>
      <c r="U15" s="2"/>
      <c r="V15" s="2"/>
    </row>
    <row r="16" spans="1:22">
      <c r="A16" s="133"/>
      <c r="B16" s="115"/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87"/>
      <c r="Q16" s="121"/>
      <c r="R16" s="124"/>
      <c r="S16" s="124"/>
      <c r="T16" s="109"/>
      <c r="U16" s="2"/>
      <c r="V16" s="2"/>
    </row>
    <row r="17" spans="1:22">
      <c r="A17" s="133"/>
      <c r="B17" s="115"/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83" t="s">
        <v>47</v>
      </c>
      <c r="Q17" s="121"/>
      <c r="R17" s="124"/>
      <c r="S17" s="124"/>
      <c r="T17" s="109"/>
      <c r="U17" s="2"/>
      <c r="V17" s="2"/>
    </row>
    <row r="18" spans="1:22">
      <c r="A18" s="133"/>
      <c r="B18" s="115"/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87"/>
      <c r="Q18" s="121"/>
      <c r="R18" s="124"/>
      <c r="S18" s="124"/>
      <c r="T18" s="109"/>
      <c r="U18" s="2"/>
      <c r="V18" s="2"/>
    </row>
    <row r="19" spans="1:22">
      <c r="A19" s="134"/>
      <c r="B19" s="116"/>
      <c r="C19" s="119"/>
      <c r="D19" s="119"/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81" t="s">
        <v>46</v>
      </c>
      <c r="Q19" s="122"/>
      <c r="R19" s="125"/>
      <c r="S19" s="125"/>
      <c r="T19" s="110"/>
      <c r="U19" s="2"/>
      <c r="V19" s="2"/>
    </row>
    <row r="20" spans="1:22">
      <c r="A20" s="132">
        <v>3</v>
      </c>
      <c r="B20" s="114" t="s">
        <v>2748</v>
      </c>
      <c r="C20" s="117">
        <v>12</v>
      </c>
      <c r="D20" s="117">
        <v>8</v>
      </c>
      <c r="E20" s="117">
        <v>3</v>
      </c>
      <c r="F20" s="117">
        <v>1</v>
      </c>
      <c r="G20" s="117">
        <v>26</v>
      </c>
      <c r="H20" s="117">
        <v>10</v>
      </c>
      <c r="I20" s="117">
        <v>16</v>
      </c>
      <c r="J20" s="117">
        <v>27</v>
      </c>
      <c r="K20" s="117">
        <v>2.25</v>
      </c>
      <c r="L20" s="117">
        <v>21</v>
      </c>
      <c r="M20" s="117">
        <v>9.1999999999999993</v>
      </c>
      <c r="N20" s="117">
        <v>11.8</v>
      </c>
      <c r="O20" s="117">
        <v>0.99</v>
      </c>
      <c r="P20" s="83" t="s">
        <v>46</v>
      </c>
      <c r="Q20" s="120">
        <v>60130</v>
      </c>
      <c r="R20" s="123" t="s">
        <v>3487</v>
      </c>
      <c r="S20" s="123" t="s">
        <v>78</v>
      </c>
      <c r="T20" s="108"/>
      <c r="U20" s="2"/>
      <c r="V20" s="2"/>
    </row>
    <row r="21" spans="1:22">
      <c r="A21" s="133"/>
      <c r="B21" s="115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87"/>
      <c r="Q21" s="121"/>
      <c r="R21" s="124"/>
      <c r="S21" s="124"/>
      <c r="T21" s="109"/>
      <c r="U21" s="2"/>
      <c r="V21" s="2"/>
    </row>
    <row r="22" spans="1:22">
      <c r="A22" s="133"/>
      <c r="B22" s="115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83" t="s">
        <v>47</v>
      </c>
      <c r="Q22" s="121"/>
      <c r="R22" s="124"/>
      <c r="S22" s="124"/>
      <c r="T22" s="109"/>
    </row>
    <row r="23" spans="1:22">
      <c r="A23" s="133"/>
      <c r="B23" s="115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87"/>
      <c r="Q23" s="121"/>
      <c r="R23" s="124"/>
      <c r="S23" s="124"/>
      <c r="T23" s="109"/>
    </row>
    <row r="24" spans="1:22">
      <c r="A24" s="133"/>
      <c r="B24" s="115"/>
      <c r="C24" s="118"/>
      <c r="D24" s="118"/>
      <c r="E24" s="118"/>
      <c r="F24" s="118"/>
      <c r="G24" s="118"/>
      <c r="H24" s="118"/>
      <c r="I24" s="118"/>
      <c r="J24" s="118"/>
      <c r="K24" s="118"/>
      <c r="L24" s="118"/>
      <c r="M24" s="118"/>
      <c r="N24" s="118"/>
      <c r="O24" s="118"/>
      <c r="P24" s="83" t="s">
        <v>46</v>
      </c>
      <c r="Q24" s="121"/>
      <c r="R24" s="124"/>
      <c r="S24" s="124"/>
      <c r="T24" s="109"/>
    </row>
    <row r="25" spans="1:22">
      <c r="A25" s="133"/>
      <c r="B25" s="115"/>
      <c r="C25" s="118"/>
      <c r="D25" s="118"/>
      <c r="E25" s="118"/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87"/>
      <c r="Q25" s="121"/>
      <c r="R25" s="124"/>
      <c r="S25" s="124"/>
      <c r="T25" s="109"/>
    </row>
    <row r="26" spans="1:22">
      <c r="A26" s="133"/>
      <c r="B26" s="115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83" t="s">
        <v>48</v>
      </c>
      <c r="Q26" s="121"/>
      <c r="R26" s="124"/>
      <c r="S26" s="124"/>
      <c r="T26" s="109"/>
      <c r="U26" s="2"/>
      <c r="V26" s="2"/>
    </row>
    <row r="27" spans="1:22">
      <c r="A27" s="133"/>
      <c r="B27" s="115"/>
      <c r="C27" s="118"/>
      <c r="D27" s="118"/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  <c r="P27" s="87"/>
      <c r="Q27" s="121"/>
      <c r="R27" s="124"/>
      <c r="S27" s="124"/>
      <c r="T27" s="109"/>
      <c r="U27" s="2"/>
      <c r="V27" s="2"/>
    </row>
    <row r="28" spans="1:22">
      <c r="A28" s="134"/>
      <c r="B28" s="116"/>
      <c r="C28" s="119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81" t="s">
        <v>46</v>
      </c>
      <c r="Q28" s="122"/>
      <c r="R28" s="125"/>
      <c r="S28" s="125"/>
      <c r="T28" s="110"/>
      <c r="U28" s="2"/>
      <c r="V28" s="2"/>
    </row>
    <row r="29" spans="1:22">
      <c r="A29" s="132">
        <v>4</v>
      </c>
      <c r="B29" s="114" t="s">
        <v>2752</v>
      </c>
      <c r="C29" s="117">
        <v>12</v>
      </c>
      <c r="D29" s="117">
        <v>8</v>
      </c>
      <c r="E29" s="117">
        <v>2</v>
      </c>
      <c r="F29" s="117">
        <v>2</v>
      </c>
      <c r="G29" s="117">
        <v>24</v>
      </c>
      <c r="H29" s="117">
        <v>15</v>
      </c>
      <c r="I29" s="117">
        <v>9</v>
      </c>
      <c r="J29" s="117">
        <v>26</v>
      </c>
      <c r="K29" s="117">
        <v>2.17</v>
      </c>
      <c r="L29" s="117">
        <v>19.2</v>
      </c>
      <c r="M29" s="117">
        <v>18.600000000000001</v>
      </c>
      <c r="N29" s="117">
        <v>0.6</v>
      </c>
      <c r="O29" s="117">
        <v>0.05</v>
      </c>
      <c r="P29" s="83" t="s">
        <v>46</v>
      </c>
      <c r="Q29" s="120">
        <v>61726</v>
      </c>
      <c r="R29" s="123" t="s">
        <v>3486</v>
      </c>
      <c r="S29" s="123" t="s">
        <v>2709</v>
      </c>
      <c r="T29" s="108"/>
    </row>
    <row r="30" spans="1:22">
      <c r="A30" s="133"/>
      <c r="B30" s="115"/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87"/>
      <c r="Q30" s="121"/>
      <c r="R30" s="124"/>
      <c r="S30" s="124"/>
      <c r="T30" s="109"/>
    </row>
    <row r="31" spans="1:22">
      <c r="A31" s="133"/>
      <c r="B31" s="115"/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  <c r="P31" s="83" t="s">
        <v>46</v>
      </c>
      <c r="Q31" s="121"/>
      <c r="R31" s="124"/>
      <c r="S31" s="124"/>
      <c r="T31" s="109"/>
    </row>
    <row r="32" spans="1:22">
      <c r="A32" s="133"/>
      <c r="B32" s="115"/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87"/>
      <c r="Q32" s="121"/>
      <c r="R32" s="124"/>
      <c r="S32" s="124"/>
      <c r="T32" s="109"/>
      <c r="U32" s="85" t="s">
        <v>61</v>
      </c>
      <c r="V32" s="85" t="s">
        <v>62</v>
      </c>
    </row>
    <row r="33" spans="1:22">
      <c r="A33" s="133"/>
      <c r="B33" s="115"/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83" t="s">
        <v>46</v>
      </c>
      <c r="Q33" s="121"/>
      <c r="R33" s="124"/>
      <c r="S33" s="124"/>
      <c r="T33" s="109"/>
      <c r="U33" s="2"/>
      <c r="V33" s="2"/>
    </row>
    <row r="34" spans="1:22">
      <c r="A34" s="133"/>
      <c r="B34" s="115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87"/>
      <c r="Q34" s="121"/>
      <c r="R34" s="124"/>
      <c r="S34" s="124"/>
      <c r="T34" s="109"/>
      <c r="U34" s="2"/>
      <c r="V34" s="2"/>
    </row>
    <row r="35" spans="1:22">
      <c r="A35" s="133"/>
      <c r="B35" s="115"/>
      <c r="C35" s="118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83" t="s">
        <v>48</v>
      </c>
      <c r="Q35" s="121"/>
      <c r="R35" s="124"/>
      <c r="S35" s="124"/>
      <c r="T35" s="109"/>
      <c r="U35" s="2"/>
      <c r="V35" s="2"/>
    </row>
    <row r="36" spans="1:22">
      <c r="A36" s="133"/>
      <c r="B36" s="115"/>
      <c r="C36" s="118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87"/>
      <c r="Q36" s="121"/>
      <c r="R36" s="124"/>
      <c r="S36" s="124"/>
      <c r="T36" s="109"/>
      <c r="U36" s="2"/>
      <c r="V36" s="2"/>
    </row>
    <row r="37" spans="1:22">
      <c r="A37" s="134"/>
      <c r="B37" s="116"/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81" t="s">
        <v>48</v>
      </c>
      <c r="Q37" s="122"/>
      <c r="R37" s="125"/>
      <c r="S37" s="125"/>
      <c r="T37" s="110"/>
      <c r="U37" s="2"/>
      <c r="V37" s="2"/>
    </row>
    <row r="38" spans="1:22">
      <c r="A38" s="129">
        <v>5</v>
      </c>
      <c r="B38" s="114" t="s">
        <v>2764</v>
      </c>
      <c r="C38" s="117">
        <v>12</v>
      </c>
      <c r="D38" s="117">
        <v>8</v>
      </c>
      <c r="E38" s="117">
        <v>1</v>
      </c>
      <c r="F38" s="117">
        <v>3</v>
      </c>
      <c r="G38" s="117">
        <v>29</v>
      </c>
      <c r="H38" s="117">
        <v>17</v>
      </c>
      <c r="I38" s="117">
        <v>12</v>
      </c>
      <c r="J38" s="117">
        <v>25</v>
      </c>
      <c r="K38" s="117">
        <v>2.08</v>
      </c>
      <c r="L38" s="117">
        <v>23.5</v>
      </c>
      <c r="M38" s="117">
        <v>15.9</v>
      </c>
      <c r="N38" s="117">
        <v>7.7</v>
      </c>
      <c r="O38" s="117">
        <v>0.64</v>
      </c>
      <c r="P38" s="83" t="s">
        <v>47</v>
      </c>
      <c r="Q38" s="120">
        <v>41378</v>
      </c>
      <c r="R38" s="123" t="s">
        <v>4227</v>
      </c>
      <c r="S38" s="123" t="s">
        <v>84</v>
      </c>
      <c r="T38" s="108"/>
      <c r="U38" s="2"/>
      <c r="V38" s="2"/>
    </row>
    <row r="39" spans="1:22">
      <c r="A39" s="130"/>
      <c r="B39" s="115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87"/>
      <c r="Q39" s="121"/>
      <c r="R39" s="124"/>
      <c r="S39" s="124"/>
      <c r="T39" s="109"/>
      <c r="U39" s="2"/>
      <c r="V39" s="2"/>
    </row>
    <row r="40" spans="1:22">
      <c r="A40" s="130"/>
      <c r="B40" s="115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83" t="s">
        <v>46</v>
      </c>
      <c r="Q40" s="121"/>
      <c r="R40" s="124"/>
      <c r="S40" s="124"/>
      <c r="T40" s="109"/>
      <c r="U40" s="2"/>
      <c r="V40" s="2"/>
    </row>
    <row r="41" spans="1:22">
      <c r="A41" s="130"/>
      <c r="B41" s="115"/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87"/>
      <c r="Q41" s="121"/>
      <c r="R41" s="124"/>
      <c r="S41" s="124"/>
      <c r="T41" s="109"/>
      <c r="U41" s="2"/>
      <c r="V41" s="2"/>
    </row>
    <row r="42" spans="1:22">
      <c r="A42" s="130"/>
      <c r="B42" s="115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83" t="s">
        <v>46</v>
      </c>
      <c r="Q42" s="121"/>
      <c r="R42" s="124"/>
      <c r="S42" s="124"/>
      <c r="T42" s="109"/>
      <c r="U42" s="2"/>
      <c r="V42" s="2"/>
    </row>
    <row r="43" spans="1:22">
      <c r="A43" s="130"/>
      <c r="B43" s="115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87"/>
      <c r="Q43" s="121"/>
      <c r="R43" s="124"/>
      <c r="S43" s="124"/>
      <c r="T43" s="109"/>
      <c r="U43" s="2"/>
      <c r="V43" s="2"/>
    </row>
    <row r="44" spans="1:22">
      <c r="A44" s="130"/>
      <c r="B44" s="115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83" t="s">
        <v>48</v>
      </c>
      <c r="Q44" s="121"/>
      <c r="R44" s="124"/>
      <c r="S44" s="124"/>
      <c r="T44" s="109"/>
      <c r="U44" s="2"/>
      <c r="V44" s="2"/>
    </row>
    <row r="45" spans="1:22">
      <c r="A45" s="130"/>
      <c r="B45" s="115"/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87"/>
      <c r="Q45" s="121"/>
      <c r="R45" s="124"/>
      <c r="S45" s="124"/>
      <c r="T45" s="109"/>
      <c r="U45" s="2"/>
      <c r="V45" s="2"/>
    </row>
    <row r="46" spans="1:22">
      <c r="A46" s="131"/>
      <c r="B46" s="116"/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81" t="s">
        <v>46</v>
      </c>
      <c r="Q46" s="122"/>
      <c r="R46" s="125"/>
      <c r="S46" s="125"/>
      <c r="T46" s="110"/>
      <c r="U46" s="2"/>
      <c r="V46" s="2"/>
    </row>
    <row r="47" spans="1:22">
      <c r="A47" s="126">
        <v>6</v>
      </c>
      <c r="B47" s="114" t="s">
        <v>2751</v>
      </c>
      <c r="C47" s="117">
        <v>12</v>
      </c>
      <c r="D47" s="117">
        <v>7</v>
      </c>
      <c r="E47" s="117">
        <v>0</v>
      </c>
      <c r="F47" s="117">
        <v>5</v>
      </c>
      <c r="G47" s="117">
        <v>13</v>
      </c>
      <c r="H47" s="117">
        <v>16</v>
      </c>
      <c r="I47" s="117">
        <v>-3</v>
      </c>
      <c r="J47" s="117">
        <v>21</v>
      </c>
      <c r="K47" s="117">
        <v>1.75</v>
      </c>
      <c r="L47" s="117">
        <v>17.5</v>
      </c>
      <c r="M47" s="117">
        <v>18.899999999999999</v>
      </c>
      <c r="N47" s="117">
        <v>-1.3</v>
      </c>
      <c r="O47" s="117">
        <v>-0.11</v>
      </c>
      <c r="P47" s="83" t="s">
        <v>46</v>
      </c>
      <c r="Q47" s="120">
        <v>73504</v>
      </c>
      <c r="R47" s="139" t="s">
        <v>3586</v>
      </c>
      <c r="S47" s="123" t="s">
        <v>2693</v>
      </c>
      <c r="T47" s="108"/>
      <c r="U47" s="2"/>
      <c r="V47" s="2"/>
    </row>
    <row r="48" spans="1:22">
      <c r="A48" s="127"/>
      <c r="B48" s="115"/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87"/>
      <c r="Q48" s="121"/>
      <c r="R48" s="140"/>
      <c r="S48" s="124"/>
      <c r="T48" s="109"/>
      <c r="U48" s="2"/>
      <c r="V48" s="2"/>
    </row>
    <row r="49" spans="1:22">
      <c r="A49" s="127"/>
      <c r="B49" s="115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83" t="s">
        <v>46</v>
      </c>
      <c r="Q49" s="121"/>
      <c r="R49" s="140"/>
      <c r="S49" s="124"/>
      <c r="T49" s="109"/>
      <c r="U49" s="2"/>
      <c r="V49" s="2"/>
    </row>
    <row r="50" spans="1:22">
      <c r="A50" s="127"/>
      <c r="B50" s="115"/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87"/>
      <c r="Q50" s="121"/>
      <c r="R50" s="140"/>
      <c r="S50" s="124"/>
      <c r="T50" s="109"/>
      <c r="U50" s="2"/>
      <c r="V50" s="2"/>
    </row>
    <row r="51" spans="1:22">
      <c r="A51" s="127"/>
      <c r="B51" s="115"/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  <c r="P51" s="83" t="s">
        <v>48</v>
      </c>
      <c r="Q51" s="121"/>
      <c r="R51" s="140"/>
      <c r="S51" s="124"/>
      <c r="T51" s="109"/>
      <c r="U51" s="2"/>
      <c r="V51" s="2"/>
    </row>
    <row r="52" spans="1:22">
      <c r="A52" s="127"/>
      <c r="B52" s="115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87"/>
      <c r="Q52" s="121"/>
      <c r="R52" s="140"/>
      <c r="S52" s="124"/>
      <c r="T52" s="109"/>
      <c r="U52" s="2"/>
      <c r="V52" s="2"/>
    </row>
    <row r="53" spans="1:22">
      <c r="A53" s="127"/>
      <c r="B53" s="115"/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83" t="s">
        <v>46</v>
      </c>
      <c r="Q53" s="121"/>
      <c r="R53" s="140"/>
      <c r="S53" s="124"/>
      <c r="T53" s="109"/>
    </row>
    <row r="54" spans="1:22">
      <c r="A54" s="127"/>
      <c r="B54" s="115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87"/>
      <c r="Q54" s="121"/>
      <c r="R54" s="140"/>
      <c r="S54" s="124"/>
      <c r="T54" s="109"/>
    </row>
    <row r="55" spans="1:22">
      <c r="A55" s="128"/>
      <c r="B55" s="116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81" t="s">
        <v>46</v>
      </c>
      <c r="Q55" s="122"/>
      <c r="R55" s="141"/>
      <c r="S55" s="125"/>
      <c r="T55" s="110"/>
    </row>
    <row r="56" spans="1:22">
      <c r="A56" s="126">
        <v>7</v>
      </c>
      <c r="B56" s="114" t="s">
        <v>2745</v>
      </c>
      <c r="C56" s="117">
        <v>12</v>
      </c>
      <c r="D56" s="117">
        <v>6</v>
      </c>
      <c r="E56" s="117">
        <v>2</v>
      </c>
      <c r="F56" s="117">
        <v>4</v>
      </c>
      <c r="G56" s="117">
        <v>27</v>
      </c>
      <c r="H56" s="117">
        <v>13</v>
      </c>
      <c r="I56" s="117">
        <v>14</v>
      </c>
      <c r="J56" s="117">
        <v>20</v>
      </c>
      <c r="K56" s="117">
        <v>1.67</v>
      </c>
      <c r="L56" s="117">
        <v>23.4</v>
      </c>
      <c r="M56" s="117">
        <v>13.2</v>
      </c>
      <c r="N56" s="117">
        <v>10.1</v>
      </c>
      <c r="O56" s="117">
        <v>0.84</v>
      </c>
      <c r="P56" s="83" t="s">
        <v>47</v>
      </c>
      <c r="Q56" s="120">
        <v>52027</v>
      </c>
      <c r="R56" s="123" t="s">
        <v>3488</v>
      </c>
      <c r="S56" s="123" t="s">
        <v>68</v>
      </c>
      <c r="T56" s="108"/>
    </row>
    <row r="57" spans="1:22">
      <c r="A57" s="127"/>
      <c r="B57" s="115"/>
      <c r="C57" s="118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87"/>
      <c r="Q57" s="121"/>
      <c r="R57" s="124"/>
      <c r="S57" s="124"/>
      <c r="T57" s="109"/>
    </row>
    <row r="58" spans="1:22">
      <c r="A58" s="127"/>
      <c r="B58" s="115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83" t="s">
        <v>46</v>
      </c>
      <c r="Q58" s="121"/>
      <c r="R58" s="124"/>
      <c r="S58" s="124"/>
      <c r="T58" s="109"/>
    </row>
    <row r="59" spans="1:22">
      <c r="A59" s="127"/>
      <c r="B59" s="115"/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87"/>
      <c r="Q59" s="121"/>
      <c r="R59" s="124"/>
      <c r="S59" s="124"/>
      <c r="T59" s="109"/>
    </row>
    <row r="60" spans="1:22">
      <c r="A60" s="127"/>
      <c r="B60" s="115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83" t="s">
        <v>47</v>
      </c>
      <c r="Q60" s="121"/>
      <c r="R60" s="124"/>
      <c r="S60" s="124"/>
      <c r="T60" s="109"/>
    </row>
    <row r="61" spans="1:22">
      <c r="A61" s="127"/>
      <c r="B61" s="115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87"/>
      <c r="Q61" s="121"/>
      <c r="R61" s="124"/>
      <c r="S61" s="124"/>
      <c r="T61" s="109"/>
    </row>
    <row r="62" spans="1:22">
      <c r="A62" s="127"/>
      <c r="B62" s="115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83" t="s">
        <v>46</v>
      </c>
      <c r="Q62" s="121"/>
      <c r="R62" s="124"/>
      <c r="S62" s="124"/>
      <c r="T62" s="109"/>
    </row>
    <row r="63" spans="1:22">
      <c r="A63" s="127"/>
      <c r="B63" s="115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87"/>
      <c r="Q63" s="121"/>
      <c r="R63" s="124"/>
      <c r="S63" s="124"/>
      <c r="T63" s="109"/>
    </row>
    <row r="64" spans="1:22">
      <c r="A64" s="128"/>
      <c r="B64" s="116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81" t="s">
        <v>48</v>
      </c>
      <c r="Q64" s="122"/>
      <c r="R64" s="125"/>
      <c r="S64" s="125"/>
      <c r="T64" s="110"/>
    </row>
    <row r="65" spans="1:20">
      <c r="A65" s="126">
        <v>8</v>
      </c>
      <c r="B65" s="114" t="s">
        <v>2746</v>
      </c>
      <c r="C65" s="117">
        <v>12</v>
      </c>
      <c r="D65" s="117">
        <v>5</v>
      </c>
      <c r="E65" s="117">
        <v>4</v>
      </c>
      <c r="F65" s="117">
        <v>3</v>
      </c>
      <c r="G65" s="117">
        <v>25</v>
      </c>
      <c r="H65" s="117">
        <v>21</v>
      </c>
      <c r="I65" s="117">
        <v>4</v>
      </c>
      <c r="J65" s="117">
        <v>19</v>
      </c>
      <c r="K65" s="117">
        <v>1.58</v>
      </c>
      <c r="L65" s="117">
        <v>20.8</v>
      </c>
      <c r="M65" s="117">
        <v>17</v>
      </c>
      <c r="N65" s="117">
        <v>3.8</v>
      </c>
      <c r="O65" s="117">
        <v>0.31</v>
      </c>
      <c r="P65" s="83" t="s">
        <v>47</v>
      </c>
      <c r="Q65" s="120">
        <v>31612</v>
      </c>
      <c r="R65" s="123" t="s">
        <v>3489</v>
      </c>
      <c r="S65" s="123" t="s">
        <v>377</v>
      </c>
      <c r="T65" s="108"/>
    </row>
    <row r="66" spans="1:20">
      <c r="A66" s="127"/>
      <c r="B66" s="115"/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87"/>
      <c r="Q66" s="121"/>
      <c r="R66" s="124"/>
      <c r="S66" s="124"/>
      <c r="T66" s="109"/>
    </row>
    <row r="67" spans="1:20">
      <c r="A67" s="127"/>
      <c r="B67" s="115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83" t="s">
        <v>48</v>
      </c>
      <c r="Q67" s="121"/>
      <c r="R67" s="124"/>
      <c r="S67" s="124"/>
      <c r="T67" s="109"/>
    </row>
    <row r="68" spans="1:20">
      <c r="A68" s="127"/>
      <c r="B68" s="115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87"/>
      <c r="Q68" s="121"/>
      <c r="R68" s="124"/>
      <c r="S68" s="124"/>
      <c r="T68" s="109"/>
    </row>
    <row r="69" spans="1:20">
      <c r="A69" s="127"/>
      <c r="B69" s="115"/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83" t="s">
        <v>47</v>
      </c>
      <c r="Q69" s="121"/>
      <c r="R69" s="124"/>
      <c r="S69" s="124"/>
      <c r="T69" s="109"/>
    </row>
    <row r="70" spans="1:20">
      <c r="A70" s="127"/>
      <c r="B70" s="115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87"/>
      <c r="Q70" s="121"/>
      <c r="R70" s="124"/>
      <c r="S70" s="124"/>
      <c r="T70" s="109"/>
    </row>
    <row r="71" spans="1:20">
      <c r="A71" s="127"/>
      <c r="B71" s="115"/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  <c r="P71" s="83" t="s">
        <v>47</v>
      </c>
      <c r="Q71" s="121"/>
      <c r="R71" s="124"/>
      <c r="S71" s="124"/>
      <c r="T71" s="109"/>
    </row>
    <row r="72" spans="1:20">
      <c r="A72" s="127"/>
      <c r="B72" s="115"/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87"/>
      <c r="Q72" s="121"/>
      <c r="R72" s="124"/>
      <c r="S72" s="124"/>
      <c r="T72" s="109"/>
    </row>
    <row r="73" spans="1:20">
      <c r="A73" s="128"/>
      <c r="B73" s="116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81" t="s">
        <v>47</v>
      </c>
      <c r="Q73" s="122"/>
      <c r="R73" s="125"/>
      <c r="S73" s="125"/>
      <c r="T73" s="110"/>
    </row>
    <row r="74" spans="1:20">
      <c r="A74" s="126">
        <v>9</v>
      </c>
      <c r="B74" s="114" t="s">
        <v>2755</v>
      </c>
      <c r="C74" s="117">
        <v>12</v>
      </c>
      <c r="D74" s="117">
        <v>5</v>
      </c>
      <c r="E74" s="117">
        <v>2</v>
      </c>
      <c r="F74" s="117">
        <v>5</v>
      </c>
      <c r="G74" s="117">
        <v>21</v>
      </c>
      <c r="H74" s="117">
        <v>22</v>
      </c>
      <c r="I74" s="117">
        <v>-1</v>
      </c>
      <c r="J74" s="117">
        <v>17</v>
      </c>
      <c r="K74" s="117">
        <v>1.42</v>
      </c>
      <c r="L74" s="117">
        <v>17.600000000000001</v>
      </c>
      <c r="M74" s="117">
        <v>22.2</v>
      </c>
      <c r="N74" s="117">
        <v>-4.5999999999999996</v>
      </c>
      <c r="O74" s="117">
        <v>-0.39</v>
      </c>
      <c r="P74" s="83" t="s">
        <v>47</v>
      </c>
      <c r="Q74" s="120">
        <v>62466</v>
      </c>
      <c r="R74" s="123" t="s">
        <v>4228</v>
      </c>
      <c r="S74" s="123" t="s">
        <v>120</v>
      </c>
      <c r="T74" s="108"/>
    </row>
    <row r="75" spans="1:20">
      <c r="A75" s="127"/>
      <c r="B75" s="115"/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87"/>
      <c r="Q75" s="121"/>
      <c r="R75" s="124"/>
      <c r="S75" s="124"/>
      <c r="T75" s="109"/>
    </row>
    <row r="76" spans="1:20">
      <c r="A76" s="127"/>
      <c r="B76" s="115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83" t="s">
        <v>48</v>
      </c>
      <c r="Q76" s="121"/>
      <c r="R76" s="124"/>
      <c r="S76" s="124"/>
      <c r="T76" s="109"/>
    </row>
    <row r="77" spans="1:20">
      <c r="A77" s="127"/>
      <c r="B77" s="115"/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87"/>
      <c r="Q77" s="121"/>
      <c r="R77" s="124"/>
      <c r="S77" s="124"/>
      <c r="T77" s="109"/>
    </row>
    <row r="78" spans="1:20">
      <c r="A78" s="127"/>
      <c r="B78" s="115"/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83" t="s">
        <v>48</v>
      </c>
      <c r="Q78" s="121"/>
      <c r="R78" s="124"/>
      <c r="S78" s="124"/>
      <c r="T78" s="109"/>
    </row>
    <row r="79" spans="1:20">
      <c r="A79" s="127"/>
      <c r="B79" s="115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87"/>
      <c r="Q79" s="121"/>
      <c r="R79" s="124"/>
      <c r="S79" s="124"/>
      <c r="T79" s="109"/>
    </row>
    <row r="80" spans="1:20">
      <c r="A80" s="127"/>
      <c r="B80" s="115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83" t="s">
        <v>48</v>
      </c>
      <c r="Q80" s="121"/>
      <c r="R80" s="124"/>
      <c r="S80" s="124"/>
      <c r="T80" s="109"/>
    </row>
    <row r="81" spans="1:20">
      <c r="A81" s="127"/>
      <c r="B81" s="115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87"/>
      <c r="Q81" s="121"/>
      <c r="R81" s="124"/>
      <c r="S81" s="124"/>
      <c r="T81" s="109"/>
    </row>
    <row r="82" spans="1:20">
      <c r="A82" s="128"/>
      <c r="B82" s="116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81" t="s">
        <v>46</v>
      </c>
      <c r="Q82" s="122"/>
      <c r="R82" s="125"/>
      <c r="S82" s="125"/>
      <c r="T82" s="110"/>
    </row>
    <row r="83" spans="1:20">
      <c r="A83" s="126">
        <v>10</v>
      </c>
      <c r="B83" s="114" t="s">
        <v>2757</v>
      </c>
      <c r="C83" s="117">
        <v>12</v>
      </c>
      <c r="D83" s="117">
        <v>4</v>
      </c>
      <c r="E83" s="117">
        <v>4</v>
      </c>
      <c r="F83" s="117">
        <v>4</v>
      </c>
      <c r="G83" s="117">
        <v>21</v>
      </c>
      <c r="H83" s="117">
        <v>16</v>
      </c>
      <c r="I83" s="117">
        <v>5</v>
      </c>
      <c r="J83" s="117">
        <v>16</v>
      </c>
      <c r="K83" s="117">
        <v>1.33</v>
      </c>
      <c r="L83" s="117">
        <v>25.2</v>
      </c>
      <c r="M83" s="117">
        <v>15</v>
      </c>
      <c r="N83" s="117">
        <v>10.199999999999999</v>
      </c>
      <c r="O83" s="117">
        <v>0.85</v>
      </c>
      <c r="P83" s="83" t="s">
        <v>46</v>
      </c>
      <c r="Q83" s="120">
        <v>39763</v>
      </c>
      <c r="R83" s="123" t="s">
        <v>4229</v>
      </c>
      <c r="S83" s="123" t="s">
        <v>74</v>
      </c>
      <c r="T83" s="108"/>
    </row>
    <row r="84" spans="1:20">
      <c r="A84" s="127"/>
      <c r="B84" s="115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87"/>
      <c r="Q84" s="121"/>
      <c r="R84" s="124"/>
      <c r="S84" s="124"/>
      <c r="T84" s="109"/>
    </row>
    <row r="85" spans="1:20">
      <c r="A85" s="127"/>
      <c r="B85" s="115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83" t="s">
        <v>47</v>
      </c>
      <c r="Q85" s="121"/>
      <c r="R85" s="124"/>
      <c r="S85" s="124"/>
      <c r="T85" s="109"/>
    </row>
    <row r="86" spans="1:20">
      <c r="A86" s="127"/>
      <c r="B86" s="115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87"/>
      <c r="Q86" s="121"/>
      <c r="R86" s="124"/>
      <c r="S86" s="124"/>
      <c r="T86" s="109"/>
    </row>
    <row r="87" spans="1:20">
      <c r="A87" s="127"/>
      <c r="B87" s="115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83" t="s">
        <v>48</v>
      </c>
      <c r="Q87" s="121"/>
      <c r="R87" s="124"/>
      <c r="S87" s="124"/>
      <c r="T87" s="109"/>
    </row>
    <row r="88" spans="1:20">
      <c r="A88" s="127"/>
      <c r="B88" s="115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87"/>
      <c r="Q88" s="121"/>
      <c r="R88" s="124"/>
      <c r="S88" s="124"/>
      <c r="T88" s="109"/>
    </row>
    <row r="89" spans="1:20">
      <c r="A89" s="127"/>
      <c r="B89" s="115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83" t="s">
        <v>46</v>
      </c>
      <c r="Q89" s="121"/>
      <c r="R89" s="124"/>
      <c r="S89" s="124"/>
      <c r="T89" s="109"/>
    </row>
    <row r="90" spans="1:20">
      <c r="A90" s="127"/>
      <c r="B90" s="115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87"/>
      <c r="Q90" s="121"/>
      <c r="R90" s="124"/>
      <c r="S90" s="124"/>
      <c r="T90" s="109"/>
    </row>
    <row r="91" spans="1:20">
      <c r="A91" s="128"/>
      <c r="B91" s="116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81" t="s">
        <v>47</v>
      </c>
      <c r="Q91" s="122"/>
      <c r="R91" s="125"/>
      <c r="S91" s="125"/>
      <c r="T91" s="110"/>
    </row>
    <row r="92" spans="1:20">
      <c r="A92" s="126">
        <v>11</v>
      </c>
      <c r="B92" s="114" t="s">
        <v>2753</v>
      </c>
      <c r="C92" s="117">
        <v>12</v>
      </c>
      <c r="D92" s="117">
        <v>4</v>
      </c>
      <c r="E92" s="117">
        <v>4</v>
      </c>
      <c r="F92" s="117">
        <v>4</v>
      </c>
      <c r="G92" s="117">
        <v>19</v>
      </c>
      <c r="H92" s="117">
        <v>17</v>
      </c>
      <c r="I92" s="117">
        <v>2</v>
      </c>
      <c r="J92" s="117">
        <v>16</v>
      </c>
      <c r="K92" s="117">
        <v>1.33</v>
      </c>
      <c r="L92" s="117">
        <v>22.1</v>
      </c>
      <c r="M92" s="117">
        <v>16.3</v>
      </c>
      <c r="N92" s="117">
        <v>5.8</v>
      </c>
      <c r="O92" s="117">
        <v>0.48</v>
      </c>
      <c r="P92" s="83" t="s">
        <v>48</v>
      </c>
      <c r="Q92" s="120">
        <v>17025</v>
      </c>
      <c r="R92" s="123" t="s">
        <v>3490</v>
      </c>
      <c r="S92" s="123" t="s">
        <v>2668</v>
      </c>
      <c r="T92" s="108"/>
    </row>
    <row r="93" spans="1:20">
      <c r="A93" s="127"/>
      <c r="B93" s="115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87"/>
      <c r="Q93" s="121"/>
      <c r="R93" s="124"/>
      <c r="S93" s="124"/>
      <c r="T93" s="109"/>
    </row>
    <row r="94" spans="1:20">
      <c r="A94" s="127"/>
      <c r="B94" s="115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83" t="s">
        <v>46</v>
      </c>
      <c r="Q94" s="121"/>
      <c r="R94" s="124"/>
      <c r="S94" s="124"/>
      <c r="T94" s="109"/>
    </row>
    <row r="95" spans="1:20">
      <c r="A95" s="127"/>
      <c r="B95" s="115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87"/>
      <c r="Q95" s="121"/>
      <c r="R95" s="124"/>
      <c r="S95" s="124"/>
      <c r="T95" s="109"/>
    </row>
    <row r="96" spans="1:20">
      <c r="A96" s="127"/>
      <c r="B96" s="115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83" t="s">
        <v>46</v>
      </c>
      <c r="Q96" s="121"/>
      <c r="R96" s="124"/>
      <c r="S96" s="124"/>
      <c r="T96" s="109"/>
    </row>
    <row r="97" spans="1:20">
      <c r="A97" s="127"/>
      <c r="B97" s="115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87"/>
      <c r="Q97" s="121"/>
      <c r="R97" s="124"/>
      <c r="S97" s="124"/>
      <c r="T97" s="109"/>
    </row>
    <row r="98" spans="1:20">
      <c r="A98" s="127"/>
      <c r="B98" s="115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83" t="s">
        <v>46</v>
      </c>
      <c r="Q98" s="121"/>
      <c r="R98" s="124"/>
      <c r="S98" s="124"/>
      <c r="T98" s="109"/>
    </row>
    <row r="99" spans="1:20">
      <c r="A99" s="127"/>
      <c r="B99" s="115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87"/>
      <c r="Q99" s="121"/>
      <c r="R99" s="124"/>
      <c r="S99" s="124"/>
      <c r="T99" s="109"/>
    </row>
    <row r="100" spans="1:20">
      <c r="A100" s="128"/>
      <c r="B100" s="116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81" t="s">
        <v>48</v>
      </c>
      <c r="Q100" s="122"/>
      <c r="R100" s="125"/>
      <c r="S100" s="125"/>
      <c r="T100" s="110"/>
    </row>
    <row r="101" spans="1:20">
      <c r="A101" s="126">
        <v>12</v>
      </c>
      <c r="B101" s="114" t="s">
        <v>2761</v>
      </c>
      <c r="C101" s="117">
        <v>12</v>
      </c>
      <c r="D101" s="117">
        <v>4</v>
      </c>
      <c r="E101" s="117">
        <v>3</v>
      </c>
      <c r="F101" s="117">
        <v>5</v>
      </c>
      <c r="G101" s="117">
        <v>16</v>
      </c>
      <c r="H101" s="117">
        <v>20</v>
      </c>
      <c r="I101" s="117">
        <v>-4</v>
      </c>
      <c r="J101" s="117">
        <v>15</v>
      </c>
      <c r="K101" s="117">
        <v>1.25</v>
      </c>
      <c r="L101" s="117">
        <v>16.399999999999999</v>
      </c>
      <c r="M101" s="117">
        <v>19.5</v>
      </c>
      <c r="N101" s="117">
        <v>-3.1</v>
      </c>
      <c r="O101" s="117">
        <v>-0.26</v>
      </c>
      <c r="P101" s="83" t="s">
        <v>47</v>
      </c>
      <c r="Q101" s="120">
        <v>31440</v>
      </c>
      <c r="R101" s="123" t="s">
        <v>3491</v>
      </c>
      <c r="S101" s="123" t="s">
        <v>94</v>
      </c>
      <c r="T101" s="108"/>
    </row>
    <row r="102" spans="1:20">
      <c r="A102" s="127"/>
      <c r="B102" s="115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87"/>
      <c r="Q102" s="121"/>
      <c r="R102" s="124"/>
      <c r="S102" s="124"/>
      <c r="T102" s="109"/>
    </row>
    <row r="103" spans="1:20">
      <c r="A103" s="127"/>
      <c r="B103" s="115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83" t="s">
        <v>46</v>
      </c>
      <c r="Q103" s="121"/>
      <c r="R103" s="124"/>
      <c r="S103" s="124"/>
      <c r="T103" s="109"/>
    </row>
    <row r="104" spans="1:20">
      <c r="A104" s="127"/>
      <c r="B104" s="115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87"/>
      <c r="Q104" s="121"/>
      <c r="R104" s="124"/>
      <c r="S104" s="124"/>
      <c r="T104" s="109"/>
    </row>
    <row r="105" spans="1:20">
      <c r="A105" s="127"/>
      <c r="B105" s="115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83" t="s">
        <v>47</v>
      </c>
      <c r="Q105" s="121"/>
      <c r="R105" s="124"/>
      <c r="S105" s="124"/>
      <c r="T105" s="109"/>
    </row>
    <row r="106" spans="1:20">
      <c r="A106" s="127"/>
      <c r="B106" s="115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87"/>
      <c r="Q106" s="121"/>
      <c r="R106" s="124"/>
      <c r="S106" s="124"/>
      <c r="T106" s="109"/>
    </row>
    <row r="107" spans="1:20">
      <c r="A107" s="127"/>
      <c r="B107" s="115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83" t="s">
        <v>48</v>
      </c>
      <c r="Q107" s="121"/>
      <c r="R107" s="124"/>
      <c r="S107" s="124"/>
      <c r="T107" s="109"/>
    </row>
    <row r="108" spans="1:20">
      <c r="A108" s="127"/>
      <c r="B108" s="115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87"/>
      <c r="Q108" s="121"/>
      <c r="R108" s="124"/>
      <c r="S108" s="124"/>
      <c r="T108" s="109"/>
    </row>
    <row r="109" spans="1:20">
      <c r="A109" s="128"/>
      <c r="B109" s="116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81" t="s">
        <v>46</v>
      </c>
      <c r="Q109" s="122"/>
      <c r="R109" s="125"/>
      <c r="S109" s="125"/>
      <c r="T109" s="110"/>
    </row>
    <row r="110" spans="1:20">
      <c r="A110" s="126">
        <v>13</v>
      </c>
      <c r="B110" s="114" t="s">
        <v>2749</v>
      </c>
      <c r="C110" s="117">
        <v>12</v>
      </c>
      <c r="D110" s="117">
        <v>4</v>
      </c>
      <c r="E110" s="117">
        <v>3</v>
      </c>
      <c r="F110" s="117">
        <v>5</v>
      </c>
      <c r="G110" s="117">
        <v>12</v>
      </c>
      <c r="H110" s="117">
        <v>16</v>
      </c>
      <c r="I110" s="117">
        <v>-4</v>
      </c>
      <c r="J110" s="117">
        <v>15</v>
      </c>
      <c r="K110" s="117">
        <v>1.25</v>
      </c>
      <c r="L110" s="117">
        <v>14.2</v>
      </c>
      <c r="M110" s="117">
        <v>16.7</v>
      </c>
      <c r="N110" s="117">
        <v>-2.6</v>
      </c>
      <c r="O110" s="117">
        <v>-0.21</v>
      </c>
      <c r="P110" s="83" t="s">
        <v>47</v>
      </c>
      <c r="Q110" s="120">
        <v>24866</v>
      </c>
      <c r="R110" s="123" t="s">
        <v>4230</v>
      </c>
      <c r="S110" s="123" t="s">
        <v>372</v>
      </c>
      <c r="T110" s="108"/>
    </row>
    <row r="111" spans="1:20">
      <c r="A111" s="127"/>
      <c r="B111" s="115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87"/>
      <c r="Q111" s="121"/>
      <c r="R111" s="124"/>
      <c r="S111" s="124"/>
      <c r="T111" s="109"/>
    </row>
    <row r="112" spans="1:20">
      <c r="A112" s="127"/>
      <c r="B112" s="115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83" t="s">
        <v>48</v>
      </c>
      <c r="Q112" s="121"/>
      <c r="R112" s="124"/>
      <c r="S112" s="124"/>
      <c r="T112" s="109"/>
    </row>
    <row r="113" spans="1:20">
      <c r="A113" s="127"/>
      <c r="B113" s="115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87"/>
      <c r="Q113" s="121"/>
      <c r="R113" s="124"/>
      <c r="S113" s="124"/>
      <c r="T113" s="109"/>
    </row>
    <row r="114" spans="1:20">
      <c r="A114" s="127"/>
      <c r="B114" s="115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83" t="s">
        <v>48</v>
      </c>
      <c r="Q114" s="121"/>
      <c r="R114" s="124"/>
      <c r="S114" s="124"/>
      <c r="T114" s="109"/>
    </row>
    <row r="115" spans="1:20">
      <c r="A115" s="127"/>
      <c r="B115" s="115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87"/>
      <c r="Q115" s="121"/>
      <c r="R115" s="124"/>
      <c r="S115" s="124"/>
      <c r="T115" s="109"/>
    </row>
    <row r="116" spans="1:20">
      <c r="A116" s="127"/>
      <c r="B116" s="115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83" t="s">
        <v>46</v>
      </c>
      <c r="Q116" s="121"/>
      <c r="R116" s="124"/>
      <c r="S116" s="124"/>
      <c r="T116" s="109"/>
    </row>
    <row r="117" spans="1:20">
      <c r="A117" s="127"/>
      <c r="B117" s="115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87"/>
      <c r="Q117" s="121"/>
      <c r="R117" s="124"/>
      <c r="S117" s="124"/>
      <c r="T117" s="109"/>
    </row>
    <row r="118" spans="1:20">
      <c r="A118" s="128"/>
      <c r="B118" s="116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81" t="s">
        <v>48</v>
      </c>
      <c r="Q118" s="122"/>
      <c r="R118" s="125"/>
      <c r="S118" s="125"/>
      <c r="T118" s="110"/>
    </row>
    <row r="119" spans="1:20">
      <c r="A119" s="126">
        <v>14</v>
      </c>
      <c r="B119" s="114" t="s">
        <v>2758</v>
      </c>
      <c r="C119" s="117">
        <v>12</v>
      </c>
      <c r="D119" s="117">
        <v>3</v>
      </c>
      <c r="E119" s="117">
        <v>4</v>
      </c>
      <c r="F119" s="117">
        <v>5</v>
      </c>
      <c r="G119" s="117">
        <v>14</v>
      </c>
      <c r="H119" s="117">
        <v>18</v>
      </c>
      <c r="I119" s="117">
        <v>-4</v>
      </c>
      <c r="J119" s="117">
        <v>13</v>
      </c>
      <c r="K119" s="117">
        <v>1.08</v>
      </c>
      <c r="L119" s="117">
        <v>13.2</v>
      </c>
      <c r="M119" s="117">
        <v>18.7</v>
      </c>
      <c r="N119" s="117">
        <v>-5.5</v>
      </c>
      <c r="O119" s="117">
        <v>-0.45</v>
      </c>
      <c r="P119" s="83" t="s">
        <v>47</v>
      </c>
      <c r="Q119" s="120">
        <v>29214</v>
      </c>
      <c r="R119" s="123" t="s">
        <v>4231</v>
      </c>
      <c r="S119" s="123" t="s">
        <v>379</v>
      </c>
      <c r="T119" s="108"/>
    </row>
    <row r="120" spans="1:20">
      <c r="A120" s="127"/>
      <c r="B120" s="115"/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87"/>
      <c r="Q120" s="121"/>
      <c r="R120" s="124"/>
      <c r="S120" s="124"/>
      <c r="T120" s="109"/>
    </row>
    <row r="121" spans="1:20">
      <c r="A121" s="127"/>
      <c r="B121" s="115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83" t="s">
        <v>47</v>
      </c>
      <c r="Q121" s="121"/>
      <c r="R121" s="124"/>
      <c r="S121" s="124"/>
      <c r="T121" s="109"/>
    </row>
    <row r="122" spans="1:20">
      <c r="A122" s="127"/>
      <c r="B122" s="115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87"/>
      <c r="Q122" s="121"/>
      <c r="R122" s="124"/>
      <c r="S122" s="124"/>
      <c r="T122" s="109"/>
    </row>
    <row r="123" spans="1:20">
      <c r="A123" s="127"/>
      <c r="B123" s="115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83" t="s">
        <v>48</v>
      </c>
      <c r="Q123" s="121"/>
      <c r="R123" s="124"/>
      <c r="S123" s="124"/>
      <c r="T123" s="109"/>
    </row>
    <row r="124" spans="1:20">
      <c r="A124" s="127"/>
      <c r="B124" s="115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87"/>
      <c r="Q124" s="121"/>
      <c r="R124" s="124"/>
      <c r="S124" s="124"/>
      <c r="T124" s="109"/>
    </row>
    <row r="125" spans="1:20">
      <c r="A125" s="127"/>
      <c r="B125" s="115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83" t="s">
        <v>46</v>
      </c>
      <c r="Q125" s="121"/>
      <c r="R125" s="124"/>
      <c r="S125" s="124"/>
      <c r="T125" s="109"/>
    </row>
    <row r="126" spans="1:20">
      <c r="A126" s="127"/>
      <c r="B126" s="115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87"/>
      <c r="Q126" s="121"/>
      <c r="R126" s="124"/>
      <c r="S126" s="124"/>
      <c r="T126" s="109"/>
    </row>
    <row r="127" spans="1:20">
      <c r="A127" s="128"/>
      <c r="B127" s="116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81" t="s">
        <v>48</v>
      </c>
      <c r="Q127" s="122"/>
      <c r="R127" s="125"/>
      <c r="S127" s="125"/>
      <c r="T127" s="110"/>
    </row>
    <row r="128" spans="1:20">
      <c r="A128" s="126">
        <v>15</v>
      </c>
      <c r="B128" s="114" t="s">
        <v>2750</v>
      </c>
      <c r="C128" s="117">
        <v>12</v>
      </c>
      <c r="D128" s="117">
        <v>3</v>
      </c>
      <c r="E128" s="117">
        <v>3</v>
      </c>
      <c r="F128" s="117">
        <v>6</v>
      </c>
      <c r="G128" s="117">
        <v>10</v>
      </c>
      <c r="H128" s="117">
        <v>20</v>
      </c>
      <c r="I128" s="117">
        <v>-10</v>
      </c>
      <c r="J128" s="117">
        <v>12</v>
      </c>
      <c r="K128" s="117">
        <v>1</v>
      </c>
      <c r="L128" s="117">
        <v>12.4</v>
      </c>
      <c r="M128" s="117">
        <v>22</v>
      </c>
      <c r="N128" s="117">
        <v>-9.6</v>
      </c>
      <c r="O128" s="117">
        <v>-0.8</v>
      </c>
      <c r="P128" s="83" t="s">
        <v>46</v>
      </c>
      <c r="Q128" s="120">
        <v>24385</v>
      </c>
      <c r="R128" s="139" t="s">
        <v>3492</v>
      </c>
      <c r="S128" s="123" t="s">
        <v>76</v>
      </c>
      <c r="T128" s="108"/>
    </row>
    <row r="129" spans="1:20">
      <c r="A129" s="127"/>
      <c r="B129" s="115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87"/>
      <c r="Q129" s="121"/>
      <c r="R129" s="140"/>
      <c r="S129" s="124"/>
      <c r="T129" s="109"/>
    </row>
    <row r="130" spans="1:20">
      <c r="A130" s="127"/>
      <c r="B130" s="115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83" t="s">
        <v>48</v>
      </c>
      <c r="Q130" s="121"/>
      <c r="R130" s="140"/>
      <c r="S130" s="124"/>
      <c r="T130" s="109"/>
    </row>
    <row r="131" spans="1:20">
      <c r="A131" s="127"/>
      <c r="B131" s="115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87"/>
      <c r="Q131" s="121"/>
      <c r="R131" s="140"/>
      <c r="S131" s="124"/>
      <c r="T131" s="109"/>
    </row>
    <row r="132" spans="1:20">
      <c r="A132" s="127"/>
      <c r="B132" s="115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83" t="s">
        <v>47</v>
      </c>
      <c r="Q132" s="121"/>
      <c r="R132" s="140"/>
      <c r="S132" s="124"/>
      <c r="T132" s="109"/>
    </row>
    <row r="133" spans="1:20">
      <c r="A133" s="127"/>
      <c r="B133" s="115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87"/>
      <c r="Q133" s="121"/>
      <c r="R133" s="140"/>
      <c r="S133" s="124"/>
      <c r="T133" s="109"/>
    </row>
    <row r="134" spans="1:20">
      <c r="A134" s="127"/>
      <c r="B134" s="115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83" t="s">
        <v>48</v>
      </c>
      <c r="Q134" s="121"/>
      <c r="R134" s="140"/>
      <c r="S134" s="124"/>
      <c r="T134" s="109"/>
    </row>
    <row r="135" spans="1:20">
      <c r="A135" s="127"/>
      <c r="B135" s="115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87"/>
      <c r="Q135" s="121"/>
      <c r="R135" s="140"/>
      <c r="S135" s="124"/>
      <c r="T135" s="109"/>
    </row>
    <row r="136" spans="1:20">
      <c r="A136" s="128"/>
      <c r="B136" s="116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81" t="s">
        <v>48</v>
      </c>
      <c r="Q136" s="122"/>
      <c r="R136" s="141"/>
      <c r="S136" s="125"/>
      <c r="T136" s="110"/>
    </row>
    <row r="137" spans="1:20">
      <c r="A137" s="126">
        <v>16</v>
      </c>
      <c r="B137" s="114" t="s">
        <v>2756</v>
      </c>
      <c r="C137" s="117">
        <v>12</v>
      </c>
      <c r="D137" s="117">
        <v>2</v>
      </c>
      <c r="E137" s="117">
        <v>3</v>
      </c>
      <c r="F137" s="117">
        <v>7</v>
      </c>
      <c r="G137" s="117">
        <v>11</v>
      </c>
      <c r="H137" s="117">
        <v>27</v>
      </c>
      <c r="I137" s="117">
        <v>-16</v>
      </c>
      <c r="J137" s="117">
        <v>9</v>
      </c>
      <c r="K137" s="117">
        <v>0.75</v>
      </c>
      <c r="L137" s="117">
        <v>13.8</v>
      </c>
      <c r="M137" s="117">
        <v>24.2</v>
      </c>
      <c r="N137" s="117">
        <v>-10.4</v>
      </c>
      <c r="O137" s="117">
        <v>-0.86</v>
      </c>
      <c r="P137" s="83" t="s">
        <v>48</v>
      </c>
      <c r="Q137" s="120">
        <v>10993</v>
      </c>
      <c r="R137" s="123" t="s">
        <v>4232</v>
      </c>
      <c r="S137" s="123" t="s">
        <v>274</v>
      </c>
      <c r="T137" s="108"/>
    </row>
    <row r="138" spans="1:20">
      <c r="A138" s="127"/>
      <c r="B138" s="115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87"/>
      <c r="Q138" s="121"/>
      <c r="R138" s="124"/>
      <c r="S138" s="124"/>
      <c r="T138" s="109"/>
    </row>
    <row r="139" spans="1:20">
      <c r="A139" s="127"/>
      <c r="B139" s="115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83" t="s">
        <v>48</v>
      </c>
      <c r="Q139" s="121"/>
      <c r="R139" s="124"/>
      <c r="S139" s="124"/>
      <c r="T139" s="109"/>
    </row>
    <row r="140" spans="1:20">
      <c r="A140" s="127"/>
      <c r="B140" s="115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87"/>
      <c r="Q140" s="121"/>
      <c r="R140" s="124"/>
      <c r="S140" s="124"/>
      <c r="T140" s="109"/>
    </row>
    <row r="141" spans="1:20">
      <c r="A141" s="127"/>
      <c r="B141" s="115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83" t="s">
        <v>46</v>
      </c>
      <c r="Q141" s="121"/>
      <c r="R141" s="124"/>
      <c r="S141" s="124"/>
      <c r="T141" s="109"/>
    </row>
    <row r="142" spans="1:20">
      <c r="A142" s="127"/>
      <c r="B142" s="115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87"/>
      <c r="Q142" s="121"/>
      <c r="R142" s="124"/>
      <c r="S142" s="124"/>
      <c r="T142" s="109"/>
    </row>
    <row r="143" spans="1:20">
      <c r="A143" s="127"/>
      <c r="B143" s="115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83" t="s">
        <v>48</v>
      </c>
      <c r="Q143" s="121"/>
      <c r="R143" s="124"/>
      <c r="S143" s="124"/>
      <c r="T143" s="109"/>
    </row>
    <row r="144" spans="1:20">
      <c r="A144" s="127"/>
      <c r="B144" s="115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87"/>
      <c r="Q144" s="121"/>
      <c r="R144" s="124"/>
      <c r="S144" s="124"/>
      <c r="T144" s="109"/>
    </row>
    <row r="145" spans="1:20">
      <c r="A145" s="128"/>
      <c r="B145" s="116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81" t="s">
        <v>46</v>
      </c>
      <c r="Q145" s="122"/>
      <c r="R145" s="125"/>
      <c r="S145" s="125"/>
      <c r="T145" s="110"/>
    </row>
    <row r="146" spans="1:20">
      <c r="A146" s="126">
        <v>17</v>
      </c>
      <c r="B146" s="114" t="s">
        <v>2762</v>
      </c>
      <c r="C146" s="117">
        <v>12</v>
      </c>
      <c r="D146" s="117">
        <v>1</v>
      </c>
      <c r="E146" s="117">
        <v>3</v>
      </c>
      <c r="F146" s="117">
        <v>8</v>
      </c>
      <c r="G146" s="117">
        <v>10</v>
      </c>
      <c r="H146" s="117">
        <v>22</v>
      </c>
      <c r="I146" s="117">
        <v>-12</v>
      </c>
      <c r="J146" s="117">
        <v>6</v>
      </c>
      <c r="K146" s="117">
        <v>0.5</v>
      </c>
      <c r="L146" s="117">
        <v>12.9</v>
      </c>
      <c r="M146" s="117">
        <v>24.7</v>
      </c>
      <c r="N146" s="117">
        <v>-11.8</v>
      </c>
      <c r="O146" s="117">
        <v>-0.98</v>
      </c>
      <c r="P146" s="83" t="s">
        <v>48</v>
      </c>
      <c r="Q146" s="120">
        <v>10790</v>
      </c>
      <c r="R146" s="123" t="s">
        <v>3339</v>
      </c>
      <c r="S146" s="123" t="s">
        <v>2679</v>
      </c>
      <c r="T146" s="108"/>
    </row>
    <row r="147" spans="1:20">
      <c r="A147" s="127"/>
      <c r="B147" s="115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87"/>
      <c r="Q147" s="121"/>
      <c r="R147" s="124"/>
      <c r="S147" s="124"/>
      <c r="T147" s="109"/>
    </row>
    <row r="148" spans="1:20">
      <c r="A148" s="127"/>
      <c r="B148" s="115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83" t="s">
        <v>47</v>
      </c>
      <c r="Q148" s="121"/>
      <c r="R148" s="124"/>
      <c r="S148" s="124"/>
      <c r="T148" s="109"/>
    </row>
    <row r="149" spans="1:20">
      <c r="A149" s="127"/>
      <c r="B149" s="115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87"/>
      <c r="Q149" s="121"/>
      <c r="R149" s="124"/>
      <c r="S149" s="124"/>
      <c r="T149" s="109"/>
    </row>
    <row r="150" spans="1:20">
      <c r="A150" s="127"/>
      <c r="B150" s="115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83" t="s">
        <v>48</v>
      </c>
      <c r="Q150" s="121"/>
      <c r="R150" s="124"/>
      <c r="S150" s="124"/>
      <c r="T150" s="109"/>
    </row>
    <row r="151" spans="1:20">
      <c r="A151" s="127"/>
      <c r="B151" s="115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87"/>
      <c r="Q151" s="121"/>
      <c r="R151" s="124"/>
      <c r="S151" s="124"/>
      <c r="T151" s="109"/>
    </row>
    <row r="152" spans="1:20">
      <c r="A152" s="127"/>
      <c r="B152" s="115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83" t="s">
        <v>47</v>
      </c>
      <c r="Q152" s="121"/>
      <c r="R152" s="124"/>
      <c r="S152" s="124"/>
      <c r="T152" s="109"/>
    </row>
    <row r="153" spans="1:20">
      <c r="A153" s="127"/>
      <c r="B153" s="115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87"/>
      <c r="Q153" s="121"/>
      <c r="R153" s="124"/>
      <c r="S153" s="124"/>
      <c r="T153" s="109"/>
    </row>
    <row r="154" spans="1:20">
      <c r="A154" s="128"/>
      <c r="B154" s="116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81" t="s">
        <v>48</v>
      </c>
      <c r="Q154" s="122"/>
      <c r="R154" s="125"/>
      <c r="S154" s="125"/>
      <c r="T154" s="110"/>
    </row>
    <row r="155" spans="1:20">
      <c r="A155" s="111">
        <v>18</v>
      </c>
      <c r="B155" s="114" t="s">
        <v>2760</v>
      </c>
      <c r="C155" s="117">
        <v>12</v>
      </c>
      <c r="D155" s="117">
        <v>1</v>
      </c>
      <c r="E155" s="117">
        <v>2</v>
      </c>
      <c r="F155" s="117">
        <v>9</v>
      </c>
      <c r="G155" s="117">
        <v>10</v>
      </c>
      <c r="H155" s="117">
        <v>31</v>
      </c>
      <c r="I155" s="117">
        <v>-21</v>
      </c>
      <c r="J155" s="117">
        <v>5</v>
      </c>
      <c r="K155" s="117">
        <v>0.42</v>
      </c>
      <c r="L155" s="117">
        <v>9.6999999999999993</v>
      </c>
      <c r="M155" s="117">
        <v>26.2</v>
      </c>
      <c r="N155" s="117">
        <v>-16.5</v>
      </c>
      <c r="O155" s="117">
        <v>-1.38</v>
      </c>
      <c r="P155" s="83" t="s">
        <v>48</v>
      </c>
      <c r="Q155" s="120">
        <v>30963</v>
      </c>
      <c r="R155" s="139" t="s">
        <v>3587</v>
      </c>
      <c r="S155" s="123" t="s">
        <v>2669</v>
      </c>
      <c r="T155" s="108"/>
    </row>
    <row r="156" spans="1:20">
      <c r="A156" s="112"/>
      <c r="B156" s="115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87"/>
      <c r="Q156" s="121"/>
      <c r="R156" s="140"/>
      <c r="S156" s="124"/>
      <c r="T156" s="109"/>
    </row>
    <row r="157" spans="1:20">
      <c r="A157" s="112"/>
      <c r="B157" s="115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83" t="s">
        <v>48</v>
      </c>
      <c r="Q157" s="121"/>
      <c r="R157" s="140"/>
      <c r="S157" s="124"/>
      <c r="T157" s="109"/>
    </row>
    <row r="158" spans="1:20">
      <c r="A158" s="112"/>
      <c r="B158" s="115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87"/>
      <c r="Q158" s="121"/>
      <c r="R158" s="140"/>
      <c r="S158" s="124"/>
      <c r="T158" s="109"/>
    </row>
    <row r="159" spans="1:20">
      <c r="A159" s="112"/>
      <c r="B159" s="115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83" t="s">
        <v>48</v>
      </c>
      <c r="Q159" s="121"/>
      <c r="R159" s="140"/>
      <c r="S159" s="124"/>
      <c r="T159" s="109"/>
    </row>
    <row r="160" spans="1:20">
      <c r="A160" s="112"/>
      <c r="B160" s="115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87"/>
      <c r="Q160" s="121"/>
      <c r="R160" s="140"/>
      <c r="S160" s="124"/>
      <c r="T160" s="109"/>
    </row>
    <row r="161" spans="1:20">
      <c r="A161" s="112"/>
      <c r="B161" s="115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83" t="s">
        <v>46</v>
      </c>
      <c r="Q161" s="121"/>
      <c r="R161" s="140"/>
      <c r="S161" s="124"/>
      <c r="T161" s="109"/>
    </row>
    <row r="162" spans="1:20">
      <c r="A162" s="112"/>
      <c r="B162" s="115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87"/>
      <c r="Q162" s="121"/>
      <c r="R162" s="140"/>
      <c r="S162" s="124"/>
      <c r="T162" s="109"/>
    </row>
    <row r="163" spans="1:20">
      <c r="A163" s="113"/>
      <c r="B163" s="116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81" t="s">
        <v>47</v>
      </c>
      <c r="Q163" s="122"/>
      <c r="R163" s="141"/>
      <c r="S163" s="125"/>
      <c r="T163" s="110"/>
    </row>
    <row r="164" spans="1:20">
      <c r="A164" s="111">
        <v>19</v>
      </c>
      <c r="B164" s="114" t="s">
        <v>2759</v>
      </c>
      <c r="C164" s="117">
        <v>12</v>
      </c>
      <c r="D164" s="117">
        <v>4</v>
      </c>
      <c r="E164" s="117">
        <v>2</v>
      </c>
      <c r="F164" s="117">
        <v>6</v>
      </c>
      <c r="G164" s="117">
        <v>14</v>
      </c>
      <c r="H164" s="117">
        <v>17</v>
      </c>
      <c r="I164" s="117">
        <v>-3</v>
      </c>
      <c r="J164" s="117">
        <v>4</v>
      </c>
      <c r="K164" s="117">
        <v>0.33</v>
      </c>
      <c r="L164" s="117">
        <v>17.899999999999999</v>
      </c>
      <c r="M164" s="117">
        <v>15.8</v>
      </c>
      <c r="N164" s="117">
        <v>2.1</v>
      </c>
      <c r="O164" s="117">
        <v>0.18</v>
      </c>
      <c r="P164" s="83" t="s">
        <v>46</v>
      </c>
      <c r="Q164" s="120">
        <v>39133</v>
      </c>
      <c r="R164" s="123" t="s">
        <v>4233</v>
      </c>
      <c r="S164" s="123" t="s">
        <v>97</v>
      </c>
      <c r="T164" s="108" t="s">
        <v>4234</v>
      </c>
    </row>
    <row r="165" spans="1:20">
      <c r="A165" s="112"/>
      <c r="B165" s="115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87"/>
      <c r="Q165" s="121"/>
      <c r="R165" s="124"/>
      <c r="S165" s="124"/>
      <c r="T165" s="109"/>
    </row>
    <row r="166" spans="1:20">
      <c r="A166" s="112"/>
      <c r="B166" s="115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83" t="s">
        <v>48</v>
      </c>
      <c r="Q166" s="121"/>
      <c r="R166" s="124"/>
      <c r="S166" s="124"/>
      <c r="T166" s="109"/>
    </row>
    <row r="167" spans="1:20">
      <c r="A167" s="112"/>
      <c r="B167" s="115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87"/>
      <c r="Q167" s="121"/>
      <c r="R167" s="124"/>
      <c r="S167" s="124"/>
      <c r="T167" s="109"/>
    </row>
    <row r="168" spans="1:20">
      <c r="A168" s="112"/>
      <c r="B168" s="115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83" t="s">
        <v>46</v>
      </c>
      <c r="Q168" s="121"/>
      <c r="R168" s="124"/>
      <c r="S168" s="124"/>
      <c r="T168" s="109"/>
    </row>
    <row r="169" spans="1:20">
      <c r="A169" s="112"/>
      <c r="B169" s="115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87"/>
      <c r="Q169" s="121"/>
      <c r="R169" s="124"/>
      <c r="S169" s="124"/>
      <c r="T169" s="109"/>
    </row>
    <row r="170" spans="1:20">
      <c r="A170" s="112"/>
      <c r="B170" s="115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83" t="s">
        <v>47</v>
      </c>
      <c r="Q170" s="121"/>
      <c r="R170" s="124"/>
      <c r="S170" s="124"/>
      <c r="T170" s="109"/>
    </row>
    <row r="171" spans="1:20">
      <c r="A171" s="112"/>
      <c r="B171" s="115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87"/>
      <c r="Q171" s="121"/>
      <c r="R171" s="124"/>
      <c r="S171" s="124"/>
      <c r="T171" s="109"/>
    </row>
    <row r="172" spans="1:20">
      <c r="A172" s="113"/>
      <c r="B172" s="116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81" t="s">
        <v>46</v>
      </c>
      <c r="Q172" s="122"/>
      <c r="R172" s="125"/>
      <c r="S172" s="125"/>
      <c r="T172" s="110"/>
    </row>
    <row r="173" spans="1:20">
      <c r="A173" s="111">
        <v>20</v>
      </c>
      <c r="B173" s="114" t="s">
        <v>2763</v>
      </c>
      <c r="C173" s="117">
        <v>12</v>
      </c>
      <c r="D173" s="117">
        <v>1</v>
      </c>
      <c r="E173" s="117">
        <v>1</v>
      </c>
      <c r="F173" s="117">
        <v>10</v>
      </c>
      <c r="G173" s="117">
        <v>9</v>
      </c>
      <c r="H173" s="117">
        <v>30</v>
      </c>
      <c r="I173" s="117">
        <v>-21</v>
      </c>
      <c r="J173" s="117">
        <v>4</v>
      </c>
      <c r="K173" s="117">
        <v>0.33</v>
      </c>
      <c r="L173" s="117">
        <v>9.9</v>
      </c>
      <c r="M173" s="117">
        <v>22</v>
      </c>
      <c r="N173" s="117">
        <v>-12.1</v>
      </c>
      <c r="O173" s="117">
        <v>-1.01</v>
      </c>
      <c r="P173" s="83" t="s">
        <v>48</v>
      </c>
      <c r="Q173" s="120">
        <v>21623</v>
      </c>
      <c r="R173" s="123" t="s">
        <v>3350</v>
      </c>
      <c r="S173" s="123" t="s">
        <v>2705</v>
      </c>
      <c r="T173" s="108"/>
    </row>
    <row r="174" spans="1:20">
      <c r="A174" s="112"/>
      <c r="B174" s="115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87"/>
      <c r="Q174" s="121"/>
      <c r="R174" s="124"/>
      <c r="S174" s="124"/>
      <c r="T174" s="109"/>
    </row>
    <row r="175" spans="1:20">
      <c r="A175" s="112"/>
      <c r="B175" s="115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83" t="s">
        <v>48</v>
      </c>
      <c r="Q175" s="121"/>
      <c r="R175" s="124"/>
      <c r="S175" s="124"/>
      <c r="T175" s="109"/>
    </row>
    <row r="176" spans="1:20">
      <c r="A176" s="112"/>
      <c r="B176" s="115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87"/>
      <c r="Q176" s="121"/>
      <c r="R176" s="124"/>
      <c r="S176" s="124"/>
      <c r="T176" s="109"/>
    </row>
    <row r="177" spans="1:20">
      <c r="A177" s="112"/>
      <c r="B177" s="115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83" t="s">
        <v>48</v>
      </c>
      <c r="Q177" s="121"/>
      <c r="R177" s="124"/>
      <c r="S177" s="124"/>
      <c r="T177" s="109"/>
    </row>
    <row r="178" spans="1:20">
      <c r="A178" s="112"/>
      <c r="B178" s="115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87"/>
      <c r="Q178" s="121"/>
      <c r="R178" s="124"/>
      <c r="S178" s="124"/>
      <c r="T178" s="109"/>
    </row>
    <row r="179" spans="1:20">
      <c r="A179" s="112"/>
      <c r="B179" s="115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83" t="s">
        <v>48</v>
      </c>
      <c r="Q179" s="121"/>
      <c r="R179" s="124"/>
      <c r="S179" s="124"/>
      <c r="T179" s="109"/>
    </row>
    <row r="180" spans="1:20">
      <c r="A180" s="112"/>
      <c r="B180" s="115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87"/>
      <c r="Q180" s="121"/>
      <c r="R180" s="124"/>
      <c r="S180" s="124"/>
      <c r="T180" s="109"/>
    </row>
    <row r="181" spans="1:20">
      <c r="A181" s="112"/>
      <c r="B181" s="115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83" t="s">
        <v>48</v>
      </c>
      <c r="Q181" s="121"/>
      <c r="R181" s="124"/>
      <c r="S181" s="124"/>
      <c r="T181" s="109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b8fd03ef/Manchester-City-Stats" xr:uid="{E31D84DE-D3D2-489D-BE58-545B977333E7}"/>
    <hyperlink ref="P2" r:id="rId2" display="https://fbref.com/en/matches/59cd18ae/Arsenal-Manchester-City-October-8-2023-Premier-League" xr:uid="{8728E179-759A-42FB-80C4-3F32F5F08A04}"/>
    <hyperlink ref="P4" r:id="rId3" display="https://fbref.com/en/matches/b782a834/Manchester-City-Brighton-and-Hove-Albion-October-21-2023-Premier-League" xr:uid="{29747B7F-3D9E-4290-8675-4FC2AD7476CF}"/>
    <hyperlink ref="P6" r:id="rId4" display="https://fbref.com/en/matches/f6bfec82/Manchester-Derby-Manchester-United-Manchester-City-October-29-2023-Premier-League" xr:uid="{BF4FA66B-566E-47AC-AC18-213012E16432}"/>
    <hyperlink ref="P8" r:id="rId5" display="https://fbref.com/en/matches/e75a870b/Manchester-City-Bournemouth-November-4-2023-Premier-League" xr:uid="{CE33BCBD-5081-4288-B7D6-BB7B0920880B}"/>
    <hyperlink ref="P10" r:id="rId6" display="https://fbref.com/en/matches/53bb8f30/Chelsea-Manchester-City-November-12-2023-Premier-League" xr:uid="{3C5DB824-0B3F-49D7-B924-C6AF3591D18B}"/>
    <hyperlink ref="R2" r:id="rId7" display="https://fbref.com/en/players/1f44ac21/Erling-Haaland" xr:uid="{F3EED4C0-3E20-4AD1-B49C-3042E72D756F}"/>
    <hyperlink ref="S2" r:id="rId8" display="https://fbref.com/en/players/3bb7b8b4/Ederson" xr:uid="{E6BAA3A9-3D02-45A4-B0EB-B620218FF5F5}"/>
    <hyperlink ref="B11" r:id="rId9" display="https://fbref.com/en/squads/822bd0ba/Liverpool-Stats" xr:uid="{270930BA-92A9-438A-88D6-48BEB4E7C1C0}"/>
    <hyperlink ref="P11" r:id="rId10" display="https://fbref.com/en/matches/3b1ec657/Brighton-and-Hove-Albion-Liverpool-October-8-2023-Premier-League" xr:uid="{FEB9B3B1-47A4-4B01-99AC-734E2503F537}"/>
    <hyperlink ref="P13" r:id="rId11" display="https://fbref.com/en/matches/e747ddb3/Merseyside-Derby-Liverpool-Everton-October-21-2023-Premier-League" xr:uid="{99679D7D-2DEF-4BAE-8D46-49902DFC9C9D}"/>
    <hyperlink ref="P15" r:id="rId12" display="https://fbref.com/en/matches/79bf0c7f/Liverpool-Nottingham-Forest-October-29-2023-Premier-League" xr:uid="{AD91CE0C-BCB3-4C26-B833-88F5DC0AB641}"/>
    <hyperlink ref="P17" r:id="rId13" display="https://fbref.com/en/matches/a62b97ba/Luton-Town-Liverpool-November-5-2023-Premier-League" xr:uid="{B873D04A-CDD6-40F1-A409-A4260D0C8D34}"/>
    <hyperlink ref="P19" r:id="rId14" display="https://fbref.com/en/matches/996ee990/Liverpool-Brentford-November-12-2023-Premier-League" xr:uid="{C5D863CC-3751-4324-97D6-FF6580752B1E}"/>
    <hyperlink ref="R11" r:id="rId15" display="https://fbref.com/en/players/e342ad68/Mohamed-Salah" xr:uid="{3706872C-3BCE-41A2-8B3C-7E2D124BAEE4}"/>
    <hyperlink ref="S11" r:id="rId16" display="https://fbref.com/en/players/7a2e46a8/Alisson" xr:uid="{255AFB16-195A-4CF5-B1C8-E1B0DD819569}"/>
    <hyperlink ref="B20" r:id="rId17" display="https://fbref.com/en/squads/18bb7c10/Arsenal-Stats" xr:uid="{C66612FF-7D3E-48F3-8DED-EBB46B33E56A}"/>
    <hyperlink ref="P20" r:id="rId18" display="https://fbref.com/en/matches/59cd18ae/Arsenal-Manchester-City-October-8-2023-Premier-League" xr:uid="{6C77D2B4-E923-4B4F-8FA0-7A5CF3250139}"/>
    <hyperlink ref="P22" r:id="rId19" display="https://fbref.com/en/matches/a1c336e2/North-West-London-Derby-Chelsea-Arsenal-October-21-2023-Premier-League" xr:uid="{2A8B14F9-8EE5-43CE-999F-202029B083A4}"/>
    <hyperlink ref="P24" r:id="rId20" display="https://fbref.com/en/matches/d498f918/Arsenal-Sheffield-United-October-28-2023-Premier-League" xr:uid="{6FF9BAD9-11D1-4053-882A-36523D87FDC6}"/>
    <hyperlink ref="P26" r:id="rId21" display="https://fbref.com/en/matches/6096abaa/Newcastle-United-Arsenal-November-4-2023-Premier-League" xr:uid="{FBA88377-9B4B-4B67-AE1F-C22FE2530BB9}"/>
    <hyperlink ref="P28" r:id="rId22" display="https://fbref.com/en/matches/2cb4e4dc/Arsenal-Burnley-November-11-2023-Premier-League" xr:uid="{89229098-5EE8-4E88-87FD-F4D809A24877}"/>
    <hyperlink ref="R20" r:id="rId23" display="https://fbref.com/en/players/a53649b7/Eddie-Nketiah" xr:uid="{02C28DEC-ECC8-4BC2-8260-47884DC0FCCC}"/>
    <hyperlink ref="S20" r:id="rId24" display="https://fbref.com/en/players/98ea5115/David-Raya" xr:uid="{103A0AF5-7F74-4C6D-82C8-2824A5D44FB8}"/>
    <hyperlink ref="B29" r:id="rId25" display="https://fbref.com/en/squads/361ca564/Tottenham-Hotspur-Stats" xr:uid="{7EBED07D-C2DB-4911-81DD-F0C1D5A371F6}"/>
    <hyperlink ref="P29" r:id="rId26" display="https://fbref.com/en/matches/d021f28f/Luton-Town-Tottenham-Hotspur-October-7-2023-Premier-League" xr:uid="{818A1DBF-9A1D-4BCD-A0E2-155DA2428297}"/>
    <hyperlink ref="P31" r:id="rId27" display="https://fbref.com/en/matches/8c6293a3/Tottenham-Hotspur-Fulham-October-23-2023-Premier-League" xr:uid="{C460EFAC-8C04-4515-81EE-1EEF5892C65E}"/>
    <hyperlink ref="P33" r:id="rId28" display="https://fbref.com/en/matches/6b0aa474/Crystal-Palace-Tottenham-Hotspur-October-27-2023-Premier-League" xr:uid="{D6D38D81-3E2F-46B2-93CE-5AB99D681F1C}"/>
    <hyperlink ref="P35" r:id="rId29" display="https://fbref.com/en/matches/478e4eb3/Tottenham-Hotspur-Chelsea-November-6-2023-Premier-League" xr:uid="{1EA75551-368A-48FF-93F9-5DC9A0AB6980}"/>
    <hyperlink ref="P37" r:id="rId30" display="https://fbref.com/en/matches/1634f066/Wolverhampton-Wanderers-Tottenham-Hotspur-November-11-2023-Premier-League" xr:uid="{3E0D44E9-161C-47B6-9A44-953D061AF52F}"/>
    <hyperlink ref="R29" r:id="rId31" display="https://fbref.com/en/players/92e7e919/Son-Heung-min" xr:uid="{9F02C149-851E-4F57-81A7-81C9172C8351}"/>
    <hyperlink ref="S29" r:id="rId32" display="https://fbref.com/en/players/77d6fd4d/Guglielmo-Vicario" xr:uid="{F13130F6-5C58-4960-8C5E-E1BF05E78464}"/>
    <hyperlink ref="B38" r:id="rId33" display="https://fbref.com/en/squads/8602292d/Aston-Villa-Stats" xr:uid="{FB4A97FB-6422-4BEF-AB74-56DFDAB96299}"/>
    <hyperlink ref="P38" r:id="rId34" display="https://fbref.com/en/matches/3292ed35/Wolverhampton-Wanderers-Aston-Villa-October-8-2023-Premier-League" xr:uid="{58001C9C-9756-433B-8248-09852BD33A13}"/>
    <hyperlink ref="P40" r:id="rId35" display="https://fbref.com/en/matches/7efcc598/Aston-Villa-West-Ham-United-October-22-2023-Premier-League" xr:uid="{C03EEB35-AA21-4074-9501-CC55C9DA23F6}"/>
    <hyperlink ref="P42" r:id="rId36" display="https://fbref.com/en/matches/ee677172/Aston-Villa-Luton-Town-October-29-2023-Premier-League" xr:uid="{A8245F48-BA0F-429B-A025-04DF360D7E77}"/>
    <hyperlink ref="P44" r:id="rId37" display="https://fbref.com/en/matches/ac18f108/Nottingham-Forest-Aston-Villa-November-5-2023-Premier-League" xr:uid="{D8599C76-5D45-4A92-8527-7E2697DF8A9C}"/>
    <hyperlink ref="P46" r:id="rId38" display="https://fbref.com/en/matches/d6a70a44/Aston-Villa-Fulham-November-12-2023-Premier-League" xr:uid="{A32AF0B4-44F5-422E-9260-FFFE46F480B8}"/>
    <hyperlink ref="R38" r:id="rId39" display="https://fbref.com/en/players/aed3a70f/Ollie-Watkins" xr:uid="{180673DD-6E71-419C-B6C4-CBD7EB6F33BB}"/>
    <hyperlink ref="S38" r:id="rId40" display="https://fbref.com/en/players/7956236f/Emiliano-Martinez" xr:uid="{72E3B59F-C8F5-40AD-8190-B63717CC222D}"/>
    <hyperlink ref="B47" r:id="rId41" display="https://fbref.com/en/squads/19538871/Manchester-United-Stats" xr:uid="{10F30E5C-F781-4612-8568-8DE9F21ECBB1}"/>
    <hyperlink ref="P47" r:id="rId42" display="https://fbref.com/en/matches/5006142a/Manchester-United-Brentford-October-7-2023-Premier-League" xr:uid="{A9FA8FFC-9969-4ECC-BD08-543223A58999}"/>
    <hyperlink ref="P49" r:id="rId43" display="https://fbref.com/en/matches/d95b42eb/Sheffield-United-Manchester-United-October-21-2023-Premier-League" xr:uid="{A7922E60-5C41-4211-BE53-8C71DB974D37}"/>
    <hyperlink ref="P51" r:id="rId44" display="https://fbref.com/en/matches/f6bfec82/Manchester-Derby-Manchester-United-Manchester-City-October-29-2023-Premier-League" xr:uid="{8AC7475B-477E-4798-8566-C1180804952C}"/>
    <hyperlink ref="P53" r:id="rId45" display="https://fbref.com/en/matches/31273be0/Fulham-Manchester-United-November-4-2023-Premier-League" xr:uid="{C3396026-BC1D-4302-9828-0B86090CF728}"/>
    <hyperlink ref="P55" r:id="rId46" display="https://fbref.com/en/matches/4b9f3f25/Manchester-United-Luton-Town-November-11-2023-Premier-League" xr:uid="{D251A6DB-0BE7-488E-BABA-E4969EEAFBBD}"/>
    <hyperlink ref="S47" r:id="rId47" display="https://fbref.com/en/players/e9c0c1b2/Andre-Onana" xr:uid="{E4FCE75F-B3B0-4EF5-A19E-7ECA59A3A697}"/>
    <hyperlink ref="B56" r:id="rId48" display="https://fbref.com/en/squads/b2b47a98/Newcastle-United-Stats" xr:uid="{CA30AE9A-4BC5-4A57-8332-9B9918A6B0D5}"/>
    <hyperlink ref="P56" r:id="rId49" display="https://fbref.com/en/matches/017c9ca5/West-Ham-United-Newcastle-United-October-8-2023-Premier-League" xr:uid="{4637CB03-63C4-475B-9FB9-6E61F232EDDA}"/>
    <hyperlink ref="P58" r:id="rId50" display="https://fbref.com/en/matches/21625dde/Newcastle-United-Crystal-Palace-October-21-2023-Premier-League" xr:uid="{09229384-F5F6-41ED-8BA5-5B7B2B0A0C8C}"/>
    <hyperlink ref="P60" r:id="rId51" display="https://fbref.com/en/matches/b84d060a/Wolverhampton-Wanderers-Newcastle-United-October-28-2023-Premier-League" xr:uid="{C64D4942-C85B-445D-BE39-2876A17F4DE1}"/>
    <hyperlink ref="P62" r:id="rId52" display="https://fbref.com/en/matches/6096abaa/Newcastle-United-Arsenal-November-4-2023-Premier-League" xr:uid="{6FBEFD3A-3546-48A0-9F20-F13790884D39}"/>
    <hyperlink ref="P64" r:id="rId53" display="https://fbref.com/en/matches/641024cf/Bournemouth-Newcastle-United-November-11-2023-Premier-League" xr:uid="{FC5EC760-429E-49DC-93E8-68B73A60DAF6}"/>
    <hyperlink ref="R56" r:id="rId54" display="https://fbref.com/en/players/c596fcb0/Callum-Wilson" xr:uid="{282B1DFD-7DF1-4E8F-B6DB-EDFD82C409E3}"/>
    <hyperlink ref="S56" r:id="rId55" display="https://fbref.com/en/players/4b40d9ca/Nick-Pope" xr:uid="{1C162D3C-7866-4A72-B3F5-FF02D8A4882A}"/>
    <hyperlink ref="B65" r:id="rId56" display="https://fbref.com/en/squads/d07537b9/Brighton-and-Hove-Albion-Stats" xr:uid="{ED645808-40F4-4367-B963-1C934B6FFDFB}"/>
    <hyperlink ref="P65" r:id="rId57" display="https://fbref.com/en/matches/3b1ec657/Brighton-and-Hove-Albion-Liverpool-October-8-2023-Premier-League" xr:uid="{DF80C217-1717-41D7-825F-021663266B33}"/>
    <hyperlink ref="P67" r:id="rId58" display="https://fbref.com/en/matches/b782a834/Manchester-City-Brighton-and-Hove-Albion-October-21-2023-Premier-League" xr:uid="{2EE79C0F-79F7-478D-8D75-2EC9A27100AC}"/>
    <hyperlink ref="P69" r:id="rId59" display="https://fbref.com/en/matches/a0c422e9/Brighton-and-Hove-Albion-Fulham-October-29-2023-Premier-League" xr:uid="{0E220BFB-477A-4D05-8F5B-076C15044EF4}"/>
    <hyperlink ref="P71" r:id="rId60" display="https://fbref.com/en/matches/6ecb53ac/Everton-Brighton-and-Hove-Albion-November-4-2023-Premier-League" xr:uid="{4190BE28-A0D9-42D5-A6AD-95558D25A9E9}"/>
    <hyperlink ref="P73" r:id="rId61" display="https://fbref.com/en/matches/ebf41e41/Brighton-and-Hove-Albion-Sheffield-United-November-12-2023-Premier-League" xr:uid="{6ED7B8C3-A4E3-41A5-A264-24D404049F1F}"/>
    <hyperlink ref="R65" r:id="rId62" display="https://fbref.com/en/players/4596da74/Evan-Ferguson" xr:uid="{CCC1FA7E-4D83-4C51-8306-497C1A29A0F1}"/>
    <hyperlink ref="S65" r:id="rId63" display="https://fbref.com/en/players/28300a16/Jason-Steele" xr:uid="{90362909-14BB-484B-A1C3-FB34A41C41C2}"/>
    <hyperlink ref="B74" r:id="rId64" display="https://fbref.com/en/squads/7c21e445/West-Ham-United-Stats" xr:uid="{48F79902-9CDB-4D93-8630-DDC95F9239F5}"/>
    <hyperlink ref="P74" r:id="rId65" display="https://fbref.com/en/matches/017c9ca5/West-Ham-United-Newcastle-United-October-8-2023-Premier-League" xr:uid="{ADAA7DCE-5CA6-4C1E-BD41-C1A002FB7358}"/>
    <hyperlink ref="P76" r:id="rId66" display="https://fbref.com/en/matches/7efcc598/Aston-Villa-West-Ham-United-October-22-2023-Premier-League" xr:uid="{38E05D5C-30D5-4574-B115-41B8CDB3D633}"/>
    <hyperlink ref="P78" r:id="rId67" display="https://fbref.com/en/matches/868a89be/West-Ham-United-Everton-October-29-2023-Premier-League" xr:uid="{435E9DF6-12D7-498E-8407-B6DD10468296}"/>
    <hyperlink ref="P80" r:id="rId68" display="https://fbref.com/en/matches/3235dd6e/Brentford-West-Ham-United-November-4-2023-Premier-League" xr:uid="{FF95B3EC-2CF2-4AA2-98F5-27952A1E3515}"/>
    <hyperlink ref="P82" r:id="rId69" display="https://fbref.com/en/matches/76b8e568/West-Ham-United-Nottingham-Forest-November-12-2023-Premier-League" xr:uid="{FFAEA701-2CE2-42B3-B46D-94FA1C66A9EF}"/>
    <hyperlink ref="R74" r:id="rId70" display="https://fbref.com/en/players/79c84d1c/Jarrod-Bowen" xr:uid="{36DC4563-015E-4C14-8F84-5E0EC3373288}"/>
    <hyperlink ref="S74" r:id="rId71" display="https://fbref.com/en/players/2f965a72/Alphonse-Areola" xr:uid="{4E53F0A6-A4CA-48B5-B75D-9604711DCE0F}"/>
    <hyperlink ref="B83" r:id="rId72" display="https://fbref.com/en/squads/cff3d9bb/Chelsea-Stats" xr:uid="{2CDD6715-5288-4FD1-AE9D-2C61D5B7F519}"/>
    <hyperlink ref="P83" r:id="rId73" display="https://fbref.com/en/matches/cfd83ca3/Burnley-Chelsea-October-7-2023-Premier-League" xr:uid="{07C0A1FC-5564-4D96-8A5E-F1EDE6803389}"/>
    <hyperlink ref="P85" r:id="rId74" display="https://fbref.com/en/matches/a1c336e2/North-West-London-Derby-Chelsea-Arsenal-October-21-2023-Premier-League" xr:uid="{FD8C300E-5638-44FD-B0C1-69DFA9D3F8B3}"/>
    <hyperlink ref="P87" r:id="rId75" display="https://fbref.com/en/matches/91e3b922/Chelsea-Brentford-October-28-2023-Premier-League" xr:uid="{E770AC0D-BDC1-4B54-ACC6-438A99B67D1E}"/>
    <hyperlink ref="P89" r:id="rId76" display="https://fbref.com/en/matches/478e4eb3/Tottenham-Hotspur-Chelsea-November-6-2023-Premier-League" xr:uid="{630172A1-25BB-4F13-9804-268F34D57FD3}"/>
    <hyperlink ref="P91" r:id="rId77" display="https://fbref.com/en/matches/53bb8f30/Chelsea-Manchester-City-November-12-2023-Premier-League" xr:uid="{6A01030C-C877-4168-BED9-84142940A76D}"/>
    <hyperlink ref="R83" r:id="rId78" display="https://fbref.com/en/players/9c36ed83/Nicolas-Jackson" xr:uid="{AEBAB63B-CB2C-4F27-8665-B48703700F6B}"/>
    <hyperlink ref="S83" r:id="rId79" display="https://fbref.com/en/players/6a713852/Robert-Sanchez" xr:uid="{F49E0FAF-E1D7-460E-AF4C-23D7F376D904}"/>
    <hyperlink ref="B92" r:id="rId80" display="https://fbref.com/en/squads/cd051869/Brentford-Stats" xr:uid="{87257B35-947D-4F91-9153-AD75C23DCC04}"/>
    <hyperlink ref="P92" r:id="rId81" display="https://fbref.com/en/matches/5006142a/Manchester-United-Brentford-October-7-2023-Premier-League" xr:uid="{DCBC2650-FCB1-410A-AA4E-84D804DB43B7}"/>
    <hyperlink ref="P94" r:id="rId82" display="https://fbref.com/en/matches/52781f37/Brentford-Burnley-October-21-2023-Premier-League" xr:uid="{CC28474B-1405-4D86-AB0D-79C62EAA2B0E}"/>
    <hyperlink ref="P96" r:id="rId83" display="https://fbref.com/en/matches/91e3b922/Chelsea-Brentford-October-28-2023-Premier-League" xr:uid="{716283BE-F59A-435B-ADE3-D3AD4CF2A46C}"/>
    <hyperlink ref="P98" r:id="rId84" display="https://fbref.com/en/matches/3235dd6e/Brentford-West-Ham-United-November-4-2023-Premier-League" xr:uid="{4E50DAB6-D365-4B00-8951-3F68938A3699}"/>
    <hyperlink ref="P100" r:id="rId85" display="https://fbref.com/en/matches/996ee990/Liverpool-Brentford-November-12-2023-Premier-League" xr:uid="{1099D67D-DCF4-4A8C-8A89-10E5ACEBFB54}"/>
    <hyperlink ref="R92" r:id="rId86" display="https://fbref.com/en/players/6afaebf2/Bryan-Mbeumo" xr:uid="{00C01958-1CF1-48CC-AF1A-533221E1FBFF}"/>
    <hyperlink ref="S92" r:id="rId87" display="https://fbref.com/en/players/a92ab7be/Mark-Flekken" xr:uid="{3A83A706-8A23-4699-B820-92AFE7BC6228}"/>
    <hyperlink ref="B101" r:id="rId88" display="https://fbref.com/en/squads/8cec06e1/Wolverhampton-Wanderers-Stats" xr:uid="{30800586-4805-4AF7-82E3-EB91C8F59A1E}"/>
    <hyperlink ref="P101" r:id="rId89" display="https://fbref.com/en/matches/3292ed35/Wolverhampton-Wanderers-Aston-Villa-October-8-2023-Premier-League" xr:uid="{71854AEE-52A7-4992-BB8B-860ABAAF117F}"/>
    <hyperlink ref="P103" r:id="rId90" display="https://fbref.com/en/matches/007b352e/Bournemouth-Wolverhampton-Wanderers-October-21-2023-Premier-League" xr:uid="{7343FE89-E877-434E-A381-E31F16DB0E30}"/>
    <hyperlink ref="P105" r:id="rId91" display="https://fbref.com/en/matches/b84d060a/Wolverhampton-Wanderers-Newcastle-United-October-28-2023-Premier-League" xr:uid="{870B938D-E76D-4439-80A6-876585E3A064}"/>
    <hyperlink ref="P107" r:id="rId92" display="https://fbref.com/en/matches/e841bbac/Sheffield-United-Wolverhampton-Wanderers-November-4-2023-Premier-League" xr:uid="{0EB1F684-9F1A-4AFA-8D45-49D9E7397EAF}"/>
    <hyperlink ref="P109" r:id="rId93" display="https://fbref.com/en/matches/1634f066/Wolverhampton-Wanderers-Tottenham-Hotspur-November-11-2023-Premier-League" xr:uid="{33EBCF48-EFA3-46A6-BEB1-83EA1D577557}"/>
    <hyperlink ref="R101" r:id="rId94" display="https://fbref.com/en/players/169fd162/Hwang-Hee-chan" xr:uid="{114166B4-F3AB-4B0C-AE5B-4FD89F1D539D}"/>
    <hyperlink ref="S101" r:id="rId95" display="https://fbref.com/en/players/903b6e8b/Jose-Sa" xr:uid="{CF698B37-4206-4373-847E-B774969DA285}"/>
    <hyperlink ref="B110" r:id="rId96" display="https://fbref.com/en/squads/47c64c55/Crystal-Palace-Stats" xr:uid="{1960D190-A83C-4135-945A-E56652233C9D}"/>
    <hyperlink ref="P110" r:id="rId97" display="https://fbref.com/en/matches/1828106c/Crystal-Palace-Nottingham-Forest-October-7-2023-Premier-League" xr:uid="{85B951BA-0477-4F9A-8514-B5BE7D8DC6F7}"/>
    <hyperlink ref="P112" r:id="rId98" display="https://fbref.com/en/matches/21625dde/Newcastle-United-Crystal-Palace-October-21-2023-Premier-League" xr:uid="{19E0F4BF-E629-4F49-93E2-F09D2BB6F780}"/>
    <hyperlink ref="P114" r:id="rId99" display="https://fbref.com/en/matches/6b0aa474/Crystal-Palace-Tottenham-Hotspur-October-27-2023-Premier-League" xr:uid="{919141BA-565A-4C22-BC06-B1E897F6654A}"/>
    <hyperlink ref="P116" r:id="rId100" display="https://fbref.com/en/matches/8797f9a9/Burnley-Crystal-Palace-November-4-2023-Premier-League" xr:uid="{4D73A036-4195-4122-90EB-950475C720CA}"/>
    <hyperlink ref="P118" r:id="rId101" display="https://fbref.com/en/matches/a4795b68/Crystal-Palace-Everton-November-11-2023-Premier-League" xr:uid="{E5A63434-0470-4A04-83F2-0B57E2788AAC}"/>
    <hyperlink ref="R110" r:id="rId102" display="https://fbref.com/en/players/0562b7f1/Odsonne-Edouard" xr:uid="{788936A4-BEEB-46D3-9EDD-D01C7EF6D6E8}"/>
    <hyperlink ref="S110" r:id="rId103" display="https://fbref.com/en/players/9e5708be/Sam-Johnstone" xr:uid="{71DF53AB-18C9-4FCB-933E-ABA8EF960876}"/>
    <hyperlink ref="B119" r:id="rId104" display="https://fbref.com/en/squads/e4a775cb/Nottingham-Forest-Stats" xr:uid="{62972D15-09E6-46E0-96C9-20DBCC854118}"/>
    <hyperlink ref="P119" r:id="rId105" display="https://fbref.com/en/matches/1828106c/Crystal-Palace-Nottingham-Forest-October-7-2023-Premier-League" xr:uid="{2B2EFD20-4132-4873-AF88-6C3E479FFAD4}"/>
    <hyperlink ref="P121" r:id="rId106" display="https://fbref.com/en/matches/d1671efa/Nottingham-Forest-Luton-Town-October-21-2023-Premier-League" xr:uid="{0CB788AB-1CF0-4097-9A67-831AB51B60E0}"/>
    <hyperlink ref="P123" r:id="rId107" display="https://fbref.com/en/matches/79bf0c7f/Liverpool-Nottingham-Forest-October-29-2023-Premier-League" xr:uid="{52474661-0A9B-426C-908E-F61FA9D2ACAF}"/>
    <hyperlink ref="P125" r:id="rId108" display="https://fbref.com/en/matches/ac18f108/Nottingham-Forest-Aston-Villa-November-5-2023-Premier-League" xr:uid="{EFE0BD9D-B31F-4E07-9513-D338902237C5}"/>
    <hyperlink ref="P127" r:id="rId109" display="https://fbref.com/en/matches/76b8e568/West-Ham-United-Nottingham-Forest-November-12-2023-Premier-League" xr:uid="{D1373BC7-D227-4442-B50B-0086650E2FF7}"/>
    <hyperlink ref="R119" r:id="rId110" display="https://fbref.com/en/players/e5478b87/Taiwo-Awoniyi" xr:uid="{841603C8-DE9E-4DA8-9FA5-0CDD0A182D17}"/>
    <hyperlink ref="S119" r:id="rId111" display="https://fbref.com/en/players/4a51ba65/Matt-Turner" xr:uid="{E2C60128-8AFF-439F-A0CF-895D30B242B8}"/>
    <hyperlink ref="B128" r:id="rId112" display="https://fbref.com/en/squads/fd962109/Fulham-Stats" xr:uid="{90622538-86EE-42EC-8076-D1B77AD6A6E0}"/>
    <hyperlink ref="P128" r:id="rId113" display="https://fbref.com/en/matches/ffc59ea8/Fulham-Sheffield-United-October-7-2023-Premier-League" xr:uid="{E5F7F980-EB9D-4E48-87A6-40FE68DD349D}"/>
    <hyperlink ref="P130" r:id="rId114" display="https://fbref.com/en/matches/8c6293a3/Tottenham-Hotspur-Fulham-October-23-2023-Premier-League" xr:uid="{F32DFB06-A801-40F6-8BE1-75A48BC60AF8}"/>
    <hyperlink ref="P132" r:id="rId115" display="https://fbref.com/en/matches/a0c422e9/Brighton-and-Hove-Albion-Fulham-October-29-2023-Premier-League" xr:uid="{C0337F1A-E248-4710-A0A1-BEBCB79D11C1}"/>
    <hyperlink ref="P134" r:id="rId116" display="https://fbref.com/en/matches/31273be0/Fulham-Manchester-United-November-4-2023-Premier-League" xr:uid="{931EAC4F-6603-4A2C-819A-62C9A1552266}"/>
    <hyperlink ref="P136" r:id="rId117" display="https://fbref.com/en/matches/d6a70a44/Aston-Villa-Fulham-November-12-2023-Premier-League" xr:uid="{46269449-2E9B-416A-A521-A536542226D3}"/>
    <hyperlink ref="S128" r:id="rId118" display="https://fbref.com/en/players/2628fd2b/Bernd-Leno" xr:uid="{CBCC00F1-EB0C-4E4B-BF58-982C11C676BD}"/>
    <hyperlink ref="B137" r:id="rId119" display="https://fbref.com/en/squads/4ba7cbea/Bournemouth-Stats" xr:uid="{0FC895E2-B7C2-479F-9D71-EF33CF48073F}"/>
    <hyperlink ref="P137" r:id="rId120" display="https://fbref.com/en/matches/497b9558/Everton-Bournemouth-October-7-2023-Premier-League" xr:uid="{A7BF23ED-AF7A-49CD-9066-7A38CDD4E437}"/>
    <hyperlink ref="P139" r:id="rId121" display="https://fbref.com/en/matches/007b352e/Bournemouth-Wolverhampton-Wanderers-October-21-2023-Premier-League" xr:uid="{A4783F6B-FADF-4668-BB0F-F70BAC83F8E8}"/>
    <hyperlink ref="P141" r:id="rId122" display="https://fbref.com/en/matches/c4c42d3e/Bournemouth-Burnley-October-28-2023-Premier-League" xr:uid="{E43D5F66-2D4B-4D22-9D3F-B35B5973535A}"/>
    <hyperlink ref="P143" r:id="rId123" display="https://fbref.com/en/matches/e75a870b/Manchester-City-Bournemouth-November-4-2023-Premier-League" xr:uid="{EB107A22-A606-4619-9567-831BC442A26A}"/>
    <hyperlink ref="P145" r:id="rId124" display="https://fbref.com/en/matches/641024cf/Bournemouth-Newcastle-United-November-11-2023-Premier-League" xr:uid="{C4BF6307-A83C-4387-AC52-2EAA68C46E02}"/>
    <hyperlink ref="R137" r:id="rId125" display="https://fbref.com/en/players/e77dc3b2/Dominic-Solanke" xr:uid="{26638F15-3FB9-4A05-B2AD-B3A26279A5D8}"/>
    <hyperlink ref="S137" r:id="rId126" display="https://fbref.com/en/players/a9dc785c/Neto" xr:uid="{B5161945-98F7-4D5C-BD3B-CB075D0A55C3}"/>
    <hyperlink ref="B146" r:id="rId127" display="https://fbref.com/en/squads/e297cd13/Luton-Town-Stats" xr:uid="{069C2601-81A7-4ED4-B630-7C194ABFBF2F}"/>
    <hyperlink ref="P146" r:id="rId128" display="https://fbref.com/en/matches/d021f28f/Luton-Town-Tottenham-Hotspur-October-7-2023-Premier-League" xr:uid="{B170AFD5-24B4-43D9-9B85-063142A9204E}"/>
    <hyperlink ref="P148" r:id="rId129" display="https://fbref.com/en/matches/d1671efa/Nottingham-Forest-Luton-Town-October-21-2023-Premier-League" xr:uid="{C5D2973A-1E87-480B-9095-EC9E5C31859B}"/>
    <hyperlink ref="P150" r:id="rId130" display="https://fbref.com/en/matches/ee677172/Aston-Villa-Luton-Town-October-29-2023-Premier-League" xr:uid="{752A1192-9D7E-4680-B7F8-B0F19AEEA9C8}"/>
    <hyperlink ref="P152" r:id="rId131" display="https://fbref.com/en/matches/a62b97ba/Luton-Town-Liverpool-November-5-2023-Premier-League" xr:uid="{B1097D9F-D186-4061-864A-9DF35BFFB30C}"/>
    <hyperlink ref="P154" r:id="rId132" display="https://fbref.com/en/matches/4b9f3f25/Manchester-United-Luton-Town-November-11-2023-Premier-League" xr:uid="{FE2F5451-FA5C-4423-922F-5B696F8D2C0E}"/>
    <hyperlink ref="R146" r:id="rId133" display="https://fbref.com/en/players/2da834f1/Carlton-Morris" xr:uid="{49C07277-1717-4104-A01D-F1859AEDA844}"/>
    <hyperlink ref="S146" r:id="rId134" display="https://fbref.com/en/players/1caa93a5/Thomas-Kaminski" xr:uid="{D05D57E6-ABB4-4245-9E15-AA61C09A4878}"/>
    <hyperlink ref="B155" r:id="rId135" display="https://fbref.com/en/squads/1df6b87e/Sheffield-United-Stats" xr:uid="{65C931E9-B6FF-4507-908C-4B73C2209B5F}"/>
    <hyperlink ref="P155" r:id="rId136" display="https://fbref.com/en/matches/ffc59ea8/Fulham-Sheffield-United-October-7-2023-Premier-League" xr:uid="{5146AAC9-BC5D-4F45-8AE4-4D73F66F2CE7}"/>
    <hyperlink ref="P157" r:id="rId137" display="https://fbref.com/en/matches/d95b42eb/Sheffield-United-Manchester-United-October-21-2023-Premier-League" xr:uid="{B0575D18-9BCE-4C29-B600-775081FDDCFE}"/>
    <hyperlink ref="P159" r:id="rId138" display="https://fbref.com/en/matches/d498f918/Arsenal-Sheffield-United-October-28-2023-Premier-League" xr:uid="{6E0D8E6E-6804-48FA-BD44-E35500B7E058}"/>
    <hyperlink ref="P161" r:id="rId139" display="https://fbref.com/en/matches/e841bbac/Sheffield-United-Wolverhampton-Wanderers-November-4-2023-Premier-League" xr:uid="{ECA2AEB6-DBEB-4A00-A3E6-0B398623F3F1}"/>
    <hyperlink ref="P163" r:id="rId140" display="https://fbref.com/en/matches/ebf41e41/Brighton-and-Hove-Albion-Sheffield-United-November-12-2023-Premier-League" xr:uid="{6EB2FB65-4267-4381-9D93-89C13F832E48}"/>
    <hyperlink ref="S155" r:id="rId141" display="https://fbref.com/en/players/96cf7b61/Wes-Foderingham" xr:uid="{A0DAE5D3-3972-44C5-BC0B-B7435D75247F}"/>
    <hyperlink ref="B164" r:id="rId142" display="https://fbref.com/en/squads/d3fd31cc/Everton-Stats" xr:uid="{D63FC6A5-BCBB-4254-9802-B37408D91436}"/>
    <hyperlink ref="P164" r:id="rId143" display="https://fbref.com/en/matches/497b9558/Everton-Bournemouth-October-7-2023-Premier-League" xr:uid="{DE056C21-676F-4DCC-85FF-05C102FA7D47}"/>
    <hyperlink ref="P166" r:id="rId144" display="https://fbref.com/en/matches/e747ddb3/Merseyside-Derby-Liverpool-Everton-October-21-2023-Premier-League" xr:uid="{6BC134FB-6AB3-4D65-B38E-A27922D3F0AA}"/>
    <hyperlink ref="P168" r:id="rId145" display="https://fbref.com/en/matches/868a89be/West-Ham-United-Everton-October-29-2023-Premier-League" xr:uid="{FF6916E0-3CA0-4380-848C-9A13E8E1BEE1}"/>
    <hyperlink ref="P170" r:id="rId146" display="https://fbref.com/en/matches/6ecb53ac/Everton-Brighton-and-Hove-Albion-November-4-2023-Premier-League" xr:uid="{6B3CAE1A-776E-4FB3-9E9B-EB69FF475FA6}"/>
    <hyperlink ref="P172" r:id="rId147" display="https://fbref.com/en/matches/a4795b68/Crystal-Palace-Everton-November-11-2023-Premier-League" xr:uid="{06BD62DB-CFC9-4D58-BF49-5D2999D24B8A}"/>
    <hyperlink ref="R164" r:id="rId148" display="https://fbref.com/en/players/02b29014/Abdoulaye-Doucoure" xr:uid="{0EC5E33D-F0A3-4E40-945D-F998865BBBC0}"/>
    <hyperlink ref="S164" r:id="rId149" display="https://fbref.com/en/players/4806ec67/Jordan-Pickford" xr:uid="{254CEFAF-4A4B-43BE-9591-398FC28D864C}"/>
    <hyperlink ref="B173" r:id="rId150" display="https://fbref.com/en/squads/943e8050/Burnley-Stats" xr:uid="{5FF5CDF9-1168-4559-B7BE-334DC17CEEF1}"/>
    <hyperlink ref="P173" r:id="rId151" display="https://fbref.com/en/matches/cfd83ca3/Burnley-Chelsea-October-7-2023-Premier-League" xr:uid="{BD9414D2-6861-448E-AF32-555D06D037B9}"/>
    <hyperlink ref="P175" r:id="rId152" display="https://fbref.com/en/matches/52781f37/Brentford-Burnley-October-21-2023-Premier-League" xr:uid="{BD3CB1FB-C74F-4D1B-A8C3-5C8989183EA3}"/>
    <hyperlink ref="P177" r:id="rId153" display="https://fbref.com/en/matches/c4c42d3e/Bournemouth-Burnley-October-28-2023-Premier-League" xr:uid="{5EE2651A-F3B0-4C21-97C7-75ACF428332C}"/>
    <hyperlink ref="P179" r:id="rId154" display="https://fbref.com/en/matches/8797f9a9/Burnley-Crystal-Palace-November-4-2023-Premier-League" xr:uid="{A19E9069-6DDB-4B97-BB3F-9FE4AD61304E}"/>
    <hyperlink ref="P181" r:id="rId155" display="https://fbref.com/en/matches/2cb4e4dc/Arsenal-Burnley-November-11-2023-Premier-League" xr:uid="{91948439-5E00-4811-82D8-06AE61D632CF}"/>
    <hyperlink ref="R173" r:id="rId156" display="https://fbref.com/en/players/f84a807c/Lyle-Foster" xr:uid="{C57891AB-D707-4BD4-966C-54CFC3896556}"/>
    <hyperlink ref="S173" r:id="rId157" display="https://fbref.com/en/players/259fea27/James-Trafford" xr:uid="{B7543777-E875-40C7-B5F1-C346009F85B8}"/>
  </hyperlinks>
  <pageMargins left="0.7" right="0.7" top="0.75" bottom="0.75" header="0.3" footer="0.3"/>
  <pageSetup paperSize="9" orientation="portrait" r:id="rId158"/>
  <drawing r:id="rId15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workbookViewId="0">
      <selection activeCell="I35" sqref="I35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2845</v>
      </c>
      <c r="N1" s="9" t="s">
        <v>787</v>
      </c>
      <c r="O1" s="6" t="s">
        <v>786</v>
      </c>
      <c r="P1" s="8">
        <v>-0.6</v>
      </c>
      <c r="Q1" s="90" t="s">
        <v>2846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2748</v>
      </c>
      <c r="B2" s="19" t="str">
        <f>[2]TEAMS!$J2</f>
        <v>ARS</v>
      </c>
      <c r="C2" s="17">
        <f>VLOOKUP($A2,Table!$B$1:$C$200,MATCH("MP",Table!$B$1:$C$1,0),0)</f>
        <v>12</v>
      </c>
      <c r="D2" s="17">
        <f>VLOOKUP($A2,Table!$B$1:$M$200,MATCH("xG",Table!$B$1:$M$1,0),0)</f>
        <v>21</v>
      </c>
      <c r="E2" s="17">
        <f>VLOOKUP($A2,Table!$B$1:$M$200,MATCH("xGA",Table!$B$1:$M$1,0),0)</f>
        <v>9.1999999999999993</v>
      </c>
      <c r="F2" s="12">
        <f>(VLOOKUP($A2,Table!$B$1:$M$200,MATCH("xG",Table!$B$1:$V$1,0),0))/(VLOOKUP($A2,Table!$B$1:$M$200,MATCH("MP",Table!$B$1:$V$1,0),0))</f>
        <v>1.75</v>
      </c>
      <c r="G2" s="12">
        <f>IFERROR(VLOOKUP(B2,[1]TRANSFER!$E$251:$O$271,MATCH($G$1,[1]TRANSFER!$E$251:$O$251,0),0),0)</f>
        <v>1.6499999999999997</v>
      </c>
      <c r="H2" s="12">
        <f>(VLOOKUP($A2,Table!$B$1:$M$200,MATCH("xGA",Table!$B$1:$X$1,0),0))/(VLOOKUP($A2,Table!$B$1:$M$200,MATCH("MP",Table!$B$1:$X$1,0),0))</f>
        <v>0.76666666666666661</v>
      </c>
      <c r="I2" s="12">
        <f>IFERROR(VLOOKUP(B2,[1]TRANSFER!$E$251:$O$271,MATCH($I$1,[1]TRANSFER!$E$251:$O$251,0),0),0)</f>
        <v>0.81666666666666676</v>
      </c>
      <c r="J2" s="12">
        <f>VLOOKUP($A2,Table!$B$1:$O$200,MATCH("xGD/90",Table!$B$1:$O$1,0),0)</f>
        <v>0.99</v>
      </c>
      <c r="K2" s="12">
        <f>IF([1]INFO!$B$24=1,$G$22-G2,$F$22-F2)</f>
        <v>-0.24261904761904685</v>
      </c>
      <c r="L2" s="13">
        <f>K2*$S$1</f>
        <v>-7.2785714285714065E-2</v>
      </c>
      <c r="M2" s="88">
        <f>1+L2</f>
        <v>0.92721428571428599</v>
      </c>
      <c r="N2" s="14">
        <f>(M2*(SUM([1]INFO!$B$18:$B$21)))+(VLOOKUP(Table2!B2,'2223Table2'!$B$1:$O$21,MATCH("DEF BOOST",'2223Table2'!$B$1:$O$1,0),0)*(SUM([1]INFO!$B$16:$B$17)))</f>
        <v>0.92721428571428599</v>
      </c>
      <c r="O2" s="12">
        <f>IF([1]INFO!$B$24=1,$I$22-I2,$H$22-H2)</f>
        <v>0.57940476190476164</v>
      </c>
      <c r="P2" s="12">
        <f>O2*$T$1</f>
        <v>-0.26073214285714269</v>
      </c>
      <c r="Q2" s="88">
        <f>1+P2</f>
        <v>0.73926785714285725</v>
      </c>
      <c r="R2" s="15">
        <f>(Q2*(SUM([1]INFO!$B$18:$B$21)))+(VLOOKUP(Table2!B2,'2223Table2'!$B$1:$O$21,MATCH("FWD BOOST",'2223Table2'!$B$1:$O$1,0),0)*(SUM([1]INFO!$B$16:$B$17)))</f>
        <v>0.73926785714285725</v>
      </c>
    </row>
    <row r="3" spans="1:20">
      <c r="A3" s="19" t="s">
        <v>2764</v>
      </c>
      <c r="B3" s="19" t="str">
        <f>[2]TEAMS!$J3</f>
        <v>AVL</v>
      </c>
      <c r="C3" s="17">
        <f>VLOOKUP($A3,Table!$B$1:$C$200,MATCH("MP",Table!$B$1:$C$1,0),0)</f>
        <v>12</v>
      </c>
      <c r="D3" s="17">
        <f>VLOOKUP($A3,Table!$B$1:$M$200,MATCH("xG",Table!$B$1:$M$1,0),0)</f>
        <v>23.5</v>
      </c>
      <c r="E3" s="17">
        <f>VLOOKUP($A3,Table!$B$1:$M$200,MATCH("xGA",Table!$B$1:$M$1,0),0)</f>
        <v>15.9</v>
      </c>
      <c r="F3" s="12">
        <f>(VLOOKUP($A3,Table!$B$1:$M$200,MATCH("xG",Table!$B$1:$V$1,0),0))/(VLOOKUP($A3,Table!$B$1:$M$200,MATCH("MP",Table!$B$1:$V$1,0),0))</f>
        <v>1.9583333333333333</v>
      </c>
      <c r="G3" s="12">
        <f>IFERROR(VLOOKUP(B3,[1]TRANSFER!$E$251:$O$271,MATCH($G$1,[1]TRANSFER!$E$251:$O$251,0),0),0)</f>
        <v>1.5999999999999999</v>
      </c>
      <c r="H3" s="12">
        <f>(VLOOKUP($A3,Table!$B$1:$M$200,MATCH("xGA",Table!$B$1:$X$1,0),0))/(VLOOKUP($A3,Table!$B$1:$M$200,MATCH("MP",Table!$B$1:$X$1,0),0))</f>
        <v>1.325</v>
      </c>
      <c r="I3" s="12">
        <f>IFERROR(VLOOKUP(B3,[1]TRANSFER!$E$251:$O$271,MATCH($I$1,[1]TRANSFER!$E$251:$O$251,0),0),0)</f>
        <v>1.0999999999999999</v>
      </c>
      <c r="J3" s="12">
        <f>VLOOKUP($A3,Table!$B$1:$O$200,MATCH("xGD/90",Table!$B$1:$O$1,0),0)</f>
        <v>0.64</v>
      </c>
      <c r="K3" s="12">
        <f>IF([1]INFO!$B$24=1,$G$22-G3,$F$22-F3)</f>
        <v>-0.19261904761904702</v>
      </c>
      <c r="L3" s="13">
        <f t="shared" ref="L3:L21" si="0">K3*$S$1</f>
        <v>-5.7785714285714114E-2</v>
      </c>
      <c r="M3" s="88">
        <f t="shared" ref="M3:M21" si="1">1+L3</f>
        <v>0.94221428571428589</v>
      </c>
      <c r="N3" s="14">
        <f>(M3*(SUM([1]INFO!$B$18:$B$21)))+(VLOOKUP(Table2!B3,'2223Table2'!$B$1:$O$21,MATCH("DEF BOOST",'2223Table2'!$B$1:$O$1,0),0)*(SUM([1]INFO!$B$16:$B$17)))</f>
        <v>0.94221428571428589</v>
      </c>
      <c r="O3" s="12">
        <f>IF([1]INFO!$B$24=1,$I$22-I3,$H$22-H3)</f>
        <v>0.29607142857142854</v>
      </c>
      <c r="P3" s="12">
        <f t="shared" ref="P3:P21" si="2">O3*$T$1</f>
        <v>-0.13323214285714283</v>
      </c>
      <c r="Q3" s="88">
        <f t="shared" ref="Q3:Q21" si="3">1+P3</f>
        <v>0.8667678571428572</v>
      </c>
      <c r="R3" s="15">
        <f>(Q3*(SUM([1]INFO!$B$18:$B$21)))+(VLOOKUP(Table2!B3,'2223Table2'!$B$1:$O$21,MATCH("FWD BOOST",'2223Table2'!$B$1:$O$1,0),0)*(SUM([1]INFO!$B$16:$B$17)))</f>
        <v>0.8667678571428572</v>
      </c>
    </row>
    <row r="4" spans="1:20">
      <c r="A4" s="19" t="s">
        <v>2756</v>
      </c>
      <c r="B4" s="19" t="str">
        <f>[2]TEAMS!$J4</f>
        <v>BOU</v>
      </c>
      <c r="C4" s="17">
        <f>VLOOKUP($A4,Table!$B$1:$C$200,MATCH("MP",Table!$B$1:$C$1,0),0)</f>
        <v>12</v>
      </c>
      <c r="D4" s="17">
        <f>VLOOKUP($A4,Table!$B$1:$M$200,MATCH("xG",Table!$B$1:$M$1,0),0)</f>
        <v>13.8</v>
      </c>
      <c r="E4" s="17">
        <f>VLOOKUP($A4,Table!$B$1:$M$200,MATCH("xGA",Table!$B$1:$M$1,0),0)</f>
        <v>24.2</v>
      </c>
      <c r="F4" s="12">
        <f>(VLOOKUP($A4,Table!$B$1:$M$200,MATCH("xG",Table!$B$1:$V$1,0),0))/(VLOOKUP($A4,Table!$B$1:$M$200,MATCH("MP",Table!$B$1:$V$1,0),0))</f>
        <v>1.1500000000000001</v>
      </c>
      <c r="G4" s="12">
        <f>IFERROR(VLOOKUP(B4,[1]TRANSFER!$E$251:$O$271,MATCH($G$1,[1]TRANSFER!$E$251:$O$251,0),0),0)</f>
        <v>0.83333333333333337</v>
      </c>
      <c r="H4" s="12">
        <f>(VLOOKUP($A4,Table!$B$1:$M$200,MATCH("xGA",Table!$B$1:$X$1,0),0))/(VLOOKUP($A4,Table!$B$1:$M$200,MATCH("MP",Table!$B$1:$X$1,0),0))</f>
        <v>2.0166666666666666</v>
      </c>
      <c r="I4" s="12">
        <f>IFERROR(VLOOKUP(B4,[1]TRANSFER!$E$251:$O$271,MATCH($I$1,[1]TRANSFER!$E$251:$O$251,0),0),0)</f>
        <v>2.1333333333333333</v>
      </c>
      <c r="J4" s="12">
        <f>VLOOKUP($A4,Table!$B$1:$O$200,MATCH("xGD/90",Table!$B$1:$O$1,0),0)</f>
        <v>-0.86</v>
      </c>
      <c r="K4" s="12">
        <f>IF([1]INFO!$B$24=1,$G$22-G4,$F$22-F4)</f>
        <v>0.57404761904761947</v>
      </c>
      <c r="L4" s="13">
        <f t="shared" si="0"/>
        <v>0.17221428571428588</v>
      </c>
      <c r="M4" s="88">
        <f t="shared" si="1"/>
        <v>1.1722142857142859</v>
      </c>
      <c r="N4" s="14">
        <f>(M4*(SUM([1]INFO!$B$18:$B$21)))+(VLOOKUP(Table2!B4,'2223Table2'!$B$1:$O$21,MATCH("DEF BOOST",'2223Table2'!$B$1:$O$1,0),0)*(SUM([1]INFO!$B$16:$B$17)))</f>
        <v>1.1722142857142859</v>
      </c>
      <c r="O4" s="12">
        <f>IF([1]INFO!$B$24=1,$I$22-I4,$H$22-H4)</f>
        <v>-0.7372619047619049</v>
      </c>
      <c r="P4" s="12">
        <f t="shared" si="2"/>
        <v>0.33176785714285717</v>
      </c>
      <c r="Q4" s="88">
        <f t="shared" si="3"/>
        <v>1.3317678571428573</v>
      </c>
      <c r="R4" s="15">
        <f>(Q4*(SUM([1]INFO!$B$18:$B$21)))+(VLOOKUP(Table2!B4,'2223Table2'!$B$1:$O$21,MATCH("FWD BOOST",'2223Table2'!$B$1:$O$1,0),0)*(SUM([1]INFO!$B$16:$B$17)))</f>
        <v>1.3317678571428573</v>
      </c>
    </row>
    <row r="5" spans="1:20">
      <c r="A5" s="19" t="s">
        <v>2753</v>
      </c>
      <c r="B5" s="19" t="str">
        <f>[2]TEAMS!$J5</f>
        <v>BRE</v>
      </c>
      <c r="C5" s="17">
        <f>VLOOKUP($A5,Table!$B$1:$C$200,MATCH("MP",Table!$B$1:$C$1,0),0)</f>
        <v>12</v>
      </c>
      <c r="D5" s="17">
        <f>VLOOKUP($A5,Table!$B$1:$M$200,MATCH("xG",Table!$B$1:$M$1,0),0)</f>
        <v>22.1</v>
      </c>
      <c r="E5" s="17">
        <f>VLOOKUP($A5,Table!$B$1:$M$200,MATCH("xGA",Table!$B$1:$M$1,0),0)</f>
        <v>16.3</v>
      </c>
      <c r="F5" s="12">
        <f>(VLOOKUP($A5,Table!$B$1:$M$200,MATCH("xG",Table!$B$1:$V$1,0),0))/(VLOOKUP($A5,Table!$B$1:$M$200,MATCH("MP",Table!$B$1:$V$1,0),0))</f>
        <v>1.8416666666666668</v>
      </c>
      <c r="G5" s="12">
        <f>IFERROR(VLOOKUP(B5,[1]TRANSFER!$E$251:$O$271,MATCH($G$1,[1]TRANSFER!$E$251:$O$251,0),0),0)</f>
        <v>1.7166666666666668</v>
      </c>
      <c r="H5" s="12">
        <f>(VLOOKUP($A5,Table!$B$1:$M$200,MATCH("xGA",Table!$B$1:$X$1,0),0))/(VLOOKUP($A5,Table!$B$1:$M$200,MATCH("MP",Table!$B$1:$X$1,0),0))</f>
        <v>1.3583333333333334</v>
      </c>
      <c r="I5" s="12">
        <f>IFERROR(VLOOKUP(B5,[1]TRANSFER!$E$251:$O$271,MATCH($I$1,[1]TRANSFER!$E$251:$O$251,0),0),0)</f>
        <v>1.4333333333333333</v>
      </c>
      <c r="J5" s="12">
        <f>VLOOKUP($A5,Table!$B$1:$O$200,MATCH("xGD/90",Table!$B$1:$O$1,0),0)</f>
        <v>0.48</v>
      </c>
      <c r="K5" s="12">
        <f>IF([1]INFO!$B$24=1,$G$22-G5,$F$22-F5)</f>
        <v>-0.30928571428571394</v>
      </c>
      <c r="L5" s="13">
        <f t="shared" si="0"/>
        <v>-9.2785714285714194E-2</v>
      </c>
      <c r="M5" s="88">
        <f t="shared" si="1"/>
        <v>0.90721428571428575</v>
      </c>
      <c r="N5" s="14">
        <f>(M5*(SUM([1]INFO!$B$18:$B$21)))+(VLOOKUP(Table2!B5,'2223Table2'!$B$1:$O$21,MATCH("DEF BOOST",'2223Table2'!$B$1:$O$1,0),0)*(SUM([1]INFO!$B$16:$B$17)))</f>
        <v>0.90721428571428575</v>
      </c>
      <c r="O5" s="12">
        <f>IF([1]INFO!$B$24=1,$I$22-I5,$H$22-H5)</f>
        <v>-3.726190476190494E-2</v>
      </c>
      <c r="P5" s="12">
        <f t="shared" si="2"/>
        <v>1.6767857142857223E-2</v>
      </c>
      <c r="Q5" s="88">
        <f t="shared" si="3"/>
        <v>1.0167678571428573</v>
      </c>
      <c r="R5" s="15">
        <f>(Q5*(SUM([1]INFO!$B$18:$B$21)))+(VLOOKUP(Table2!B5,'2223Table2'!$B$1:$O$21,MATCH("FWD BOOST",'2223Table2'!$B$1:$O$1,0),0)*(SUM([1]INFO!$B$16:$B$17)))</f>
        <v>1.0167678571428573</v>
      </c>
    </row>
    <row r="6" spans="1:20">
      <c r="A6" s="19" t="s">
        <v>2746</v>
      </c>
      <c r="B6" s="19" t="str">
        <f>[2]TEAMS!$J6</f>
        <v>BHA</v>
      </c>
      <c r="C6" s="17">
        <f>VLOOKUP($A6,Table!$B$1:$C$200,MATCH("MP",Table!$B$1:$C$1,0),0)</f>
        <v>12</v>
      </c>
      <c r="D6" s="17">
        <f>VLOOKUP($A6,Table!$B$1:$M$200,MATCH("xG",Table!$B$1:$M$1,0),0)</f>
        <v>20.8</v>
      </c>
      <c r="E6" s="17">
        <f>VLOOKUP($A6,Table!$B$1:$M$200,MATCH("xGA",Table!$B$1:$M$1,0),0)</f>
        <v>17</v>
      </c>
      <c r="F6" s="12">
        <f>(VLOOKUP($A6,Table!$B$1:$M$200,MATCH("xG",Table!$B$1:$V$1,0),0))/(VLOOKUP($A6,Table!$B$1:$M$200,MATCH("MP",Table!$B$1:$V$1,0),0))</f>
        <v>1.7333333333333334</v>
      </c>
      <c r="G6" s="12">
        <f>IFERROR(VLOOKUP(B6,[1]TRANSFER!$E$251:$O$271,MATCH($G$1,[1]TRANSFER!$E$251:$O$251,0),0),0)</f>
        <v>1.4166666666666667</v>
      </c>
      <c r="H6" s="12">
        <f>(VLOOKUP($A6,Table!$B$1:$M$200,MATCH("xGA",Table!$B$1:$X$1,0),0))/(VLOOKUP($A6,Table!$B$1:$M$200,MATCH("MP",Table!$B$1:$X$1,0),0))</f>
        <v>1.4166666666666667</v>
      </c>
      <c r="I6" s="12">
        <f>IFERROR(VLOOKUP(B6,[1]TRANSFER!$E$251:$O$271,MATCH($I$1,[1]TRANSFER!$E$251:$O$251,0),0),0)</f>
        <v>1.2000000000000002</v>
      </c>
      <c r="J6" s="12">
        <f>VLOOKUP($A6,Table!$B$1:$O$200,MATCH("xGD/90",Table!$B$1:$O$1,0),0)</f>
        <v>0.31</v>
      </c>
      <c r="K6" s="12">
        <f>IF([1]INFO!$B$24=1,$G$22-G6,$F$22-F6)</f>
        <v>-9.2857142857138975E-3</v>
      </c>
      <c r="L6" s="13">
        <f t="shared" si="0"/>
        <v>-2.7857142857141697E-3</v>
      </c>
      <c r="M6" s="88">
        <f t="shared" si="1"/>
        <v>0.99721428571428583</v>
      </c>
      <c r="N6" s="14">
        <f>(M6*(SUM([1]INFO!$B$18:$B$21)))+(VLOOKUP(Table2!B6,'2223Table2'!$B$1:$O$21,MATCH("DEF BOOST",'2223Table2'!$B$1:$O$1,0),0)*(SUM([1]INFO!$B$16:$B$17)))</f>
        <v>0.99721428571428583</v>
      </c>
      <c r="O6" s="12">
        <f>IF([1]INFO!$B$24=1,$I$22-I6,$H$22-H6)</f>
        <v>0.19607142857142823</v>
      </c>
      <c r="P6" s="12">
        <f t="shared" si="2"/>
        <v>-8.823214285714269E-2</v>
      </c>
      <c r="Q6" s="88">
        <f t="shared" si="3"/>
        <v>0.91176785714285735</v>
      </c>
      <c r="R6" s="15">
        <f>(Q6*(SUM([1]INFO!$B$18:$B$21)))+(VLOOKUP(Table2!B6,'2223Table2'!$B$1:$O$21,MATCH("FWD BOOST",'2223Table2'!$B$1:$O$1,0),0)*(SUM([1]INFO!$B$16:$B$17)))</f>
        <v>0.91176785714285735</v>
      </c>
    </row>
    <row r="7" spans="1:20">
      <c r="A7" s="19" t="s">
        <v>2763</v>
      </c>
      <c r="B7" s="19" t="str">
        <f>[2]TEAMS!$J7</f>
        <v>BUR</v>
      </c>
      <c r="C7" s="17">
        <f>VLOOKUP($A7,Table!$B$1:$C$200,MATCH("MP",Table!$B$1:$C$1,0),0)</f>
        <v>12</v>
      </c>
      <c r="D7" s="17">
        <f>VLOOKUP($A7,Table!$B$1:$M$200,MATCH("xG",Table!$B$1:$M$1,0),0)</f>
        <v>9.9</v>
      </c>
      <c r="E7" s="17">
        <f>VLOOKUP($A7,Table!$B$1:$M$200,MATCH("xGA",Table!$B$1:$M$1,0),0)</f>
        <v>22</v>
      </c>
      <c r="F7" s="12">
        <f>(VLOOKUP($A7,Table!$B$1:$M$200,MATCH("xG",Table!$B$1:$V$1,0),0))/(VLOOKUP($A7,Table!$B$1:$M$200,MATCH("MP",Table!$B$1:$V$1,0),0))</f>
        <v>0.82500000000000007</v>
      </c>
      <c r="G7" s="12">
        <f>IFERROR(VLOOKUP(B7,[1]TRANSFER!$E$251:$O$271,MATCH($G$1,[1]TRANSFER!$E$251:$O$251,0),0),0)</f>
        <v>0.95714285714285707</v>
      </c>
      <c r="H7" s="12">
        <f>(VLOOKUP($A7,Table!$B$1:$M$200,MATCH("xGA",Table!$B$1:$X$1,0),0))/(VLOOKUP($A7,Table!$B$1:$M$200,MATCH("MP",Table!$B$1:$X$1,0),0))</f>
        <v>1.8333333333333333</v>
      </c>
      <c r="I7" s="12">
        <f>IFERROR(VLOOKUP(B7,[1]TRANSFER!$E$251:$O$271,MATCH($I$1,[1]TRANSFER!$E$251:$O$251,0),0),0)</f>
        <v>1.8285714285714285</v>
      </c>
      <c r="J7" s="12">
        <f>VLOOKUP($A7,Table!$B$1:$O$200,MATCH("xGD/90",Table!$B$1:$O$1,0),0)</f>
        <v>-1.01</v>
      </c>
      <c r="K7" s="12">
        <f>IF([1]INFO!$B$24=1,$G$22-G7,$F$22-F7)</f>
        <v>0.45023809523809577</v>
      </c>
      <c r="L7" s="13">
        <f t="shared" si="0"/>
        <v>0.13507142857142876</v>
      </c>
      <c r="M7" s="88">
        <f t="shared" si="1"/>
        <v>1.1350714285714287</v>
      </c>
      <c r="N7" s="14">
        <f>(M7*(SUM([1]INFO!$B$18:$B$21)))+(VLOOKUP(Table2!B7,'2223Table2'!$B$1:$O$21,MATCH("DEF BOOST",'2223Table2'!$B$1:$O$1,0),0)*(SUM([1]INFO!$B$16:$B$17)))</f>
        <v>1.1350714285714287</v>
      </c>
      <c r="O7" s="12">
        <f>IF([1]INFO!$B$24=1,$I$22-I7,$H$22-H7)</f>
        <v>-0.43250000000000011</v>
      </c>
      <c r="P7" s="12">
        <f t="shared" si="2"/>
        <v>0.19462500000000002</v>
      </c>
      <c r="Q7" s="88">
        <f t="shared" si="3"/>
        <v>1.194625</v>
      </c>
      <c r="R7" s="15">
        <f>(Q7*(SUM([1]INFO!$B$18:$B$21)))+(VLOOKUP(Table2!B7,'2223Table2'!$B$1:$O$21,MATCH("FWD BOOST",'2223Table2'!$B$1:$O$1,0),0)*(SUM([1]INFO!$B$16:$B$17)))</f>
        <v>1.194625</v>
      </c>
    </row>
    <row r="8" spans="1:20">
      <c r="A8" s="19" t="s">
        <v>2757</v>
      </c>
      <c r="B8" s="19" t="str">
        <f>[2]TEAMS!$J8</f>
        <v>CHE</v>
      </c>
      <c r="C8" s="17">
        <f>VLOOKUP($A8,Table!$B$1:$C$200,MATCH("MP",Table!$B$1:$C$1,0),0)</f>
        <v>12</v>
      </c>
      <c r="D8" s="17">
        <f>VLOOKUP($A8,Table!$B$1:$M$200,MATCH("xG",Table!$B$1:$M$1,0),0)</f>
        <v>25.2</v>
      </c>
      <c r="E8" s="17">
        <f>VLOOKUP($A8,Table!$B$1:$M$200,MATCH("xGA",Table!$B$1:$M$1,0),0)</f>
        <v>15</v>
      </c>
      <c r="F8" s="12">
        <f>(VLOOKUP($A8,Table!$B$1:$M$200,MATCH("xG",Table!$B$1:$V$1,0),0))/(VLOOKUP($A8,Table!$B$1:$M$200,MATCH("MP",Table!$B$1:$V$1,0),0))</f>
        <v>2.1</v>
      </c>
      <c r="G8" s="12">
        <f>IFERROR(VLOOKUP(B8,[1]TRANSFER!$E$251:$O$271,MATCH($G$1,[1]TRANSFER!$E$251:$O$251,0),0),0)</f>
        <v>2</v>
      </c>
      <c r="H8" s="12">
        <f>(VLOOKUP($A8,Table!$B$1:$M$200,MATCH("xGA",Table!$B$1:$X$1,0),0))/(VLOOKUP($A8,Table!$B$1:$M$200,MATCH("MP",Table!$B$1:$X$1,0),0))</f>
        <v>1.25</v>
      </c>
      <c r="I8" s="12">
        <f>IFERROR(VLOOKUP(B8,[1]TRANSFER!$E$251:$O$271,MATCH($I$1,[1]TRANSFER!$E$251:$O$251,0),0),0)</f>
        <v>1.1499999999999999</v>
      </c>
      <c r="J8" s="12">
        <f>VLOOKUP($A8,Table!$B$1:$O$200,MATCH("xGD/90",Table!$B$1:$O$1,0),0)</f>
        <v>0.85</v>
      </c>
      <c r="K8" s="12">
        <f>IF([1]INFO!$B$24=1,$G$22-G8,$F$22-F8)</f>
        <v>-0.59261904761904716</v>
      </c>
      <c r="L8" s="13">
        <f t="shared" si="0"/>
        <v>-0.17778571428571419</v>
      </c>
      <c r="M8" s="88">
        <f t="shared" si="1"/>
        <v>0.82221428571428579</v>
      </c>
      <c r="N8" s="14">
        <f>(M8*(SUM([1]INFO!$B$18:$B$21)))+(VLOOKUP(Table2!B8,'2223Table2'!$B$1:$O$21,MATCH("DEF BOOST",'2223Table2'!$B$1:$O$1,0),0)*(SUM([1]INFO!$B$16:$B$17)))</f>
        <v>0.82221428571428579</v>
      </c>
      <c r="O8" s="12">
        <f>IF([1]INFO!$B$24=1,$I$22-I8,$H$22-H8)</f>
        <v>0.2460714285714285</v>
      </c>
      <c r="P8" s="12">
        <f t="shared" si="2"/>
        <v>-0.11073214285714281</v>
      </c>
      <c r="Q8" s="88">
        <f t="shared" si="3"/>
        <v>0.88926785714285717</v>
      </c>
      <c r="R8" s="15">
        <f>(Q8*(SUM([1]INFO!$B$18:$B$21)))+(VLOOKUP(Table2!B8,'2223Table2'!$B$1:$O$21,MATCH("FWD BOOST",'2223Table2'!$B$1:$O$1,0),0)*(SUM([1]INFO!$B$16:$B$17)))</f>
        <v>0.88926785714285717</v>
      </c>
    </row>
    <row r="9" spans="1:20">
      <c r="A9" s="19" t="s">
        <v>2749</v>
      </c>
      <c r="B9" s="19" t="str">
        <f>[2]TEAMS!$J9</f>
        <v>CRY</v>
      </c>
      <c r="C9" s="17">
        <f>VLOOKUP($A9,Table!$B$1:$C$200,MATCH("MP",Table!$B$1:$C$1,0),0)</f>
        <v>12</v>
      </c>
      <c r="D9" s="17">
        <f>VLOOKUP($A9,Table!$B$1:$M$200,MATCH("xG",Table!$B$1:$M$1,0),0)</f>
        <v>14.2</v>
      </c>
      <c r="E9" s="17">
        <f>VLOOKUP($A9,Table!$B$1:$M$200,MATCH("xGA",Table!$B$1:$M$1,0),0)</f>
        <v>16.7</v>
      </c>
      <c r="F9" s="12">
        <f>(VLOOKUP($A9,Table!$B$1:$M$200,MATCH("xG",Table!$B$1:$V$1,0),0))/(VLOOKUP($A9,Table!$B$1:$M$200,MATCH("MP",Table!$B$1:$V$1,0),0))</f>
        <v>1.1833333333333333</v>
      </c>
      <c r="G9" s="12">
        <f>IFERROR(VLOOKUP(B9,[1]TRANSFER!$E$251:$O$271,MATCH($G$1,[1]TRANSFER!$E$251:$O$251,0),0),0)</f>
        <v>0.85</v>
      </c>
      <c r="H9" s="12">
        <f>(VLOOKUP($A9,Table!$B$1:$M$200,MATCH("xGA",Table!$B$1:$X$1,0),0))/(VLOOKUP($A9,Table!$B$1:$M$200,MATCH("MP",Table!$B$1:$X$1,0),0))</f>
        <v>1.3916666666666666</v>
      </c>
      <c r="I9" s="12">
        <f>IFERROR(VLOOKUP(B9,[1]TRANSFER!$E$251:$O$271,MATCH($I$1,[1]TRANSFER!$E$251:$O$251,0),0),0)</f>
        <v>1.2499999999999998</v>
      </c>
      <c r="J9" s="12">
        <f>VLOOKUP($A9,Table!$B$1:$O$200,MATCH("xGD/90",Table!$B$1:$O$1,0),0)</f>
        <v>-0.21</v>
      </c>
      <c r="K9" s="12">
        <f>IF([1]INFO!$B$24=1,$G$22-G9,$F$22-F9)</f>
        <v>0.55738095238095287</v>
      </c>
      <c r="L9" s="13">
        <f t="shared" si="0"/>
        <v>0.16721428571428587</v>
      </c>
      <c r="M9" s="88">
        <f t="shared" si="1"/>
        <v>1.167214285714286</v>
      </c>
      <c r="N9" s="14">
        <f>(M9*(SUM([1]INFO!$B$18:$B$21)))+(VLOOKUP(Table2!B9,'2223Table2'!$B$1:$O$21,MATCH("DEF BOOST",'2223Table2'!$B$1:$O$1,0),0)*(SUM([1]INFO!$B$16:$B$17)))</f>
        <v>1.167214285714286</v>
      </c>
      <c r="O9" s="12">
        <f>IF([1]INFO!$B$24=1,$I$22-I9,$H$22-H9)</f>
        <v>0.14607142857142863</v>
      </c>
      <c r="P9" s="12">
        <f t="shared" si="2"/>
        <v>-6.5732142857142878E-2</v>
      </c>
      <c r="Q9" s="88">
        <f t="shared" si="3"/>
        <v>0.93426785714285709</v>
      </c>
      <c r="R9" s="15">
        <f>(Q9*(SUM([1]INFO!$B$18:$B$21)))+(VLOOKUP(Table2!B9,'2223Table2'!$B$1:$O$21,MATCH("FWD BOOST",'2223Table2'!$B$1:$O$1,0),0)*(SUM([1]INFO!$B$16:$B$17)))</f>
        <v>0.93426785714285709</v>
      </c>
    </row>
    <row r="10" spans="1:20">
      <c r="A10" s="19" t="s">
        <v>2759</v>
      </c>
      <c r="B10" s="19" t="str">
        <f>[2]TEAMS!$J10</f>
        <v>EVE</v>
      </c>
      <c r="C10" s="17">
        <f>VLOOKUP($A10,Table!$B$1:$C$200,MATCH("MP",Table!$B$1:$C$1,0),0)</f>
        <v>12</v>
      </c>
      <c r="D10" s="17">
        <f>VLOOKUP($A10,Table!$B$1:$M$200,MATCH("xG",Table!$B$1:$M$1,0),0)</f>
        <v>17.899999999999999</v>
      </c>
      <c r="E10" s="17">
        <f>VLOOKUP($A10,Table!$B$1:$M$200,MATCH("xGA",Table!$B$1:$M$1,0),0)</f>
        <v>15.8</v>
      </c>
      <c r="F10" s="12">
        <f>(VLOOKUP($A10,Table!$B$1:$M$200,MATCH("xG",Table!$B$1:$V$1,0),0))/(VLOOKUP($A10,Table!$B$1:$M$200,MATCH("MP",Table!$B$1:$V$1,0),0))</f>
        <v>1.4916666666666665</v>
      </c>
      <c r="G10" s="12">
        <f>IFERROR(VLOOKUP(B10,[1]TRANSFER!$E$251:$O$271,MATCH($G$1,[1]TRANSFER!$E$251:$O$251,0),0),0)</f>
        <v>1.4833333333333332</v>
      </c>
      <c r="H10" s="12">
        <f>(VLOOKUP($A10,Table!$B$1:$M$200,MATCH("xGA",Table!$B$1:$X$1,0),0))/(VLOOKUP($A10,Table!$B$1:$M$200,MATCH("MP",Table!$B$1:$X$1,0),0))</f>
        <v>1.3166666666666667</v>
      </c>
      <c r="I10" s="12">
        <f>IFERROR(VLOOKUP(B10,[1]TRANSFER!$E$251:$O$271,MATCH($I$1,[1]TRANSFER!$E$251:$O$251,0),0),0)</f>
        <v>0.98333333333333328</v>
      </c>
      <c r="J10" s="12">
        <f>VLOOKUP($A10,Table!$B$1:$O$200,MATCH("xGD/90",Table!$B$1:$O$1,0),0)</f>
        <v>0.18</v>
      </c>
      <c r="K10" s="12">
        <f>IF([1]INFO!$B$24=1,$G$22-G10,$F$22-F10)</f>
        <v>-7.5952380952380327E-2</v>
      </c>
      <c r="L10" s="13">
        <f t="shared" si="0"/>
        <v>-2.27857142857141E-2</v>
      </c>
      <c r="M10" s="88">
        <f t="shared" si="1"/>
        <v>0.97721428571428592</v>
      </c>
      <c r="N10" s="14">
        <f>(M10*(SUM([1]INFO!$B$18:$B$21)))+(VLOOKUP(Table2!B10,'2223Table2'!$B$1:$O$21,MATCH("DEF BOOST",'2223Table2'!$B$1:$O$1,0),0)*(SUM([1]INFO!$B$16:$B$17)))</f>
        <v>0.97721428571428592</v>
      </c>
      <c r="O10" s="12">
        <f>IF([1]INFO!$B$24=1,$I$22-I10,$H$22-H10)</f>
        <v>0.41273809523809513</v>
      </c>
      <c r="P10" s="12">
        <f t="shared" si="2"/>
        <v>-0.18573214285714279</v>
      </c>
      <c r="Q10" s="88">
        <f t="shared" si="3"/>
        <v>0.81426785714285721</v>
      </c>
      <c r="R10" s="15">
        <f>(Q10*(SUM([1]INFO!$B$18:$B$21)))+(VLOOKUP(Table2!B10,'2223Table2'!$B$1:$O$21,MATCH("FWD BOOST",'2223Table2'!$B$1:$O$1,0),0)*(SUM([1]INFO!$B$16:$B$17)))</f>
        <v>0.81426785714285721</v>
      </c>
    </row>
    <row r="11" spans="1:20">
      <c r="A11" s="19" t="s">
        <v>2750</v>
      </c>
      <c r="B11" s="19" t="str">
        <f>[2]TEAMS!$J11</f>
        <v>FUL</v>
      </c>
      <c r="C11" s="17">
        <f>VLOOKUP($A11,Table!$B$1:$C$200,MATCH("MP",Table!$B$1:$C$1,0),0)</f>
        <v>12</v>
      </c>
      <c r="D11" s="17">
        <f>VLOOKUP($A11,Table!$B$1:$M$200,MATCH("xG",Table!$B$1:$M$1,0),0)</f>
        <v>12.4</v>
      </c>
      <c r="E11" s="17">
        <f>VLOOKUP($A11,Table!$B$1:$M$200,MATCH("xGA",Table!$B$1:$M$1,0),0)</f>
        <v>22</v>
      </c>
      <c r="F11" s="12">
        <f>(VLOOKUP($A11,Table!$B$1:$M$200,MATCH("xG",Table!$B$1:$V$1,0),0))/(VLOOKUP($A11,Table!$B$1:$M$200,MATCH("MP",Table!$B$1:$V$1,0),0))</f>
        <v>1.0333333333333334</v>
      </c>
      <c r="G11" s="12">
        <f>IFERROR(VLOOKUP(B11,[1]TRANSFER!$E$251:$O$271,MATCH($G$1,[1]TRANSFER!$E$251:$O$251,0),0),0)</f>
        <v>1.0833333333333333</v>
      </c>
      <c r="H11" s="12">
        <f>(VLOOKUP($A11,Table!$B$1:$M$200,MATCH("xGA",Table!$B$1:$X$1,0),0))/(VLOOKUP($A11,Table!$B$1:$M$200,MATCH("MP",Table!$B$1:$X$1,0),0))</f>
        <v>1.8333333333333333</v>
      </c>
      <c r="I11" s="12">
        <f>IFERROR(VLOOKUP(B11,[1]TRANSFER!$E$251:$O$271,MATCH($I$1,[1]TRANSFER!$E$251:$O$251,0),0),0)</f>
        <v>1.0166666666666664</v>
      </c>
      <c r="J11" s="12">
        <f>VLOOKUP($A11,Table!$B$1:$O$200,MATCH("xGD/90",Table!$B$1:$O$1,0),0)</f>
        <v>-0.8</v>
      </c>
      <c r="K11" s="12">
        <f>IF([1]INFO!$B$24=1,$G$22-G11,$F$22-F11)</f>
        <v>0.32404761904761958</v>
      </c>
      <c r="L11" s="13">
        <f t="shared" si="0"/>
        <v>9.7214285714285892E-2</v>
      </c>
      <c r="M11" s="88">
        <f t="shared" si="1"/>
        <v>1.0972142857142859</v>
      </c>
      <c r="N11" s="14">
        <f>(M11*(SUM([1]INFO!$B$18:$B$21)))+(VLOOKUP(Table2!B11,'2223Table2'!$B$1:$O$21,MATCH("DEF BOOST",'2223Table2'!$B$1:$O$1,0),0)*(SUM([1]INFO!$B$16:$B$17)))</f>
        <v>1.0972142857142859</v>
      </c>
      <c r="O11" s="12">
        <f>IF([1]INFO!$B$24=1,$I$22-I11,$H$22-H11)</f>
        <v>0.37940476190476202</v>
      </c>
      <c r="P11" s="12">
        <f t="shared" si="2"/>
        <v>-0.17073214285714289</v>
      </c>
      <c r="Q11" s="88">
        <f t="shared" si="3"/>
        <v>0.82926785714285711</v>
      </c>
      <c r="R11" s="15">
        <f>(Q11*(SUM([1]INFO!$B$18:$B$21)))+(VLOOKUP(Table2!B11,'2223Table2'!$B$1:$O$21,MATCH("FWD BOOST",'2223Table2'!$B$1:$O$1,0),0)*(SUM([1]INFO!$B$16:$B$17)))</f>
        <v>0.82926785714285711</v>
      </c>
    </row>
    <row r="12" spans="1:20">
      <c r="A12" s="19" t="s">
        <v>2754</v>
      </c>
      <c r="B12" s="19" t="str">
        <f>[2]TEAMS!$J12</f>
        <v>LIV</v>
      </c>
      <c r="C12" s="17">
        <f>VLOOKUP($A12,Table!$B$1:$C$200,MATCH("MP",Table!$B$1:$C$1,0),0)</f>
        <v>12</v>
      </c>
      <c r="D12" s="17">
        <f>VLOOKUP($A12,Table!$B$1:$M$200,MATCH("xG",Table!$B$1:$M$1,0),0)</f>
        <v>26.5</v>
      </c>
      <c r="E12" s="17">
        <f>VLOOKUP($A12,Table!$B$1:$M$200,MATCH("xGA",Table!$B$1:$M$1,0),0)</f>
        <v>14.5</v>
      </c>
      <c r="F12" s="12">
        <f>(VLOOKUP($A12,Table!$B$1:$M$200,MATCH("xG",Table!$B$1:$V$1,0),0))/(VLOOKUP($A12,Table!$B$1:$M$200,MATCH("MP",Table!$B$1:$V$1,0),0))</f>
        <v>2.2083333333333335</v>
      </c>
      <c r="G12" s="12">
        <f>IFERROR(VLOOKUP(B12,[1]TRANSFER!$E$251:$O$271,MATCH($G$1,[1]TRANSFER!$E$251:$O$251,0),0),0)</f>
        <v>2.4333333333333336</v>
      </c>
      <c r="H12" s="12">
        <f>(VLOOKUP($A12,Table!$B$1:$M$200,MATCH("xGA",Table!$B$1:$X$1,0),0))/(VLOOKUP($A12,Table!$B$1:$M$200,MATCH("MP",Table!$B$1:$X$1,0),0))</f>
        <v>1.2083333333333333</v>
      </c>
      <c r="I12" s="12">
        <f>IFERROR(VLOOKUP(B12,[1]TRANSFER!$E$251:$O$271,MATCH($I$1,[1]TRANSFER!$E$251:$O$251,0),0),0)</f>
        <v>1.1666666666666667</v>
      </c>
      <c r="J12" s="12">
        <f>VLOOKUP($A12,Table!$B$1:$O$200,MATCH("xGD/90",Table!$B$1:$O$1,0),0)</f>
        <v>1</v>
      </c>
      <c r="K12" s="12">
        <f>IF([1]INFO!$B$24=1,$G$22-G12,$F$22-F12)</f>
        <v>-1.0259523809523807</v>
      </c>
      <c r="L12" s="13">
        <f t="shared" si="0"/>
        <v>-0.30778571428571427</v>
      </c>
      <c r="M12" s="88">
        <f t="shared" si="1"/>
        <v>0.69221428571428567</v>
      </c>
      <c r="N12" s="14">
        <f>(M12*(SUM([1]INFO!$B$18:$B$21)))+(VLOOKUP(Table2!B12,'2223Table2'!$B$1:$O$21,MATCH("DEF BOOST",'2223Table2'!$B$1:$O$1,0),0)*(SUM([1]INFO!$B$16:$B$17)))</f>
        <v>0.69221428571428567</v>
      </c>
      <c r="O12" s="12">
        <f>IF([1]INFO!$B$24=1,$I$22-I12,$H$22-H12)</f>
        <v>0.22940476190476167</v>
      </c>
      <c r="P12" s="12">
        <f t="shared" si="2"/>
        <v>-0.10323214285714274</v>
      </c>
      <c r="Q12" s="88">
        <f t="shared" si="3"/>
        <v>0.89676785714285723</v>
      </c>
      <c r="R12" s="15">
        <f>(Q12*(SUM([1]INFO!$B$18:$B$21)))+(VLOOKUP(Table2!B12,'2223Table2'!$B$1:$O$21,MATCH("FWD BOOST",'2223Table2'!$B$1:$O$1,0),0)*(SUM([1]INFO!$B$16:$B$17)))</f>
        <v>0.89676785714285723</v>
      </c>
    </row>
    <row r="13" spans="1:20">
      <c r="A13" s="19" t="s">
        <v>2762</v>
      </c>
      <c r="B13" s="19" t="str">
        <f>[2]TEAMS!$J13</f>
        <v>LUT</v>
      </c>
      <c r="C13" s="17">
        <f>VLOOKUP($A13,Table!$B$1:$C$200,MATCH("MP",Table!$B$1:$C$1,0),0)</f>
        <v>12</v>
      </c>
      <c r="D13" s="17">
        <f>VLOOKUP($A13,Table!$B$1:$M$200,MATCH("xG",Table!$B$1:$M$1,0),0)</f>
        <v>12.9</v>
      </c>
      <c r="E13" s="17">
        <f>VLOOKUP($A13,Table!$B$1:$M$200,MATCH("xGA",Table!$B$1:$M$1,0),0)</f>
        <v>24.7</v>
      </c>
      <c r="F13" s="12">
        <f>(VLOOKUP($A13,Table!$B$1:$M$200,MATCH("xG",Table!$B$1:$V$1,0),0))/(VLOOKUP($A13,Table!$B$1:$M$200,MATCH("MP",Table!$B$1:$V$1,0),0))</f>
        <v>1.075</v>
      </c>
      <c r="G13" s="12">
        <f>IFERROR(VLOOKUP(B13,[1]TRANSFER!$E$251:$O$271,MATCH($G$1,[1]TRANSFER!$E$251:$O$251,0),0),0)</f>
        <v>1.157142857142857</v>
      </c>
      <c r="H13" s="12">
        <f>(VLOOKUP($A13,Table!$B$1:$M$200,MATCH("xGA",Table!$B$1:$X$1,0),0))/(VLOOKUP($A13,Table!$B$1:$M$200,MATCH("MP",Table!$B$1:$X$1,0),0))</f>
        <v>2.0583333333333331</v>
      </c>
      <c r="I13" s="12">
        <f>IFERROR(VLOOKUP(B13,[1]TRANSFER!$E$251:$O$271,MATCH($I$1,[1]TRANSFER!$E$251:$O$251,0),0),0)</f>
        <v>2.0428571428571431</v>
      </c>
      <c r="J13" s="12">
        <f>VLOOKUP($A13,Table!$B$1:$O$200,MATCH("xGD/90",Table!$B$1:$O$1,0),0)</f>
        <v>-0.98</v>
      </c>
      <c r="K13" s="12">
        <f>IF([1]INFO!$B$24=1,$G$22-G13,$F$22-F13)</f>
        <v>0.25023809523809581</v>
      </c>
      <c r="L13" s="13">
        <f t="shared" si="0"/>
        <v>7.5071428571428761E-2</v>
      </c>
      <c r="M13" s="88">
        <f t="shared" si="1"/>
        <v>1.0750714285714287</v>
      </c>
      <c r="N13" s="14">
        <f>(M13*(SUM([1]INFO!$B$18:$B$21)))+(VLOOKUP(Table2!B13,'2223Table2'!$B$1:$O$21,MATCH("DEF BOOST",'2223Table2'!$B$1:$O$1,0),0)*(SUM([1]INFO!$B$16:$B$17)))</f>
        <v>1.0750714285714287</v>
      </c>
      <c r="O13" s="12">
        <f>IF([1]INFO!$B$24=1,$I$22-I13,$H$22-H13)</f>
        <v>-0.64678571428571474</v>
      </c>
      <c r="P13" s="12">
        <f t="shared" si="2"/>
        <v>0.29105357142857158</v>
      </c>
      <c r="Q13" s="88">
        <f t="shared" si="3"/>
        <v>1.2910535714285716</v>
      </c>
      <c r="R13" s="15">
        <f>(Q13*(SUM([1]INFO!$B$18:$B$21)))+(VLOOKUP(Table2!B13,'2223Table2'!$B$1:$O$21,MATCH("FWD BOOST",'2223Table2'!$B$1:$O$1,0),0)*(SUM([1]INFO!$B$16:$B$17)))</f>
        <v>1.2910535714285716</v>
      </c>
    </row>
    <row r="14" spans="1:20">
      <c r="A14" s="19" t="s">
        <v>2747</v>
      </c>
      <c r="B14" s="19" t="str">
        <f>[2]TEAMS!$J14</f>
        <v>MCI</v>
      </c>
      <c r="C14" s="17">
        <f>VLOOKUP($A14,Table!$B$1:$C$200,MATCH("MP",Table!$B$1:$C$1,0),0)</f>
        <v>12</v>
      </c>
      <c r="D14" s="17">
        <f>VLOOKUP($A14,Table!$B$1:$M$200,MATCH("xG",Table!$B$1:$M$1,0),0)</f>
        <v>24.4</v>
      </c>
      <c r="E14" s="17">
        <f>VLOOKUP($A14,Table!$B$1:$M$200,MATCH("xGA",Table!$B$1:$M$1,0),0)</f>
        <v>11.1</v>
      </c>
      <c r="F14" s="12">
        <f>(VLOOKUP($A14,Table!$B$1:$M$200,MATCH("xG",Table!$B$1:$V$1,0),0))/(VLOOKUP($A14,Table!$B$1:$M$200,MATCH("MP",Table!$B$1:$V$1,0),0))</f>
        <v>2.0333333333333332</v>
      </c>
      <c r="G14" s="12">
        <f>IFERROR(VLOOKUP(B14,[1]TRANSFER!$E$251:$O$271,MATCH($G$1,[1]TRANSFER!$E$251:$O$251,0),0),0)</f>
        <v>1.55</v>
      </c>
      <c r="H14" s="12">
        <f>(VLOOKUP($A14,Table!$B$1:$M$200,MATCH("xGA",Table!$B$1:$X$1,0),0))/(VLOOKUP($A14,Table!$B$1:$M$200,MATCH("MP",Table!$B$1:$X$1,0),0))</f>
        <v>0.92499999999999993</v>
      </c>
      <c r="I14" s="12">
        <f>IFERROR(VLOOKUP(B14,[1]TRANSFER!$E$251:$O$271,MATCH($I$1,[1]TRANSFER!$E$251:$O$251,0),0),0)</f>
        <v>0.75</v>
      </c>
      <c r="J14" s="12">
        <f>VLOOKUP($A14,Table!$B$1:$O$200,MATCH("xGD/90",Table!$B$1:$O$1,0),0)</f>
        <v>1.1100000000000001</v>
      </c>
      <c r="K14" s="12">
        <f>IF([1]INFO!$B$24=1,$G$22-G14,$F$22-F14)</f>
        <v>-0.1426190476190472</v>
      </c>
      <c r="L14" s="13">
        <f t="shared" si="0"/>
        <v>-4.278571428571417E-2</v>
      </c>
      <c r="M14" s="88">
        <f t="shared" si="1"/>
        <v>0.9572142857142858</v>
      </c>
      <c r="N14" s="14">
        <f>(M14*(SUM([1]INFO!$B$18:$B$21)))+(VLOOKUP(Table2!B14,'2223Table2'!$B$1:$O$21,MATCH("DEF BOOST",'2223Table2'!$B$1:$O$1,0),0)*(SUM([1]INFO!$B$16:$B$17)))</f>
        <v>0.9572142857142858</v>
      </c>
      <c r="O14" s="12">
        <f>IF([1]INFO!$B$24=1,$I$22-I14,$H$22-H14)</f>
        <v>0.64607142857142841</v>
      </c>
      <c r="P14" s="12">
        <f t="shared" si="2"/>
        <v>-0.29073214285714277</v>
      </c>
      <c r="Q14" s="88">
        <f t="shared" si="3"/>
        <v>0.70926785714285723</v>
      </c>
      <c r="R14" s="15">
        <f>(Q14*(SUM([1]INFO!$B$18:$B$21)))+(VLOOKUP(Table2!B14,'2223Table2'!$B$1:$O$21,MATCH("FWD BOOST",'2223Table2'!$B$1:$O$1,0),0)*(SUM([1]INFO!$B$16:$B$17)))</f>
        <v>0.70926785714285723</v>
      </c>
    </row>
    <row r="15" spans="1:20">
      <c r="A15" s="19" t="s">
        <v>2751</v>
      </c>
      <c r="B15" s="19" t="str">
        <f>[2]TEAMS!$J15</f>
        <v>MUN</v>
      </c>
      <c r="C15" s="17">
        <f>VLOOKUP($A15,Table!$B$1:$C$200,MATCH("MP",Table!$B$1:$C$1,0),0)</f>
        <v>12</v>
      </c>
      <c r="D15" s="17">
        <f>VLOOKUP($A15,Table!$B$1:$M$200,MATCH("xG",Table!$B$1:$M$1,0),0)</f>
        <v>17.5</v>
      </c>
      <c r="E15" s="17">
        <f>VLOOKUP($A15,Table!$B$1:$M$200,MATCH("xGA",Table!$B$1:$M$1,0),0)</f>
        <v>18.899999999999999</v>
      </c>
      <c r="F15" s="12">
        <f>(VLOOKUP($A15,Table!$B$1:$M$200,MATCH("xG",Table!$B$1:$V$1,0),0))/(VLOOKUP($A15,Table!$B$1:$M$200,MATCH("MP",Table!$B$1:$V$1,0),0))</f>
        <v>1.4583333333333333</v>
      </c>
      <c r="G15" s="12">
        <f>IFERROR(VLOOKUP(B15,[1]TRANSFER!$E$251:$O$271,MATCH($G$1,[1]TRANSFER!$E$251:$O$251,0),0),0)</f>
        <v>1.05</v>
      </c>
      <c r="H15" s="12">
        <f>(VLOOKUP($A15,Table!$B$1:$M$200,MATCH("xGA",Table!$B$1:$X$1,0),0))/(VLOOKUP($A15,Table!$B$1:$M$200,MATCH("MP",Table!$B$1:$X$1,0),0))</f>
        <v>1.575</v>
      </c>
      <c r="I15" s="12">
        <f>IFERROR(VLOOKUP(B15,[1]TRANSFER!$E$251:$O$271,MATCH($I$1,[1]TRANSFER!$E$251:$O$251,0),0),0)</f>
        <v>1.5666666666666667</v>
      </c>
      <c r="J15" s="12">
        <f>VLOOKUP($A15,Table!$B$1:$O$200,MATCH("xGD/90",Table!$B$1:$O$1,0),0)</f>
        <v>-0.11</v>
      </c>
      <c r="K15" s="12">
        <f>IF([1]INFO!$B$24=1,$G$22-G15,$F$22-F15)</f>
        <v>0.3573809523809528</v>
      </c>
      <c r="L15" s="13">
        <f t="shared" si="0"/>
        <v>0.10721428571428586</v>
      </c>
      <c r="M15" s="88">
        <f t="shared" si="1"/>
        <v>1.1072142857142859</v>
      </c>
      <c r="N15" s="14">
        <f>(M15*(SUM([1]INFO!$B$18:$B$21)))+(VLOOKUP(Table2!B15,'2223Table2'!$B$1:$O$21,MATCH("DEF BOOST",'2223Table2'!$B$1:$O$1,0),0)*(SUM([1]INFO!$B$16:$B$17)))</f>
        <v>1.1072142857142859</v>
      </c>
      <c r="O15" s="12">
        <f>IF([1]INFO!$B$24=1,$I$22-I15,$H$22-H15)</f>
        <v>-0.17059523809523824</v>
      </c>
      <c r="P15" s="12">
        <f t="shared" si="2"/>
        <v>7.6767857142857207E-2</v>
      </c>
      <c r="Q15" s="88">
        <f t="shared" si="3"/>
        <v>1.0767678571428572</v>
      </c>
      <c r="R15" s="15">
        <f>(Q15*(SUM([1]INFO!$B$18:$B$21)))+(VLOOKUP(Table2!B15,'2223Table2'!$B$1:$O$21,MATCH("FWD BOOST",'2223Table2'!$B$1:$O$1,0),0)*(SUM([1]INFO!$B$16:$B$17)))</f>
        <v>1.0767678571428572</v>
      </c>
    </row>
    <row r="16" spans="1:20">
      <c r="A16" s="19" t="s">
        <v>2745</v>
      </c>
      <c r="B16" s="19" t="str">
        <f>[2]TEAMS!$J16</f>
        <v>NEW</v>
      </c>
      <c r="C16" s="17">
        <f>VLOOKUP($A16,Table!$B$1:$C$200,MATCH("MP",Table!$B$1:$C$1,0),0)</f>
        <v>12</v>
      </c>
      <c r="D16" s="17">
        <f>VLOOKUP($A16,Table!$B$1:$M$200,MATCH("xG",Table!$B$1:$M$1,0),0)</f>
        <v>23.4</v>
      </c>
      <c r="E16" s="17">
        <f>VLOOKUP($A16,Table!$B$1:$M$200,MATCH("xGA",Table!$B$1:$M$1,0),0)</f>
        <v>13.2</v>
      </c>
      <c r="F16" s="12">
        <f>(VLOOKUP($A16,Table!$B$1:$M$200,MATCH("xG",Table!$B$1:$V$1,0),0))/(VLOOKUP($A16,Table!$B$1:$M$200,MATCH("MP",Table!$B$1:$V$1,0),0))</f>
        <v>1.95</v>
      </c>
      <c r="G16" s="12">
        <f>IFERROR(VLOOKUP(B16,[1]TRANSFER!$E$251:$O$271,MATCH($G$1,[1]TRANSFER!$E$251:$O$251,0),0),0)</f>
        <v>2.4333333333333331</v>
      </c>
      <c r="H16" s="12">
        <f>(VLOOKUP($A16,Table!$B$1:$M$200,MATCH("xGA",Table!$B$1:$X$1,0),0))/(VLOOKUP($A16,Table!$B$1:$M$200,MATCH("MP",Table!$B$1:$X$1,0),0))</f>
        <v>1.0999999999999999</v>
      </c>
      <c r="I16" s="12">
        <f>IFERROR(VLOOKUP(B16,[1]TRANSFER!$E$251:$O$271,MATCH($I$1,[1]TRANSFER!$E$251:$O$251,0),0),0)</f>
        <v>0.9</v>
      </c>
      <c r="J16" s="12">
        <f>VLOOKUP($A16,Table!$B$1:$O$200,MATCH("xGD/90",Table!$B$1:$O$1,0),0)</f>
        <v>0.84</v>
      </c>
      <c r="K16" s="12">
        <f>IF([1]INFO!$B$24=1,$G$22-G16,$F$22-F16)</f>
        <v>-1.0259523809523803</v>
      </c>
      <c r="L16" s="13">
        <f t="shared" si="0"/>
        <v>-0.30778571428571411</v>
      </c>
      <c r="M16" s="88">
        <f t="shared" si="1"/>
        <v>0.69221428571428589</v>
      </c>
      <c r="N16" s="14">
        <f>(M16*(SUM([1]INFO!$B$18:$B$21)))+(VLOOKUP(Table2!B16,'2223Table2'!$B$1:$O$21,MATCH("DEF BOOST",'2223Table2'!$B$1:$O$1,0),0)*(SUM([1]INFO!$B$16:$B$17)))</f>
        <v>0.69221428571428589</v>
      </c>
      <c r="O16" s="12">
        <f>IF([1]INFO!$B$24=1,$I$22-I16,$H$22-H16)</f>
        <v>0.49607142857142839</v>
      </c>
      <c r="P16" s="12">
        <f t="shared" si="2"/>
        <v>-0.22323214285714274</v>
      </c>
      <c r="Q16" s="88">
        <f t="shared" si="3"/>
        <v>0.77676785714285723</v>
      </c>
      <c r="R16" s="15">
        <f>(Q16*(SUM([1]INFO!$B$18:$B$21)))+(VLOOKUP(Table2!B16,'2223Table2'!$B$1:$O$21,MATCH("FWD BOOST",'2223Table2'!$B$1:$O$1,0),0)*(SUM([1]INFO!$B$16:$B$17)))</f>
        <v>0.77676785714285723</v>
      </c>
    </row>
    <row r="17" spans="1:18">
      <c r="A17" s="19" t="s">
        <v>2758</v>
      </c>
      <c r="B17" s="19" t="str">
        <f>[2]TEAMS!$J17</f>
        <v>NFO</v>
      </c>
      <c r="C17" s="17">
        <f>VLOOKUP($A17,Table!$B$1:$C$200,MATCH("MP",Table!$B$1:$C$1,0),0)</f>
        <v>12</v>
      </c>
      <c r="D17" s="17">
        <f>VLOOKUP($A17,Table!$B$1:$M$200,MATCH("xG",Table!$B$1:$M$1,0),0)</f>
        <v>13.2</v>
      </c>
      <c r="E17" s="17">
        <f>VLOOKUP($A17,Table!$B$1:$M$200,MATCH("xGA",Table!$B$1:$M$1,0),0)</f>
        <v>18.7</v>
      </c>
      <c r="F17" s="12">
        <f>(VLOOKUP($A17,Table!$B$1:$M$200,MATCH("xG",Table!$B$1:$V$1,0),0))/(VLOOKUP($A17,Table!$B$1:$M$200,MATCH("MP",Table!$B$1:$V$1,0),0))</f>
        <v>1.0999999999999999</v>
      </c>
      <c r="G17" s="12">
        <f>IFERROR(VLOOKUP(B17,[1]TRANSFER!$E$251:$O$271,MATCH($G$1,[1]TRANSFER!$E$251:$O$251,0),0),0)</f>
        <v>1.0333333333333334</v>
      </c>
      <c r="H17" s="12">
        <f>(VLOOKUP($A17,Table!$B$1:$M$200,MATCH("xGA",Table!$B$1:$X$1,0),0))/(VLOOKUP($A17,Table!$B$1:$M$200,MATCH("MP",Table!$B$1:$X$1,0),0))</f>
        <v>1.5583333333333333</v>
      </c>
      <c r="I17" s="12">
        <f>IFERROR(VLOOKUP(B17,[1]TRANSFER!$E$251:$O$271,MATCH($I$1,[1]TRANSFER!$E$251:$O$251,0),0),0)</f>
        <v>1.6499999999999997</v>
      </c>
      <c r="J17" s="12">
        <f>VLOOKUP($A17,Table!$B$1:$O$200,MATCH("xGD/90",Table!$B$1:$O$1,0),0)</f>
        <v>-0.45</v>
      </c>
      <c r="K17" s="12">
        <f>IF([1]INFO!$B$24=1,$G$22-G17,$F$22-F17)</f>
        <v>0.37404761904761941</v>
      </c>
      <c r="L17" s="13">
        <f t="shared" si="0"/>
        <v>0.11221428571428584</v>
      </c>
      <c r="M17" s="88">
        <f t="shared" si="1"/>
        <v>1.1122142857142858</v>
      </c>
      <c r="N17" s="14">
        <f>(M17*(SUM([1]INFO!$B$18:$B$21)))+(VLOOKUP(Table2!B17,'2223Table2'!$B$1:$O$21,MATCH("DEF BOOST",'2223Table2'!$B$1:$O$1,0),0)*(SUM([1]INFO!$B$16:$B$17)))</f>
        <v>1.1122142857142858</v>
      </c>
      <c r="O17" s="12">
        <f>IF([1]INFO!$B$24=1,$I$22-I17,$H$22-H17)</f>
        <v>-0.25392857142857128</v>
      </c>
      <c r="P17" s="12">
        <f t="shared" si="2"/>
        <v>0.11426785714285706</v>
      </c>
      <c r="Q17" s="88">
        <f t="shared" si="3"/>
        <v>1.114267857142857</v>
      </c>
      <c r="R17" s="15">
        <f>(Q17*(SUM([1]INFO!$B$18:$B$21)))+(VLOOKUP(Table2!B17,'2223Table2'!$B$1:$O$21,MATCH("FWD BOOST",'2223Table2'!$B$1:$O$1,0),0)*(SUM([1]INFO!$B$16:$B$17)))</f>
        <v>1.114267857142857</v>
      </c>
    </row>
    <row r="18" spans="1:18">
      <c r="A18" s="19" t="s">
        <v>2760</v>
      </c>
      <c r="B18" s="19" t="str">
        <f>[2]TEAMS!$J18</f>
        <v>SHU</v>
      </c>
      <c r="C18" s="17">
        <f>VLOOKUP($A18,Table!$B$1:$C$200,MATCH("MP",Table!$B$1:$C$1,0),0)</f>
        <v>12</v>
      </c>
      <c r="D18" s="17">
        <f>VLOOKUP($A18,Table!$B$1:$M$200,MATCH("xG",Table!$B$1:$M$1,0),0)</f>
        <v>9.6999999999999993</v>
      </c>
      <c r="E18" s="17">
        <f>VLOOKUP($A18,Table!$B$1:$M$200,MATCH("xGA",Table!$B$1:$M$1,0),0)</f>
        <v>26.2</v>
      </c>
      <c r="F18" s="12">
        <f>(VLOOKUP($A18,Table!$B$1:$M$200,MATCH("xG",Table!$B$1:$V$1,0),0))/(VLOOKUP($A18,Table!$B$1:$M$200,MATCH("MP",Table!$B$1:$V$1,0),0))</f>
        <v>0.80833333333333324</v>
      </c>
      <c r="G18" s="12">
        <f>IFERROR(VLOOKUP(B18,[1]TRANSFER!$E$251:$O$271,MATCH($G$1,[1]TRANSFER!$E$251:$O$251,0),0),0)</f>
        <v>0.85</v>
      </c>
      <c r="H18" s="12">
        <f>(VLOOKUP($A18,Table!$B$1:$M$200,MATCH("xGA",Table!$B$1:$X$1,0),0))/(VLOOKUP($A18,Table!$B$1:$M$200,MATCH("MP",Table!$B$1:$X$1,0),0))</f>
        <v>2.1833333333333331</v>
      </c>
      <c r="I18" s="12">
        <f>IFERROR(VLOOKUP(B18,[1]TRANSFER!$E$251:$O$271,MATCH($I$1,[1]TRANSFER!$E$251:$O$251,0),0),0)</f>
        <v>2.2000000000000002</v>
      </c>
      <c r="J18" s="12">
        <f>VLOOKUP($A18,Table!$B$1:$O$200,MATCH("xGD/90",Table!$B$1:$O$1,0),0)</f>
        <v>-1.38</v>
      </c>
      <c r="K18" s="12">
        <f>IF([1]INFO!$B$24=1,$G$22-G18,$F$22-F18)</f>
        <v>0.55738095238095287</v>
      </c>
      <c r="L18" s="13">
        <f t="shared" si="0"/>
        <v>0.16721428571428587</v>
      </c>
      <c r="M18" s="88">
        <f t="shared" si="1"/>
        <v>1.167214285714286</v>
      </c>
      <c r="N18" s="14">
        <f>(M18*(SUM([1]INFO!$B$18:$B$21)))+(VLOOKUP(Table2!B18,'2223Table2'!$B$1:$O$21,MATCH("DEF BOOST",'2223Table2'!$B$1:$O$1,0),0)*(SUM([1]INFO!$B$16:$B$17)))</f>
        <v>1.167214285714286</v>
      </c>
      <c r="O18" s="12">
        <f>IF([1]INFO!$B$24=1,$I$22-I18,$H$22-H18)</f>
        <v>-0.80392857142857177</v>
      </c>
      <c r="P18" s="12">
        <f t="shared" si="2"/>
        <v>0.36176785714285725</v>
      </c>
      <c r="Q18" s="88">
        <f t="shared" si="3"/>
        <v>1.3617678571428573</v>
      </c>
      <c r="R18" s="15">
        <f>(Q18*(SUM([1]INFO!$B$18:$B$21)))+(VLOOKUP(Table2!B18,'2223Table2'!$B$1:$O$21,MATCH("FWD BOOST",'2223Table2'!$B$1:$O$1,0),0)*(SUM([1]INFO!$B$16:$B$17)))</f>
        <v>1.3617678571428573</v>
      </c>
    </row>
    <row r="19" spans="1:18">
      <c r="A19" s="19" t="s">
        <v>2752</v>
      </c>
      <c r="B19" s="19" t="str">
        <f>[2]TEAMS!$J19</f>
        <v>TOT</v>
      </c>
      <c r="C19" s="17">
        <f>VLOOKUP($A19,Table!$B$1:$C$200,MATCH("MP",Table!$B$1:$C$1,0),0)</f>
        <v>12</v>
      </c>
      <c r="D19" s="17">
        <f>VLOOKUP($A19,Table!$B$1:$M$200,MATCH("xG",Table!$B$1:$M$1,0),0)</f>
        <v>19.2</v>
      </c>
      <c r="E19" s="17">
        <f>VLOOKUP($A19,Table!$B$1:$M$200,MATCH("xGA",Table!$B$1:$M$1,0),0)</f>
        <v>18.600000000000001</v>
      </c>
      <c r="F19" s="12">
        <f>(VLOOKUP($A19,Table!$B$1:$M$200,MATCH("xG",Table!$B$1:$V$1,0),0))/(VLOOKUP($A19,Table!$B$1:$M$200,MATCH("MP",Table!$B$1:$V$1,0),0))</f>
        <v>1.5999999999999999</v>
      </c>
      <c r="G19" s="12">
        <f>IFERROR(VLOOKUP(B19,[1]TRANSFER!$E$251:$O$271,MATCH($G$1,[1]TRANSFER!$E$251:$O$251,0),0),0)</f>
        <v>1.5333333333333334</v>
      </c>
      <c r="H19" s="12">
        <f>(VLOOKUP($A19,Table!$B$1:$M$200,MATCH("xGA",Table!$B$1:$X$1,0),0))/(VLOOKUP($A19,Table!$B$1:$M$200,MATCH("MP",Table!$B$1:$X$1,0),0))</f>
        <v>1.55</v>
      </c>
      <c r="I19" s="12">
        <f>IFERROR(VLOOKUP(B19,[1]TRANSFER!$E$251:$O$271,MATCH($I$1,[1]TRANSFER!$E$251:$O$251,0),0),0)</f>
        <v>1.583333333333333</v>
      </c>
      <c r="J19" s="12">
        <f>VLOOKUP($A19,Table!$B$1:$O$200,MATCH("xGD/90",Table!$B$1:$O$1,0),0)</f>
        <v>0.05</v>
      </c>
      <c r="K19" s="12">
        <f>IF([1]INFO!$B$24=1,$G$22-G19,$F$22-F19)</f>
        <v>-0.12595238095238059</v>
      </c>
      <c r="L19" s="13">
        <f t="shared" si="0"/>
        <v>-3.7785714285714186E-2</v>
      </c>
      <c r="M19" s="88">
        <f t="shared" si="1"/>
        <v>0.9622142857142858</v>
      </c>
      <c r="N19" s="14">
        <f>(M19*(SUM([1]INFO!$B$18:$B$21)))+(VLOOKUP(Table2!B19,'2223Table2'!$B$1:$O$21,MATCH("DEF BOOST",'2223Table2'!$B$1:$O$1,0),0)*(SUM([1]INFO!$B$16:$B$17)))</f>
        <v>0.9622142857142858</v>
      </c>
      <c r="O19" s="12">
        <f>IF([1]INFO!$B$24=1,$I$22-I19,$H$22-H19)</f>
        <v>-0.18726190476190463</v>
      </c>
      <c r="P19" s="12">
        <f t="shared" si="2"/>
        <v>8.4267857142857075E-2</v>
      </c>
      <c r="Q19" s="88">
        <f t="shared" si="3"/>
        <v>1.084267857142857</v>
      </c>
      <c r="R19" s="15">
        <f>(Q19*(SUM([1]INFO!$B$18:$B$21)))+(VLOOKUP(Table2!B19,'2223Table2'!$B$1:$O$21,MATCH("FWD BOOST",'2223Table2'!$B$1:$O$1,0),0)*(SUM([1]INFO!$B$16:$B$17)))</f>
        <v>1.084267857142857</v>
      </c>
    </row>
    <row r="20" spans="1:18">
      <c r="A20" s="19" t="s">
        <v>2755</v>
      </c>
      <c r="B20" s="19" t="str">
        <f>[2]TEAMS!$J20</f>
        <v>WHU</v>
      </c>
      <c r="C20" s="17">
        <f>VLOOKUP($A20,Table!$B$1:$C$200,MATCH("MP",Table!$B$1:$C$1,0),0)</f>
        <v>12</v>
      </c>
      <c r="D20" s="17">
        <f>VLOOKUP($A20,Table!$B$1:$M$200,MATCH("xG",Table!$B$1:$M$1,0),0)</f>
        <v>17.600000000000001</v>
      </c>
      <c r="E20" s="17">
        <f>VLOOKUP($A20,Table!$B$1:$M$200,MATCH("xGA",Table!$B$1:$M$1,0),0)</f>
        <v>22.2</v>
      </c>
      <c r="F20" s="12">
        <f>(VLOOKUP($A20,Table!$B$1:$M$200,MATCH("xG",Table!$B$1:$V$1,0),0))/(VLOOKUP($A20,Table!$B$1:$M$200,MATCH("MP",Table!$B$1:$V$1,0),0))</f>
        <v>1.4666666666666668</v>
      </c>
      <c r="G20" s="12">
        <f>IFERROR(VLOOKUP(B20,[1]TRANSFER!$E$251:$O$271,MATCH($G$1,[1]TRANSFER!$E$251:$O$251,0),0),0)</f>
        <v>1.3166666666666667</v>
      </c>
      <c r="H20" s="12">
        <f>(VLOOKUP($A20,Table!$B$1:$M$200,MATCH("xGA",Table!$B$1:$X$1,0),0))/(VLOOKUP($A20,Table!$B$1:$M$200,MATCH("MP",Table!$B$1:$X$1,0),0))</f>
        <v>1.8499999999999999</v>
      </c>
      <c r="I20" s="12">
        <f>IFERROR(VLOOKUP(B20,[1]TRANSFER!$E$251:$O$271,MATCH($I$1,[1]TRANSFER!$E$251:$O$251,0),0),0)</f>
        <v>1.7333333333333336</v>
      </c>
      <c r="J20" s="12">
        <f>VLOOKUP($A20,Table!$B$1:$O$200,MATCH("xGD/90",Table!$B$1:$O$1,0),0)</f>
        <v>-0.39</v>
      </c>
      <c r="K20" s="12">
        <f>IF([1]INFO!$B$24=1,$G$22-G20,$F$22-F20)</f>
        <v>9.0714285714286191E-2</v>
      </c>
      <c r="L20" s="13">
        <f t="shared" si="0"/>
        <v>2.7214285714285861E-2</v>
      </c>
      <c r="M20" s="88">
        <f t="shared" si="1"/>
        <v>1.0272142857142859</v>
      </c>
      <c r="N20" s="14">
        <f>(M20*(SUM([1]INFO!$B$18:$B$21)))+(VLOOKUP(Table2!B20,'2223Table2'!$B$1:$O$21,MATCH("DEF BOOST",'2223Table2'!$B$1:$O$1,0),0)*(SUM([1]INFO!$B$16:$B$17)))</f>
        <v>1.0272142857142859</v>
      </c>
      <c r="O20" s="12">
        <f>IF([1]INFO!$B$24=1,$I$22-I20,$H$22-H20)</f>
        <v>-0.33726190476190521</v>
      </c>
      <c r="P20" s="12">
        <f t="shared" si="2"/>
        <v>0.15176785714285732</v>
      </c>
      <c r="Q20" s="88">
        <f t="shared" si="3"/>
        <v>1.1517678571428573</v>
      </c>
      <c r="R20" s="15">
        <f>(Q20*(SUM([1]INFO!$B$18:$B$21)))+(VLOOKUP(Table2!B20,'2223Table2'!$B$1:$O$21,MATCH("FWD BOOST",'2223Table2'!$B$1:$O$1,0),0)*(SUM([1]INFO!$B$16:$B$17)))</f>
        <v>1.1517678571428573</v>
      </c>
    </row>
    <row r="21" spans="1:18">
      <c r="A21" s="19" t="s">
        <v>2761</v>
      </c>
      <c r="B21" s="19" t="str">
        <f>[2]TEAMS!$J21</f>
        <v>WOL</v>
      </c>
      <c r="C21" s="17">
        <f>VLOOKUP($A21,Table!$B$1:$C$200,MATCH("MP",Table!$B$1:$C$1,0),0)</f>
        <v>12</v>
      </c>
      <c r="D21" s="17">
        <f>VLOOKUP($A21,Table!$B$1:$M$200,MATCH("xG",Table!$B$1:$M$1,0),0)</f>
        <v>16.399999999999999</v>
      </c>
      <c r="E21" s="17">
        <f>VLOOKUP($A21,Table!$B$1:$M$200,MATCH("xGA",Table!$B$1:$M$1,0),0)</f>
        <v>19.5</v>
      </c>
      <c r="F21" s="12">
        <f>(VLOOKUP($A21,Table!$B$1:$M$200,MATCH("xG",Table!$B$1:$V$1,0),0))/(VLOOKUP($A21,Table!$B$1:$M$200,MATCH("MP",Table!$B$1:$V$1,0),0))</f>
        <v>1.3666666666666665</v>
      </c>
      <c r="G21" s="12">
        <f>IFERROR(VLOOKUP(B21,[1]TRANSFER!$E$251:$O$271,MATCH($G$1,[1]TRANSFER!$E$251:$O$251,0),0),0)</f>
        <v>1.2000000000000002</v>
      </c>
      <c r="H21" s="12">
        <f>(VLOOKUP($A21,Table!$B$1:$M$200,MATCH("xGA",Table!$B$1:$X$1,0),0))/(VLOOKUP($A21,Table!$B$1:$M$200,MATCH("MP",Table!$B$1:$X$1,0),0))</f>
        <v>1.625</v>
      </c>
      <c r="I21" s="12">
        <f>IFERROR(VLOOKUP(B21,[1]TRANSFER!$E$251:$O$271,MATCH($I$1,[1]TRANSFER!$E$251:$O$251,0),0),0)</f>
        <v>1.4166666666666667</v>
      </c>
      <c r="J21" s="12">
        <f>VLOOKUP($A21,Table!$B$1:$O$200,MATCH("xGD/90",Table!$B$1:$O$1,0),0)</f>
        <v>-0.26</v>
      </c>
      <c r="K21" s="12">
        <f>IF([1]INFO!$B$24=1,$G$22-G21,$F$22-F21)</f>
        <v>0.20738095238095267</v>
      </c>
      <c r="L21" s="13">
        <f t="shared" si="0"/>
        <v>6.2214285714285812E-2</v>
      </c>
      <c r="M21" s="88">
        <f t="shared" si="1"/>
        <v>1.0622142857142858</v>
      </c>
      <c r="N21" s="14">
        <f>(M21*(SUM([1]INFO!$B$18:$B$21)))+(VLOOKUP(Table2!B21,'2223Table2'!$B$1:$O$21,MATCH("DEF BOOST",'2223Table2'!$B$1:$O$1,0),0)*(SUM([1]INFO!$B$16:$B$17)))</f>
        <v>1.0622142857142858</v>
      </c>
      <c r="O21" s="12">
        <f>IF([1]INFO!$B$24=1,$I$22-I21,$H$22-H21)</f>
        <v>-2.0595238095238333E-2</v>
      </c>
      <c r="P21" s="12">
        <f t="shared" si="2"/>
        <v>9.2678571428572495E-3</v>
      </c>
      <c r="Q21" s="88">
        <f t="shared" si="3"/>
        <v>1.0092678571428573</v>
      </c>
      <c r="R21" s="15">
        <f>(Q21*(SUM([1]INFO!$B$18:$B$21)))+(VLOOKUP(Table2!B21,'2223Table2'!$B$1:$O$21,MATCH("FWD BOOST",'2223Table2'!$B$1:$O$1,0),0)*(SUM([1]INFO!$B$16:$B$17)))</f>
        <v>1.0092678571428573</v>
      </c>
    </row>
    <row r="22" spans="1:18">
      <c r="A22" s="97">
        <f>COUNTA(A2:A21)</f>
        <v>20</v>
      </c>
      <c r="F22" s="12">
        <f>SUM(F2:F21)/$A$22</f>
        <v>1.5066666666666666</v>
      </c>
      <c r="G22" s="96">
        <f>SUM(G2:G21)/$A$22</f>
        <v>1.4073809523809528</v>
      </c>
      <c r="H22" s="12">
        <f>SUM(H2:H21)/$A$22</f>
        <v>1.5070833333333336</v>
      </c>
      <c r="I22" s="96">
        <f>SUM(I2:I21)/$A$22</f>
        <v>1.3960714285714284</v>
      </c>
    </row>
    <row r="23" spans="1:18">
      <c r="G23" s="95"/>
      <c r="H23" s="95"/>
      <c r="I23" s="95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2352</v>
      </c>
      <c r="R2" s="52" t="s">
        <v>64</v>
      </c>
      <c r="S2" s="52" t="s">
        <v>2351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2358</v>
      </c>
      <c r="R3" s="52" t="s">
        <v>84</v>
      </c>
      <c r="S3" s="52" t="s">
        <v>2359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2367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2361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2357</v>
      </c>
      <c r="R6" s="52" t="s">
        <v>74</v>
      </c>
      <c r="S6" s="52" t="s">
        <v>2356</v>
      </c>
      <c r="T6" s="52"/>
      <c r="U6" s="2"/>
      <c r="V6" s="2"/>
      <c r="W6" s="52"/>
    </row>
    <row r="7" spans="1:23">
      <c r="A7" s="1">
        <v>18</v>
      </c>
      <c r="B7" s="52" t="s">
        <v>2348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2370</v>
      </c>
      <c r="R7" s="52" t="s">
        <v>89</v>
      </c>
      <c r="S7" s="52" t="s">
        <v>2371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2364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2363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2369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2362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2355</v>
      </c>
      <c r="R12" s="52" t="s">
        <v>80</v>
      </c>
      <c r="S12" s="52" t="s">
        <v>2356</v>
      </c>
      <c r="T12" s="52"/>
      <c r="U12" s="2"/>
      <c r="V12" s="2"/>
      <c r="W12" s="52"/>
    </row>
    <row r="13" spans="1:23">
      <c r="A13" s="1">
        <v>20</v>
      </c>
      <c r="B13" s="52" t="s">
        <v>2374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2373</v>
      </c>
      <c r="R13" s="52" t="s">
        <v>98</v>
      </c>
      <c r="S13" s="52" t="s">
        <v>2371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2350</v>
      </c>
      <c r="R14" s="52" t="s">
        <v>66</v>
      </c>
      <c r="S14" s="52" t="s">
        <v>2351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2353</v>
      </c>
      <c r="R15" s="52" t="s">
        <v>70</v>
      </c>
      <c r="S15" s="52" t="s">
        <v>2351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2354</v>
      </c>
      <c r="R16" s="52" t="s">
        <v>68</v>
      </c>
      <c r="S16" s="52" t="s">
        <v>2351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2368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2349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2372</v>
      </c>
      <c r="R18" s="52" t="s">
        <v>90</v>
      </c>
      <c r="S18" s="52" t="s">
        <v>2371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2360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2366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2365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2377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2376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2350</v>
      </c>
      <c r="R33" s="48" t="s">
        <v>66</v>
      </c>
      <c r="S33" s="48" t="s">
        <v>2351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2352</v>
      </c>
      <c r="R34" s="48" t="s">
        <v>64</v>
      </c>
      <c r="S34" s="48" t="s">
        <v>2351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2353</v>
      </c>
      <c r="R35" s="48" t="s">
        <v>70</v>
      </c>
      <c r="S35" s="48" t="s">
        <v>2351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2354</v>
      </c>
      <c r="R36" s="48" t="s">
        <v>68</v>
      </c>
      <c r="S36" s="48" t="s">
        <v>2351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2355</v>
      </c>
      <c r="R37" s="48" t="s">
        <v>80</v>
      </c>
      <c r="S37" s="48" t="s">
        <v>2356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2357</v>
      </c>
      <c r="R38" s="48" t="s">
        <v>74</v>
      </c>
      <c r="S38" s="48" t="s">
        <v>2356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2358</v>
      </c>
      <c r="R39" s="48" t="s">
        <v>84</v>
      </c>
      <c r="S39" s="48" t="s">
        <v>2359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2360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2361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2362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2363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2364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2365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2366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2367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2368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2369</v>
      </c>
      <c r="R49" s="48" t="s">
        <v>97</v>
      </c>
      <c r="U49" s="2"/>
      <c r="V49" s="2"/>
    </row>
    <row r="50" spans="1:22">
      <c r="A50" s="1">
        <v>18</v>
      </c>
      <c r="B50" s="48" t="s">
        <v>2348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2370</v>
      </c>
      <c r="R50" s="48" t="s">
        <v>89</v>
      </c>
      <c r="S50" s="48" t="s">
        <v>2371</v>
      </c>
      <c r="U50" s="2"/>
      <c r="V50" s="2"/>
    </row>
    <row r="51" spans="1:22">
      <c r="A51" s="1">
        <v>19</v>
      </c>
      <c r="B51" s="48" t="s">
        <v>2349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2372</v>
      </c>
      <c r="R51" s="48" t="s">
        <v>90</v>
      </c>
      <c r="S51" s="48" t="s">
        <v>2371</v>
      </c>
      <c r="U51" s="2"/>
      <c r="V51" s="2"/>
    </row>
    <row r="52" spans="1:22">
      <c r="A52" s="1">
        <v>20</v>
      </c>
      <c r="B52" s="48" t="s">
        <v>2374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2373</v>
      </c>
      <c r="R52" s="48" t="s">
        <v>98</v>
      </c>
      <c r="S52" s="48" t="s">
        <v>2371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2375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2847</v>
      </c>
    </row>
    <row r="30" spans="1:15">
      <c r="H30" s="11" t="s">
        <v>2848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9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12</v>
      </c>
      <c r="G2" s="32">
        <f>IFERROR(VLOOKUP(A2,PlayingTime!$B$1:$Z$999,MATCH("Min",PlayingTime!$B$2:$Z$2,0),0),0)</f>
        <v>1043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1043</v>
      </c>
      <c r="L2" s="31">
        <f>IFERROR(VLOOKUP(A2,PlayerStats!$B$1:$Z$999,MATCH("xG",PlayerStats!$B$2:$Z$2,0),0),0)</f>
        <v>9.1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9.1</v>
      </c>
      <c r="Q2" s="31">
        <f>IFERROR(VLOOKUP(A2,PlayerStats!$B$1:$Z$999,MATCH("xAG",PlayerStats!$B$2:$Z$2,0),0),0)</f>
        <v>5.3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5.3</v>
      </c>
      <c r="V2" s="41">
        <f>IFERROR(VLOOKUP(A2,$X$1:$Y$1000,MATCH("total_points",$X$1:$Y$1,0),0),"")</f>
        <v>101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Erling Haaland</v>
      </c>
      <c r="B3" s="31" t="str">
        <f>IF([1]FINAL!B3=0,"",[1]FINAL!B3)</f>
        <v>Haaland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MCI</v>
      </c>
      <c r="F3" s="43">
        <f>IFERROR(VLOOKUP($E3,Table2!$B$1:$C$21,MATCH("MP",Table2!$B$1:$C$1,0),0),"")</f>
        <v>12</v>
      </c>
      <c r="G3" s="32">
        <f>IFERROR(VLOOKUP(A3,PlayingTime!$B$1:$Z$999,MATCH("Min",PlayingTime!$B$2:$Z$2,0),0),0)</f>
        <v>1023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1023</v>
      </c>
      <c r="L3" s="31">
        <f>IFERROR(VLOOKUP(A3,PlayerStats!$B$1:$Z$999,MATCH("xG",PlayerStats!$B$2:$Z$2,0),0),0)</f>
        <v>12.7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12.7</v>
      </c>
      <c r="Q3" s="31">
        <f>IFERROR(VLOOKUP(A3,PlayerStats!$B$1:$Z$999,MATCH("xAG",PlayerStats!$B$2:$Z$2,0),0),0)</f>
        <v>2.7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2.7</v>
      </c>
      <c r="V3" s="41">
        <f t="shared" ref="V3:V66" si="3">IFERROR(VLOOKUP(A3,$X$1:$Y$1000,MATCH("total_points",$X$1:$Y$1,0),0),"")</f>
        <v>96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Alexander Isak</v>
      </c>
      <c r="B4" s="31" t="str">
        <f>IF([1]FINAL!B4=0,"",[1]FINAL!B4)</f>
        <v>Isak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NEW</v>
      </c>
      <c r="F4" s="43">
        <f>IFERROR(VLOOKUP($E4,Table2!$B$1:$C$21,MATCH("MP",Table2!$B$1:$C$1,0),0),"")</f>
        <v>12</v>
      </c>
      <c r="G4" s="32">
        <f>IFERROR(VLOOKUP(A4,PlayingTime!$B$1:$Z$999,MATCH("Min",PlayingTime!$B$2:$Z$2,0),0),0)</f>
        <v>492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492</v>
      </c>
      <c r="L4" s="31">
        <f>IFERROR(VLOOKUP(A4,PlayerStats!$B$1:$Z$999,MATCH("xG",PlayerStats!$B$2:$Z$2,0),0),0)</f>
        <v>5.4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5.4</v>
      </c>
      <c r="Q4" s="31">
        <f>IFERROR(VLOOKUP(A4,PlayerStats!$B$1:$Z$999,MATCH("xAG",PlayerStats!$B$2:$Z$2,0),0),0)</f>
        <v>0.3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0.3</v>
      </c>
      <c r="V4" s="41">
        <f t="shared" si="3"/>
        <v>44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Son Heung-Min</v>
      </c>
      <c r="B5" s="31" t="str">
        <f>IF([1]FINAL!B5=0,"",[1]FINAL!B5)</f>
        <v>Son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TOT</v>
      </c>
      <c r="F5" s="43">
        <f>IFERROR(VLOOKUP($E5,Table2!$B$1:$C$21,MATCH("MP",Table2!$B$1:$C$1,0),0),"")</f>
        <v>12</v>
      </c>
      <c r="G5" s="32">
        <f>IFERROR(VLOOKUP(A5,PlayingTime!$B$1:$Z$999,MATCH("Min",PlayingTime!$B$2:$Z$2,0),0),0)</f>
        <v>976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976</v>
      </c>
      <c r="L5" s="31">
        <f>IFERROR(VLOOKUP(A5,PlayerStats!$B$1:$Z$999,MATCH("xG",PlayerStats!$B$2:$Z$2,0),0),0)</f>
        <v>4.5999999999999996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4.5999999999999996</v>
      </c>
      <c r="Q5" s="31">
        <f>IFERROR(VLOOKUP(A5,PlayerStats!$B$1:$Z$999,MATCH("xAG",PlayerStats!$B$2:$Z$2,0),0),0)</f>
        <v>2.4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2.4</v>
      </c>
      <c r="V5" s="41">
        <f t="shared" si="3"/>
        <v>82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Callum Wilson</v>
      </c>
      <c r="B6" s="31" t="str">
        <f>IF([1]FINAL!B6=0,"",[1]FINAL!B6)</f>
        <v>Wilson</v>
      </c>
      <c r="C6" s="31" t="str">
        <f>IF([1]FINAL!C6=0,"",[1]FINAL!C6)</f>
        <v>C Wilson</v>
      </c>
      <c r="D6" s="31" t="str">
        <f>IF([1]FINAL!D6=0,"",[1]FINAL!D6)</f>
        <v/>
      </c>
      <c r="E6" s="42" t="str">
        <f>[1]FINAL!M6</f>
        <v>NEW</v>
      </c>
      <c r="F6" s="43">
        <f>IFERROR(VLOOKUP($E6,Table2!$B$1:$C$21,MATCH("MP",Table2!$B$1:$C$1,0),0),"")</f>
        <v>12</v>
      </c>
      <c r="G6" s="32">
        <f>IFERROR(VLOOKUP(A6,PlayingTime!$B$1:$Z$999,MATCH("Min",PlayingTime!$B$2:$Z$2,0),0),0)</f>
        <v>484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484</v>
      </c>
      <c r="L6" s="31">
        <f>IFERROR(VLOOKUP(A6,PlayerStats!$B$1:$Z$999,MATCH("xG",PlayerStats!$B$2:$Z$2,0),0),0)</f>
        <v>5.9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5.9</v>
      </c>
      <c r="Q6" s="31">
        <f>IFERROR(VLOOKUP(A6,PlayerStats!$B$1:$Z$999,MATCH("xAG",PlayerStats!$B$2:$Z$2,0),0),0)</f>
        <v>0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0</v>
      </c>
      <c r="V6" s="41">
        <f t="shared" si="3"/>
        <v>46</v>
      </c>
      <c r="X6" s="42" t="str">
        <f>API!M6&amp;" "&amp;API!V6</f>
        <v>Gabriel dos Santos Magalhães</v>
      </c>
      <c r="Y6" s="42">
        <f>API!AC6</f>
        <v>29</v>
      </c>
    </row>
    <row r="7" spans="1:25">
      <c r="A7" s="31" t="str">
        <f>IF([1]FINAL!A7=0,"",[1]FINAL!A7)</f>
        <v>Bryan Mbeumo</v>
      </c>
      <c r="B7" s="31" t="str">
        <f>IF([1]FINAL!B7=0,"",[1]FINAL!B7)</f>
        <v>Mbeumo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BRE</v>
      </c>
      <c r="F7" s="43">
        <f>IFERROR(VLOOKUP($E7,Table2!$B$1:$C$21,MATCH("MP",Table2!$B$1:$C$1,0),0),"")</f>
        <v>12</v>
      </c>
      <c r="G7" s="32">
        <f>IFERROR(VLOOKUP(A7,PlayingTime!$B$1:$Z$999,MATCH("Min",PlayingTime!$B$2:$Z$2,0),0),0)</f>
        <v>1080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1080</v>
      </c>
      <c r="L7" s="31">
        <f>IFERROR(VLOOKUP(A7,PlayerStats!$B$1:$Z$999,MATCH("xG",PlayerStats!$B$2:$Z$2,0),0),0)</f>
        <v>7.2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7.2</v>
      </c>
      <c r="Q7" s="31">
        <f>IFERROR(VLOOKUP(A7,PlayerStats!$B$1:$Z$999,MATCH("xAG",PlayerStats!$B$2:$Z$2,0),0),0)</f>
        <v>2.5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2.5</v>
      </c>
      <c r="V7" s="41">
        <f t="shared" si="3"/>
        <v>74</v>
      </c>
      <c r="X7" s="42" t="str">
        <f>API!M7&amp;" "&amp;API!V7</f>
        <v>Kai Havertz</v>
      </c>
      <c r="Y7" s="42">
        <f>API!AC7</f>
        <v>25</v>
      </c>
    </row>
    <row r="8" spans="1:25">
      <c r="A8" s="31" t="str">
        <f>IF([1]FINAL!A8=0,"",[1]FINAL!A8)</f>
        <v>Darwin Núñez Ribeiro</v>
      </c>
      <c r="B8" s="31" t="str">
        <f>IF([1]FINAL!B8=0,"",[1]FINAL!B8)</f>
        <v>Darwin</v>
      </c>
      <c r="C8" s="31" t="str">
        <f>IF([1]FINAL!C8=0,"",[1]FINAL!C8)</f>
        <v>Darwin Núñez</v>
      </c>
      <c r="D8" s="31" t="str">
        <f>IF([1]FINAL!D8=0,"",[1]FINAL!D8)</f>
        <v>Darwin Nunez</v>
      </c>
      <c r="E8" s="42" t="str">
        <f>[1]FINAL!M8</f>
        <v>LIV</v>
      </c>
      <c r="F8" s="43">
        <f>IFERROR(VLOOKUP($E8,Table2!$B$1:$C$21,MATCH("MP",Table2!$B$1:$C$1,0),0),"")</f>
        <v>12</v>
      </c>
      <c r="G8" s="32">
        <f>IFERROR(VLOOKUP(A8,PlayingTime!$B$1:$Z$999,MATCH("Min",PlayingTime!$B$2:$Z$2,0),0),0)</f>
        <v>0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601</v>
      </c>
      <c r="J8" s="32">
        <f>IFERROR(VLOOKUP(D8,PlayingTime!$B$1:$Z$999,MATCH("Min",PlayingTime!$B$2:$Z$2,0),0),0)</f>
        <v>0</v>
      </c>
      <c r="K8" s="37">
        <f t="shared" si="0"/>
        <v>601</v>
      </c>
      <c r="L8" s="31">
        <f>IFERROR(VLOOKUP(A8,PlayerStats!$B$1:$Z$999,MATCH("xG",PlayerStats!$B$2:$Z$2,0),0),0)</f>
        <v>0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5</v>
      </c>
      <c r="O8" s="31">
        <f>IFERROR(VLOOKUP(D8,PlayerStats!$B$1:$Z$999,MATCH("xG",PlayerStats!$B$2:$Z$2,0),0),0)</f>
        <v>0</v>
      </c>
      <c r="P8" s="39">
        <f t="shared" si="1"/>
        <v>5</v>
      </c>
      <c r="Q8" s="31">
        <f>IFERROR(VLOOKUP(A8,PlayerStats!$B$1:$Z$999,MATCH("xAG",PlayerStats!$B$2:$Z$2,0),0),0)</f>
        <v>0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1.9</v>
      </c>
      <c r="T8" s="31">
        <f>IFERROR(VLOOKUP(D8,PlayerStats!$B$1:$Z$999,MATCH("xAG",PlayerStats!$B$2:$Z$2,0),0),0)</f>
        <v>0</v>
      </c>
      <c r="U8" s="39">
        <f t="shared" si="2"/>
        <v>1.9</v>
      </c>
      <c r="V8" s="41">
        <f t="shared" si="3"/>
        <v>54</v>
      </c>
      <c r="X8" s="42" t="str">
        <f>API!M8&amp;" "&amp;API!V8</f>
        <v>Gabriel Fernando de Jesus</v>
      </c>
      <c r="Y8" s="42">
        <f>API!AC8</f>
        <v>18</v>
      </c>
    </row>
    <row r="9" spans="1:25">
      <c r="A9" s="31" t="str">
        <f>IF([1]FINAL!A9=0,"",[1]FINAL!A9)</f>
        <v>Kieran Trippier</v>
      </c>
      <c r="B9" s="31" t="str">
        <f>IF([1]FINAL!B9=0,"",[1]FINAL!B9)</f>
        <v>Trippier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NEW</v>
      </c>
      <c r="F9" s="43">
        <f>IFERROR(VLOOKUP($E9,Table2!$B$1:$C$21,MATCH("MP",Table2!$B$1:$C$1,0),0),"")</f>
        <v>12</v>
      </c>
      <c r="G9" s="32">
        <f>IFERROR(VLOOKUP(A9,PlayingTime!$B$1:$Z$999,MATCH("Min",PlayingTime!$B$2:$Z$2,0),0),0)</f>
        <v>1037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1037</v>
      </c>
      <c r="L9" s="31">
        <f>IFERROR(VLOOKUP(A9,PlayerStats!$B$1:$Z$999,MATCH("xG",PlayerStats!$B$2:$Z$2,0),0),0)</f>
        <v>0.1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0.1</v>
      </c>
      <c r="Q9" s="31">
        <f>IFERROR(VLOOKUP(A9,PlayerStats!$B$1:$Z$999,MATCH("xAG",PlayerStats!$B$2:$Z$2,0),0),0)</f>
        <v>4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4</v>
      </c>
      <c r="V9" s="41">
        <f t="shared" si="3"/>
        <v>69</v>
      </c>
      <c r="X9" s="42" t="str">
        <f>API!M9&amp;" "&amp;API!V9</f>
        <v>Jorge Luiz Frello Filho</v>
      </c>
      <c r="Y9" s="42">
        <f>API!AC9</f>
        <v>13</v>
      </c>
    </row>
    <row r="10" spans="1:25">
      <c r="A10" s="31" t="str">
        <f>IF([1]FINAL!A10=0,"",[1]FINAL!A10)</f>
        <v>Bukayo Saka</v>
      </c>
      <c r="B10" s="31" t="str">
        <f>IF([1]FINAL!B10=0,"",[1]FINAL!B10)</f>
        <v>Saka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ARS</v>
      </c>
      <c r="F10" s="43">
        <f>IFERROR(VLOOKUP($E10,Table2!$B$1:$C$21,MATCH("MP",Table2!$B$1:$C$1,0),0),"")</f>
        <v>12</v>
      </c>
      <c r="G10" s="32">
        <f>IFERROR(VLOOKUP(A10,PlayingTime!$B$1:$Z$999,MATCH("Min",PlayingTime!$B$2:$Z$2,0),0),0)</f>
        <v>944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944</v>
      </c>
      <c r="L10" s="31">
        <f>IFERROR(VLOOKUP(A10,PlayerStats!$B$1:$Z$999,MATCH("xG",PlayerStats!$B$2:$Z$2,0),0),0)</f>
        <v>4.2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4.2</v>
      </c>
      <c r="Q10" s="31">
        <f>IFERROR(VLOOKUP(A10,PlayerStats!$B$1:$Z$999,MATCH("xAG",PlayerStats!$B$2:$Z$2,0),0),0)</f>
        <v>2.7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2.7</v>
      </c>
      <c r="V10" s="41">
        <f t="shared" si="3"/>
        <v>71</v>
      </c>
      <c r="X10" s="42" t="str">
        <f>API!M10&amp;" "&amp;API!V10</f>
        <v>Jakub Kiwior</v>
      </c>
      <c r="Y10" s="42">
        <f>API!AC10</f>
        <v>9</v>
      </c>
    </row>
    <row r="11" spans="1:25">
      <c r="A11" s="31" t="str">
        <f>IF([1]FINAL!A11=0,"",[1]FINAL!A11)</f>
        <v>Ollie Watkins</v>
      </c>
      <c r="B11" s="31" t="str">
        <f>IF([1]FINAL!B11=0,"",[1]FINAL!B11)</f>
        <v>Watkins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AVL</v>
      </c>
      <c r="F11" s="43">
        <f>IFERROR(VLOOKUP($E11,Table2!$B$1:$C$21,MATCH("MP",Table2!$B$1:$C$1,0),0),"")</f>
        <v>12</v>
      </c>
      <c r="G11" s="32">
        <f>IFERROR(VLOOKUP(A11,PlayingTime!$B$1:$Z$999,MATCH("Min",PlayingTime!$B$2:$Z$2,0),0),0)</f>
        <v>1038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1038</v>
      </c>
      <c r="L11" s="31">
        <f>IFERROR(VLOOKUP(A11,PlayerStats!$B$1:$Z$999,MATCH("xG",PlayerStats!$B$2:$Z$2,0),0),0)</f>
        <v>7.1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7.1</v>
      </c>
      <c r="Q11" s="31">
        <f>IFERROR(VLOOKUP(A11,PlayerStats!$B$1:$Z$999,MATCH("xAG",PlayerStats!$B$2:$Z$2,0),0),0)</f>
        <v>2.6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2.6</v>
      </c>
      <c r="V11" s="41">
        <f t="shared" si="3"/>
        <v>80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Harry Toffolo</v>
      </c>
      <c r="B12" s="31" t="str">
        <f>IF([1]FINAL!B12=0,"",[1]FINAL!B12)</f>
        <v>Toffolo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NFO</v>
      </c>
      <c r="F12" s="43">
        <f>IFERROR(VLOOKUP($E12,Table2!$B$1:$C$21,MATCH("MP",Table2!$B$1:$C$1,0),0),"")</f>
        <v>12</v>
      </c>
      <c r="G12" s="32">
        <f>IFERROR(VLOOKUP(A12,PlayingTime!$B$1:$Z$999,MATCH("Min",PlayingTime!$B$2:$Z$2,0),0),0)</f>
        <v>393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393</v>
      </c>
      <c r="L12" s="31">
        <f>IFERROR(VLOOKUP(A12,PlayerStats!$B$1:$Z$999,MATCH("xG",PlayerStats!$B$2:$Z$2,0),0),0)</f>
        <v>0.4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0.4</v>
      </c>
      <c r="Q12" s="31">
        <f>IFERROR(VLOOKUP(A12,PlayerStats!$B$1:$Z$999,MATCH("xAG",PlayerStats!$B$2:$Z$2,0),0),0)</f>
        <v>0.5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0.5</v>
      </c>
      <c r="V12" s="41">
        <f t="shared" si="3"/>
        <v>28</v>
      </c>
      <c r="X12" s="42" t="str">
        <f>API!M12&amp;" "&amp;API!V12</f>
        <v>Gabriel Martinelli Silva</v>
      </c>
      <c r="Y12" s="42">
        <f>API!AC12</f>
        <v>31</v>
      </c>
    </row>
    <row r="13" spans="1:25">
      <c r="A13" s="31" t="str">
        <f>IF([1]FINAL!A13=0,"",[1]FINAL!A13)</f>
        <v>Sven Botman</v>
      </c>
      <c r="B13" s="31" t="str">
        <f>IF([1]FINAL!B13=0,"",[1]FINAL!B13)</f>
        <v>Botman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NEW</v>
      </c>
      <c r="F13" s="43">
        <f>IFERROR(VLOOKUP($E13,Table2!$B$1:$C$21,MATCH("MP",Table2!$B$1:$C$1,0),0),"")</f>
        <v>12</v>
      </c>
      <c r="G13" s="32">
        <f>IFERROR(VLOOKUP(A13,PlayingTime!$B$1:$Z$999,MATCH("Min",PlayingTime!$B$2:$Z$2,0),0),0)</f>
        <v>446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446</v>
      </c>
      <c r="L13" s="31">
        <f>IFERROR(VLOOKUP(A13,PlayerStats!$B$1:$Z$999,MATCH("xG",PlayerStats!$B$2:$Z$2,0),0),0)</f>
        <v>0.3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0.3</v>
      </c>
      <c r="Q13" s="31">
        <f>IFERROR(VLOOKUP(A13,PlayerStats!$B$1:$Z$999,MATCH("xAG",PlayerStats!$B$2:$Z$2,0),0),0)</f>
        <v>0.7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0.7</v>
      </c>
      <c r="V13" s="41">
        <f t="shared" si="3"/>
        <v>30</v>
      </c>
      <c r="X13" s="42" t="str">
        <f>API!M13&amp;" "&amp;API!V13</f>
        <v>Eddie Nketiah</v>
      </c>
      <c r="Y13" s="42">
        <f>API!AC13</f>
        <v>50</v>
      </c>
    </row>
    <row r="14" spans="1:25">
      <c r="A14" s="31" t="str">
        <f>IF([1]FINAL!A14=0,"",[1]FINAL!A14)</f>
        <v>Jarrod Bowen</v>
      </c>
      <c r="B14" s="31" t="str">
        <f>IF([1]FINAL!B14=0,"",[1]FINAL!B14)</f>
        <v>Bowen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WHU</v>
      </c>
      <c r="F14" s="43">
        <f>IFERROR(VLOOKUP($E14,Table2!$B$1:$C$21,MATCH("MP",Table2!$B$1:$C$1,0),0),"")</f>
        <v>12</v>
      </c>
      <c r="G14" s="32">
        <f>IFERROR(VLOOKUP(A14,PlayingTime!$B$1:$Z$999,MATCH("Min",PlayingTime!$B$2:$Z$2,0),0),0)</f>
        <v>1079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1079</v>
      </c>
      <c r="L14" s="31">
        <f>IFERROR(VLOOKUP(A14,PlayerStats!$B$1:$Z$999,MATCH("xG",PlayerStats!$B$2:$Z$2,0),0),0)</f>
        <v>4.9000000000000004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4.9000000000000004</v>
      </c>
      <c r="Q14" s="31">
        <f>IFERROR(VLOOKUP(A14,PlayerStats!$B$1:$Z$999,MATCH("xAG",PlayerStats!$B$2:$Z$2,0),0),0)</f>
        <v>1.8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1.8</v>
      </c>
      <c r="V14" s="41">
        <f t="shared" si="3"/>
        <v>75</v>
      </c>
      <c r="X14" s="42" t="str">
        <f>API!M14&amp;" "&amp;API!V14</f>
        <v>Martin Ødegaard</v>
      </c>
      <c r="Y14" s="42">
        <f>API!AC14</f>
        <v>48</v>
      </c>
    </row>
    <row r="15" spans="1:25">
      <c r="A15" s="31" t="str">
        <f>IF([1]FINAL!A15=0,"",[1]FINAL!A15)</f>
        <v>Nicolas Jackson</v>
      </c>
      <c r="B15" s="31" t="str">
        <f>IF([1]FINAL!B15=0,"",[1]FINAL!B15)</f>
        <v>N.Jackson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CHE</v>
      </c>
      <c r="F15" s="43">
        <f>IFERROR(VLOOKUP($E15,Table2!$B$1:$C$21,MATCH("MP",Table2!$B$1:$C$1,0),0),"")</f>
        <v>12</v>
      </c>
      <c r="G15" s="32">
        <f>IFERROR(VLOOKUP(A15,PlayingTime!$B$1:$Z$999,MATCH("Min",PlayingTime!$B$2:$Z$2,0),0),0)</f>
        <v>848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848</v>
      </c>
      <c r="L15" s="31">
        <f>IFERROR(VLOOKUP(A15,PlayerStats!$B$1:$Z$999,MATCH("xG",PlayerStats!$B$2:$Z$2,0),0),0)</f>
        <v>7.8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7.8</v>
      </c>
      <c r="Q15" s="31">
        <f>IFERROR(VLOOKUP(A15,PlayerStats!$B$1:$Z$999,MATCH("xAG",PlayerStats!$B$2:$Z$2,0),0),0)</f>
        <v>0.6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0.6</v>
      </c>
      <c r="V15" s="41">
        <f t="shared" si="3"/>
        <v>42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Neal Maupay</v>
      </c>
      <c r="B16" s="31" t="str">
        <f>IF([1]FINAL!B16=0,"",[1]FINAL!B16)</f>
        <v>Maupay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BRE</v>
      </c>
      <c r="F16" s="43">
        <f>IFERROR(VLOOKUP($E16,Table2!$B$1:$C$21,MATCH("MP",Table2!$B$1:$C$1,0),0),"")</f>
        <v>12</v>
      </c>
      <c r="G16" s="32">
        <f>IFERROR(VLOOKUP(A16,PlayingTime!$B$1:$Z$999,MATCH("Min",PlayingTime!$B$2:$Z$2,0),0),0)</f>
        <v>267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267</v>
      </c>
      <c r="L16" s="31">
        <f>IFERROR(VLOOKUP(A16,PlayerStats!$B$1:$Z$999,MATCH("xG",PlayerStats!$B$2:$Z$2,0),0),0)</f>
        <v>1.7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1.7</v>
      </c>
      <c r="Q16" s="31">
        <f>IFERROR(VLOOKUP(A16,PlayerStats!$B$1:$Z$999,MATCH("xAG",PlayerStats!$B$2:$Z$2,0),0),0)</f>
        <v>1.3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1.3</v>
      </c>
      <c r="V16" s="41">
        <f t="shared" si="3"/>
        <v>22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Leon Bailey</v>
      </c>
      <c r="B17" s="31" t="str">
        <f>IF([1]FINAL!B17=0,"",[1]FINAL!B17)</f>
        <v>Bailey</v>
      </c>
      <c r="C17" s="31" t="str">
        <f>IF([1]FINAL!C17=0,"",[1]FINAL!C17)</f>
        <v/>
      </c>
      <c r="D17" s="31" t="str">
        <f>IF([1]FINAL!D17=0,"",[1]FINAL!D17)</f>
        <v/>
      </c>
      <c r="E17" s="42" t="str">
        <f>[1]FINAL!M17</f>
        <v>AVL</v>
      </c>
      <c r="F17" s="43">
        <f>IFERROR(VLOOKUP($E17,Table2!$B$1:$C$21,MATCH("MP",Table2!$B$1:$C$1,0),0),"")</f>
        <v>12</v>
      </c>
      <c r="G17" s="32">
        <f>IFERROR(VLOOKUP(A17,PlayingTime!$B$1:$Z$999,MATCH("Min",PlayingTime!$B$2:$Z$2,0),0),0)</f>
        <v>346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346</v>
      </c>
      <c r="L17" s="31">
        <f>IFERROR(VLOOKUP(A17,PlayerStats!$B$1:$Z$999,MATCH("xG",PlayerStats!$B$2:$Z$2,0),0),0)</f>
        <v>1.9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1.9</v>
      </c>
      <c r="Q17" s="31">
        <f>IFERROR(VLOOKUP(A17,PlayerStats!$B$1:$Z$999,MATCH("xAG",PlayerStats!$B$2:$Z$2,0),0),0)</f>
        <v>2.6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2.6</v>
      </c>
      <c r="V17" s="41">
        <f t="shared" si="3"/>
        <v>38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James Maddison</v>
      </c>
      <c r="B18" s="31" t="str">
        <f>IF([1]FINAL!B18=0,"",[1]FINAL!B18)</f>
        <v>Maddison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TOT</v>
      </c>
      <c r="F18" s="43">
        <f>IFERROR(VLOOKUP($E18,Table2!$B$1:$C$21,MATCH("MP",Table2!$B$1:$C$1,0),0),"")</f>
        <v>12</v>
      </c>
      <c r="G18" s="32">
        <f>IFERROR(VLOOKUP(A18,PlayingTime!$B$1:$Z$999,MATCH("Min",PlayingTime!$B$2:$Z$2,0),0),0)</f>
        <v>881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881</v>
      </c>
      <c r="L18" s="31">
        <f>IFERROR(VLOOKUP(A18,PlayerStats!$B$1:$Z$999,MATCH("xG",PlayerStats!$B$2:$Z$2,0),0),0)</f>
        <v>2.8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2.8</v>
      </c>
      <c r="Q18" s="31">
        <f>IFERROR(VLOOKUP(A18,PlayerStats!$B$1:$Z$999,MATCH("xAG",PlayerStats!$B$2:$Z$2,0),0),0)</f>
        <v>2.8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2.8</v>
      </c>
      <c r="V18" s="41">
        <f t="shared" si="3"/>
        <v>63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Pervis Estupiñán</v>
      </c>
      <c r="B19" s="31" t="str">
        <f>IF([1]FINAL!B19=0,"",[1]FINAL!B19)</f>
        <v>Estupiñan</v>
      </c>
      <c r="C19" s="31" t="str">
        <f>IF([1]FINAL!C19=0,"",[1]FINAL!C19)</f>
        <v>Estupinan</v>
      </c>
      <c r="D19" s="31" t="str">
        <f>IF([1]FINAL!D19=0,"",[1]FINAL!D19)</f>
        <v>Pervis Estupinan</v>
      </c>
      <c r="E19" s="42" t="str">
        <f>[1]FINAL!M19</f>
        <v>BHA</v>
      </c>
      <c r="F19" s="43">
        <f>IFERROR(VLOOKUP($E19,Table2!$B$1:$C$21,MATCH("MP",Table2!$B$1:$C$1,0),0),"")</f>
        <v>12</v>
      </c>
      <c r="G19" s="32">
        <f>IFERROR(VLOOKUP(A19,PlayingTime!$B$1:$Z$999,MATCH("Min",PlayingTime!$B$2:$Z$2,0),0),0)</f>
        <v>495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495</v>
      </c>
      <c r="L19" s="31">
        <f>IFERROR(VLOOKUP(A19,PlayerStats!$B$1:$Z$999,MATCH("xG",PlayerStats!$B$2:$Z$2,0),0),0)</f>
        <v>0.9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0.9</v>
      </c>
      <c r="Q19" s="31">
        <f>IFERROR(VLOOKUP(A19,PlayerStats!$B$1:$Z$999,MATCH("xAG",PlayerStats!$B$2:$Z$2,0),0),0)</f>
        <v>2.8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2.8</v>
      </c>
      <c r="V19" s="41">
        <f t="shared" si="3"/>
        <v>25</v>
      </c>
      <c r="X19" s="42" t="str">
        <f>API!M19&amp;" "&amp;API!V19</f>
        <v>Bukayo Saka</v>
      </c>
      <c r="Y19" s="42">
        <f>API!AC19</f>
        <v>71</v>
      </c>
    </row>
    <row r="20" spans="1:25">
      <c r="A20" s="31" t="str">
        <f>IF([1]FINAL!A20=0,"",[1]FINAL!A20)</f>
        <v>Phil Foden</v>
      </c>
      <c r="B20" s="31" t="str">
        <f>IF([1]FINAL!B20=0,"",[1]FINAL!B20)</f>
        <v>Foden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MCI</v>
      </c>
      <c r="F20" s="43">
        <f>IFERROR(VLOOKUP($E20,Table2!$B$1:$C$21,MATCH("MP",Table2!$B$1:$C$1,0),0),"")</f>
        <v>12</v>
      </c>
      <c r="G20" s="32">
        <f>IFERROR(VLOOKUP(A20,PlayingTime!$B$1:$Z$999,MATCH("Min",PlayingTime!$B$2:$Z$2,0),0),0)</f>
        <v>921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921</v>
      </c>
      <c r="L20" s="31">
        <f>IFERROR(VLOOKUP(A20,PlayerStats!$B$1:$Z$999,MATCH("xG",PlayerStats!$B$2:$Z$2,0),0),0)</f>
        <v>2.8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2.8</v>
      </c>
      <c r="Q20" s="31">
        <f>IFERROR(VLOOKUP(A20,PlayerStats!$B$1:$Z$999,MATCH("xAG",PlayerStats!$B$2:$Z$2,0),0),0)</f>
        <v>1.8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1.8</v>
      </c>
      <c r="V20" s="41">
        <f t="shared" si="3"/>
        <v>55</v>
      </c>
      <c r="X20" s="42" t="str">
        <f>API!M20&amp;" "&amp;API!V20</f>
        <v>William Saliba</v>
      </c>
      <c r="Y20" s="42">
        <f>API!AC20</f>
        <v>55</v>
      </c>
    </row>
    <row r="21" spans="1:25">
      <c r="A21" s="31" t="str">
        <f>IF([1]FINAL!A21=0,"",[1]FINAL!A21)</f>
        <v>Bruno Borges Fernandes</v>
      </c>
      <c r="B21" s="31" t="str">
        <f>IF([1]FINAL!B21=0,"",[1]FINAL!B21)</f>
        <v>B.Fernandes</v>
      </c>
      <c r="C21" s="31" t="str">
        <f>IF([1]FINAL!C21=0,"",[1]FINAL!C21)</f>
        <v>Bruno Fernandes</v>
      </c>
      <c r="D21" s="31" t="str">
        <f>IF([1]FINAL!D21=0,"",[1]FINAL!D21)</f>
        <v/>
      </c>
      <c r="E21" s="42" t="str">
        <f>[1]FINAL!M21</f>
        <v>MUN</v>
      </c>
      <c r="F21" s="43">
        <f>IFERROR(VLOOKUP($E21,Table2!$B$1:$C$21,MATCH("MP",Table2!$B$1:$C$1,0),0),"")</f>
        <v>12</v>
      </c>
      <c r="G21" s="32">
        <f>IFERROR(VLOOKUP(A21,PlayingTime!$B$1:$Z$999,MATCH("Min",PlayingTime!$B$2:$Z$2,0),0),0)</f>
        <v>0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1080</v>
      </c>
      <c r="J21" s="32">
        <f>IFERROR(VLOOKUP(D21,PlayingTime!$B$1:$Z$999,MATCH("Min",PlayingTime!$B$2:$Z$2,0),0),0)</f>
        <v>0</v>
      </c>
      <c r="K21" s="37">
        <f t="shared" si="0"/>
        <v>1080</v>
      </c>
      <c r="L21" s="31">
        <f>IFERROR(VLOOKUP(A21,PlayerStats!$B$1:$Z$999,MATCH("xG",PlayerStats!$B$2:$Z$2,0),0),0)</f>
        <v>0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3.5</v>
      </c>
      <c r="O21" s="31">
        <f>IFERROR(VLOOKUP(D21,PlayerStats!$B$1:$Z$999,MATCH("xG",PlayerStats!$B$2:$Z$2,0),0),0)</f>
        <v>0</v>
      </c>
      <c r="P21" s="39">
        <f t="shared" si="1"/>
        <v>3.5</v>
      </c>
      <c r="Q21" s="31">
        <f>IFERROR(VLOOKUP(A21,PlayerStats!$B$1:$Z$999,MATCH("xAG",PlayerStats!$B$2:$Z$2,0),0),0)</f>
        <v>0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4</v>
      </c>
      <c r="T21" s="31">
        <f>IFERROR(VLOOKUP(D21,PlayerStats!$B$1:$Z$999,MATCH("xAG",PlayerStats!$B$2:$Z$2,0),0),0)</f>
        <v>0</v>
      </c>
      <c r="U21" s="39">
        <f t="shared" si="2"/>
        <v>4</v>
      </c>
      <c r="V21" s="41">
        <f t="shared" si="3"/>
        <v>55</v>
      </c>
      <c r="X21" s="42" t="str">
        <f>API!M21&amp;" "&amp;API!V21</f>
        <v>Emile Smith Rowe</v>
      </c>
      <c r="Y21" s="42">
        <f>API!AC21</f>
        <v>9</v>
      </c>
    </row>
    <row r="22" spans="1:25">
      <c r="A22" s="31" t="str">
        <f>IF([1]FINAL!A22=0,"",[1]FINAL!A22)</f>
        <v>Bernardo Veiga de Carvalho e Silva</v>
      </c>
      <c r="B22" s="31" t="str">
        <f>IF([1]FINAL!B22=0,"",[1]FINAL!B22)</f>
        <v>Bernardo</v>
      </c>
      <c r="C22" s="31" t="str">
        <f>IF([1]FINAL!C22=0,"",[1]FINAL!C22)</f>
        <v>B Silva</v>
      </c>
      <c r="D22" s="31" t="str">
        <f>IF([1]FINAL!D22=0,"",[1]FINAL!D22)</f>
        <v>Bernardo Silva</v>
      </c>
      <c r="E22" s="42" t="str">
        <f>[1]FINAL!M22</f>
        <v>MCI</v>
      </c>
      <c r="F22" s="43">
        <f>IFERROR(VLOOKUP($E22,Table2!$B$1:$C$21,MATCH("MP",Table2!$B$1:$C$1,0),0),"")</f>
        <v>12</v>
      </c>
      <c r="G22" s="32">
        <f>IFERROR(VLOOKUP(A22,PlayingTime!$B$1:$Z$999,MATCH("Min",PlayingTime!$B$2:$Z$2,0),0),0)</f>
        <v>0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728</v>
      </c>
      <c r="K22" s="37">
        <f t="shared" si="0"/>
        <v>728</v>
      </c>
      <c r="L22" s="31">
        <f>IFERROR(VLOOKUP(A22,PlayerStats!$B$1:$Z$999,MATCH("xG",PlayerStats!$B$2:$Z$2,0),0),0)</f>
        <v>0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0.9</v>
      </c>
      <c r="P22" s="39">
        <f t="shared" si="1"/>
        <v>0.9</v>
      </c>
      <c r="Q22" s="31">
        <f>IFERROR(VLOOKUP(A22,PlayerStats!$B$1:$Z$999,MATCH("xAG",PlayerStats!$B$2:$Z$2,0),0),0)</f>
        <v>0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2.7</v>
      </c>
      <c r="U22" s="39">
        <f t="shared" si="2"/>
        <v>2.7</v>
      </c>
      <c r="V22" s="41">
        <f t="shared" si="3"/>
        <v>49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Nathan Aké</v>
      </c>
      <c r="B23" s="31" t="str">
        <f>IF([1]FINAL!B23=0,"",[1]FINAL!B23)</f>
        <v>Aké</v>
      </c>
      <c r="C23" s="31" t="str">
        <f>IF([1]FINAL!C23=0,"",[1]FINAL!C23)</f>
        <v>Ake</v>
      </c>
      <c r="D23" s="31" t="str">
        <f>IF([1]FINAL!D23=0,"",[1]FINAL!D23)</f>
        <v>Nathan Ake</v>
      </c>
      <c r="E23" s="42" t="str">
        <f>[1]FINAL!M23</f>
        <v>MCI</v>
      </c>
      <c r="F23" s="43">
        <f>IFERROR(VLOOKUP($E23,Table2!$B$1:$C$21,MATCH("MP",Table2!$B$1:$C$1,0),0),"")</f>
        <v>12</v>
      </c>
      <c r="G23" s="32">
        <f>IFERROR(VLOOKUP(A23,PlayingTime!$B$1:$Z$999,MATCH("Min",PlayingTime!$B$2:$Z$2,0),0),0)</f>
        <v>553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553</v>
      </c>
      <c r="L23" s="31">
        <f>IFERROR(VLOOKUP(A23,PlayerStats!$B$1:$Z$999,MATCH("xG",PlayerStats!$B$2:$Z$2,0),0),0)</f>
        <v>1.1000000000000001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1.1000000000000001</v>
      </c>
      <c r="Q23" s="31">
        <f>IFERROR(VLOOKUP(A23,PlayerStats!$B$1:$Z$999,MATCH("xAG",PlayerStats!$B$2:$Z$2,0),0),0)</f>
        <v>0.6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0.6</v>
      </c>
      <c r="V23" s="41">
        <f t="shared" si="3"/>
        <v>32</v>
      </c>
      <c r="X23" s="42" t="str">
        <f>API!M23&amp;" "&amp;API!V23</f>
        <v>Takehiro Tomiyasu</v>
      </c>
      <c r="Y23" s="42">
        <f>API!AC23</f>
        <v>20</v>
      </c>
    </row>
    <row r="24" spans="1:25">
      <c r="A24" s="31" t="str">
        <f>IF([1]FINAL!A24=0,"",[1]FINAL!A24)</f>
        <v>Benjamin White</v>
      </c>
      <c r="B24" s="31" t="str">
        <f>IF([1]FINAL!B24=0,"",[1]FINAL!B24)</f>
        <v>White</v>
      </c>
      <c r="C24" s="31" t="str">
        <f>IF([1]FINAL!C24=0,"",[1]FINAL!C24)</f>
        <v>B White</v>
      </c>
      <c r="D24" s="31" t="str">
        <f>IF([1]FINAL!D24=0,"",[1]FINAL!D24)</f>
        <v>Ben White</v>
      </c>
      <c r="E24" s="42" t="str">
        <f>[1]FINAL!M24</f>
        <v>ARS</v>
      </c>
      <c r="F24" s="43">
        <f>IFERROR(VLOOKUP($E24,Table2!$B$1:$C$21,MATCH("MP",Table2!$B$1:$C$1,0),0),"")</f>
        <v>12</v>
      </c>
      <c r="G24" s="32">
        <f>IFERROR(VLOOKUP(A24,PlayingTime!$B$1:$Z$999,MATCH("Min",PlayingTime!$B$2:$Z$2,0),0),0)</f>
        <v>0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947</v>
      </c>
      <c r="K24" s="37">
        <f t="shared" si="0"/>
        <v>947</v>
      </c>
      <c r="L24" s="31">
        <f>IFERROR(VLOOKUP(A24,PlayerStats!$B$1:$Z$999,MATCH("xG",PlayerStats!$B$2:$Z$2,0),0),0)</f>
        <v>0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0.5</v>
      </c>
      <c r="P24" s="39">
        <f t="shared" si="1"/>
        <v>0.5</v>
      </c>
      <c r="Q24" s="31">
        <f>IFERROR(VLOOKUP(A24,PlayerStats!$B$1:$Z$999,MATCH("xAG",PlayerStats!$B$2:$Z$2,0),0),0)</f>
        <v>0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0.9</v>
      </c>
      <c r="U24" s="39">
        <f t="shared" si="2"/>
        <v>0.9</v>
      </c>
      <c r="V24" s="41">
        <f t="shared" si="3"/>
        <v>53</v>
      </c>
      <c r="X24" s="42" t="str">
        <f>API!M24&amp;" "&amp;API!V24</f>
        <v>Leandro Trossard</v>
      </c>
      <c r="Y24" s="42">
        <f>API!AC24</f>
        <v>35</v>
      </c>
    </row>
    <row r="25" spans="1:25">
      <c r="A25" s="31" t="str">
        <f>IF([1]FINAL!A25=0,"",[1]FINAL!A25)</f>
        <v>Martin Ødegaard</v>
      </c>
      <c r="B25" s="31" t="str">
        <f>IF([1]FINAL!B25=0,"",[1]FINAL!B25)</f>
        <v>Ødegaard</v>
      </c>
      <c r="C25" s="31" t="str">
        <f>IF([1]FINAL!C25=0,"",[1]FINAL!C25)</f>
        <v>Odegaard</v>
      </c>
      <c r="D25" s="31" t="str">
        <f>IF([1]FINAL!D25=0,"",[1]FINAL!D25)</f>
        <v>Martin Odegaard</v>
      </c>
      <c r="E25" s="42" t="str">
        <f>[1]FINAL!M25</f>
        <v>ARS</v>
      </c>
      <c r="F25" s="43">
        <f>IFERROR(VLOOKUP($E25,Table2!$B$1:$C$21,MATCH("MP",Table2!$B$1:$C$1,0),0),"")</f>
        <v>12</v>
      </c>
      <c r="G25" s="32">
        <f>IFERROR(VLOOKUP(A25,PlayingTime!$B$1:$Z$999,MATCH("Min",PlayingTime!$B$2:$Z$2,0),0),0)</f>
        <v>787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787</v>
      </c>
      <c r="L25" s="31">
        <f>IFERROR(VLOOKUP(A25,PlayerStats!$B$1:$Z$999,MATCH("xG",PlayerStats!$B$2:$Z$2,0),0),0)</f>
        <v>2.6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2.6</v>
      </c>
      <c r="Q25" s="31">
        <f>IFERROR(VLOOKUP(A25,PlayerStats!$B$1:$Z$999,MATCH("xAG",PlayerStats!$B$2:$Z$2,0),0),0)</f>
        <v>0.7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0.7</v>
      </c>
      <c r="V25" s="41">
        <f t="shared" si="3"/>
        <v>48</v>
      </c>
      <c r="X25" s="42" t="str">
        <f>API!M25&amp;" "&amp;API!V25</f>
        <v>Benjamin White</v>
      </c>
      <c r="Y25" s="42">
        <f>API!AC25</f>
        <v>53</v>
      </c>
    </row>
    <row r="26" spans="1:25">
      <c r="A26" s="31" t="str">
        <f>IF([1]FINAL!A26=0,"",[1]FINAL!A26)</f>
        <v>Scott McTominay</v>
      </c>
      <c r="B26" s="31" t="str">
        <f>IF([1]FINAL!B26=0,"",[1]FINAL!B26)</f>
        <v>McTominay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MUN</v>
      </c>
      <c r="F26" s="43">
        <f>IFERROR(VLOOKUP($E26,Table2!$B$1:$C$21,MATCH("MP",Table2!$B$1:$C$1,0),0),"")</f>
        <v>12</v>
      </c>
      <c r="G26" s="32">
        <f>IFERROR(VLOOKUP(A26,PlayingTime!$B$1:$Z$999,MATCH("Min",PlayingTime!$B$2:$Z$2,0),0),0)</f>
        <v>519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519</v>
      </c>
      <c r="L26" s="31">
        <f>IFERROR(VLOOKUP(A26,PlayerStats!$B$1:$Z$999,MATCH("xG",PlayerStats!$B$2:$Z$2,0),0),0)</f>
        <v>1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1</v>
      </c>
      <c r="Q26" s="31">
        <f>IFERROR(VLOOKUP(A26,PlayerStats!$B$1:$Z$999,MATCH("xAG",PlayerStats!$B$2:$Z$2,0),0),0)</f>
        <v>0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0</v>
      </c>
      <c r="V26" s="41">
        <f t="shared" si="3"/>
        <v>36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Hwang Hee-chan</v>
      </c>
      <c r="B27" s="31" t="str">
        <f>IF([1]FINAL!B27=0,"",[1]FINAL!B27)</f>
        <v>Hee Chan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WOL</v>
      </c>
      <c r="F27" s="43">
        <f>IFERROR(VLOOKUP($E27,Table2!$B$1:$C$21,MATCH("MP",Table2!$B$1:$C$1,0),0),"")</f>
        <v>12</v>
      </c>
      <c r="G27" s="32">
        <f>IFERROR(VLOOKUP(A27,PlayingTime!$B$1:$Z$999,MATCH("Min",PlayingTime!$B$2:$Z$2,0),0),0)</f>
        <v>774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774</v>
      </c>
      <c r="L27" s="31">
        <f>IFERROR(VLOOKUP(A27,PlayerStats!$B$1:$Z$999,MATCH("xG",PlayerStats!$B$2:$Z$2,0),0),0)</f>
        <v>2.6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2.6</v>
      </c>
      <c r="Q27" s="31">
        <f>IFERROR(VLOOKUP(A27,PlayerStats!$B$1:$Z$999,MATCH("xAG",PlayerStats!$B$2:$Z$2,0),0),0)</f>
        <v>2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2</v>
      </c>
      <c r="V27" s="41">
        <f t="shared" si="3"/>
        <v>56</v>
      </c>
      <c r="X27" s="42" t="str">
        <f>API!M27&amp;" "&amp;API!V27</f>
        <v>Oleksandr Zinchenko</v>
      </c>
      <c r="Y27" s="42">
        <f>API!AC27</f>
        <v>44</v>
      </c>
    </row>
    <row r="28" spans="1:25">
      <c r="A28" s="31" t="str">
        <f>IF([1]FINAL!A28=0,"",[1]FINAL!A28)</f>
        <v>Joachim Andersen</v>
      </c>
      <c r="B28" s="31" t="str">
        <f>IF([1]FINAL!B28=0,"",[1]FINAL!B28)</f>
        <v>Andersen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CRY</v>
      </c>
      <c r="F28" s="43">
        <f>IFERROR(VLOOKUP($E28,Table2!$B$1:$C$21,MATCH("MP",Table2!$B$1:$C$1,0),0),"")</f>
        <v>12</v>
      </c>
      <c r="G28" s="32">
        <f>IFERROR(VLOOKUP(A28,PlayingTime!$B$1:$Z$999,MATCH("Min",PlayingTime!$B$2:$Z$2,0),0),0)</f>
        <v>1080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1080</v>
      </c>
      <c r="L28" s="31">
        <f>IFERROR(VLOOKUP(A28,PlayerStats!$B$1:$Z$999,MATCH("xG",PlayerStats!$B$2:$Z$2,0),0),0)</f>
        <v>0.7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0.7</v>
      </c>
      <c r="Q28" s="31">
        <f>IFERROR(VLOOKUP(A28,PlayerStats!$B$1:$Z$999,MATCH("xAG",PlayerStats!$B$2:$Z$2,0),0),0)</f>
        <v>1.3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1.3</v>
      </c>
      <c r="V28" s="41">
        <f t="shared" si="3"/>
        <v>60</v>
      </c>
      <c r="X28" s="42" t="str">
        <f>API!M28&amp;" "&amp;API!V28</f>
        <v>David Raya Martin</v>
      </c>
      <c r="Y28" s="42">
        <f>API!AC28</f>
        <v>35</v>
      </c>
    </row>
    <row r="29" spans="1:25">
      <c r="A29" s="31" t="str">
        <f>IF([1]FINAL!A29=0,"",[1]FINAL!A29)</f>
        <v>Solly March</v>
      </c>
      <c r="B29" s="31" t="str">
        <f>IF([1]FINAL!B29=0,"",[1]FINAL!B29)</f>
        <v>March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BHA</v>
      </c>
      <c r="F29" s="43">
        <f>IFERROR(VLOOKUP($E29,Table2!$B$1:$C$21,MATCH("MP",Table2!$B$1:$C$1,0),0),"")</f>
        <v>12</v>
      </c>
      <c r="G29" s="32">
        <f>IFERROR(VLOOKUP(A29,PlayingTime!$B$1:$Z$999,MATCH("Min",PlayingTime!$B$2:$Z$2,0),0),0)</f>
        <v>554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554</v>
      </c>
      <c r="L29" s="31">
        <f>IFERROR(VLOOKUP(A29,PlayerStats!$B$1:$Z$999,MATCH("xG",PlayerStats!$B$2:$Z$2,0),0),0)</f>
        <v>2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2</v>
      </c>
      <c r="Q29" s="31">
        <f>IFERROR(VLOOKUP(A29,PlayerStats!$B$1:$Z$999,MATCH("xAG",PlayerStats!$B$2:$Z$2,0),0),0)</f>
        <v>1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1</v>
      </c>
      <c r="V29" s="41">
        <f t="shared" si="3"/>
        <v>39</v>
      </c>
      <c r="X29" s="42" t="str">
        <f>API!M29&amp;" "&amp;API!V29</f>
        <v>Declan Rice</v>
      </c>
      <c r="Y29" s="42">
        <f>API!AC29</f>
        <v>46</v>
      </c>
    </row>
    <row r="30" spans="1:25">
      <c r="A30" s="31" t="str">
        <f>IF([1]FINAL!A30=0,"",[1]FINAL!A30)</f>
        <v>Anthony Gordon</v>
      </c>
      <c r="B30" s="31" t="str">
        <f>IF([1]FINAL!B30=0,"",[1]FINAL!B30)</f>
        <v>Gordon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NEW</v>
      </c>
      <c r="F30" s="43">
        <f>IFERROR(VLOOKUP($E30,Table2!$B$1:$C$21,MATCH("MP",Table2!$B$1:$C$1,0),0),"")</f>
        <v>12</v>
      </c>
      <c r="G30" s="32">
        <f>IFERROR(VLOOKUP(A30,PlayingTime!$B$1:$Z$999,MATCH("Min",PlayingTime!$B$2:$Z$2,0),0),0)</f>
        <v>881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881</v>
      </c>
      <c r="L30" s="31">
        <f>IFERROR(VLOOKUP(A30,PlayerStats!$B$1:$Z$999,MATCH("xG",PlayerStats!$B$2:$Z$2,0),0),0)</f>
        <v>3.3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3.3</v>
      </c>
      <c r="Q30" s="31">
        <f>IFERROR(VLOOKUP(A30,PlayerStats!$B$1:$Z$999,MATCH("xAG",PlayerStats!$B$2:$Z$2,0),0),0)</f>
        <v>1.7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1.7</v>
      </c>
      <c r="V30" s="41">
        <f t="shared" si="3"/>
        <v>56</v>
      </c>
      <c r="X30" s="42" t="str">
        <f>API!M30&amp;" "&amp;API!V30</f>
        <v>Reiss Nelson</v>
      </c>
      <c r="Y30" s="42">
        <f>API!AC30</f>
        <v>5</v>
      </c>
    </row>
    <row r="31" spans="1:25">
      <c r="A31" s="31" t="str">
        <f>IF([1]FINAL!A31=0,"",[1]FINAL!A31)</f>
        <v>Raheem Sterling</v>
      </c>
      <c r="B31" s="31" t="str">
        <f>IF([1]FINAL!B31=0,"",[1]FINAL!B31)</f>
        <v>Sterling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CHE</v>
      </c>
      <c r="F31" s="43">
        <f>IFERROR(VLOOKUP($E31,Table2!$B$1:$C$21,MATCH("MP",Table2!$B$1:$C$1,0),0),"")</f>
        <v>12</v>
      </c>
      <c r="G31" s="32">
        <f>IFERROR(VLOOKUP(A31,PlayingTime!$B$1:$Z$999,MATCH("Min",PlayingTime!$B$2:$Z$2,0),0),0)</f>
        <v>989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989</v>
      </c>
      <c r="L31" s="31">
        <f>IFERROR(VLOOKUP(A31,PlayerStats!$B$1:$Z$999,MATCH("xG",PlayerStats!$B$2:$Z$2,0),0),0)</f>
        <v>3.1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3.1</v>
      </c>
      <c r="Q31" s="31">
        <f>IFERROR(VLOOKUP(A31,PlayerStats!$B$1:$Z$999,MATCH("xAG",PlayerStats!$B$2:$Z$2,0),0),0)</f>
        <v>2.2999999999999998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2.2999999999999998</v>
      </c>
      <c r="V31" s="41">
        <f t="shared" si="3"/>
        <v>60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Kaoru Mitoma</v>
      </c>
      <c r="B32" s="31" t="str">
        <f>IF([1]FINAL!B32=0,"",[1]FINAL!B32)</f>
        <v>Mitoma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BHA</v>
      </c>
      <c r="F32" s="43">
        <f>IFERROR(VLOOKUP($E32,Table2!$B$1:$C$21,MATCH("MP",Table2!$B$1:$C$1,0),0),"")</f>
        <v>12</v>
      </c>
      <c r="G32" s="32">
        <f>IFERROR(VLOOKUP(A32,PlayingTime!$B$1:$Z$999,MATCH("Min",PlayingTime!$B$2:$Z$2,0),0),0)</f>
        <v>980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980</v>
      </c>
      <c r="L32" s="31">
        <f>IFERROR(VLOOKUP(A32,PlayerStats!$B$1:$Z$999,MATCH("xG",PlayerStats!$B$2:$Z$2,0),0),0)</f>
        <v>2.7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2.7</v>
      </c>
      <c r="Q32" s="31">
        <f>IFERROR(VLOOKUP(A32,PlayerStats!$B$1:$Z$999,MATCH("xAG",PlayerStats!$B$2:$Z$2,0),0),0)</f>
        <v>1.7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1.7</v>
      </c>
      <c r="V32" s="41">
        <f t="shared" si="3"/>
        <v>53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Vitalii Mykolenko</v>
      </c>
      <c r="B33" s="31" t="str">
        <f>IF([1]FINAL!B33=0,"",[1]FINAL!B33)</f>
        <v>Mykolenko</v>
      </c>
      <c r="C33" s="31" t="str">
        <f>IF([1]FINAL!C33=0,"",[1]FINAL!C33)</f>
        <v>Vitaliy Mykolenko</v>
      </c>
      <c r="D33" s="31" t="str">
        <f>IF([1]FINAL!D33=0,"",[1]FINAL!D33)</f>
        <v/>
      </c>
      <c r="E33" s="42" t="str">
        <f>[1]FINAL!M33</f>
        <v>EVE</v>
      </c>
      <c r="F33" s="43">
        <f>IFERROR(VLOOKUP($E33,Table2!$B$1:$C$21,MATCH("MP",Table2!$B$1:$C$1,0),0),"")</f>
        <v>12</v>
      </c>
      <c r="G33" s="32">
        <f>IFERROR(VLOOKUP(A33,PlayingTime!$B$1:$Z$999,MATCH("Min",PlayingTime!$B$2:$Z$2,0),0),0)</f>
        <v>0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717</v>
      </c>
      <c r="J33" s="32">
        <f>IFERROR(VLOOKUP(D33,PlayingTime!$B$1:$Z$999,MATCH("Min",PlayingTime!$B$2:$Z$2,0),0),0)</f>
        <v>0</v>
      </c>
      <c r="K33" s="37">
        <f t="shared" si="0"/>
        <v>717</v>
      </c>
      <c r="L33" s="31">
        <f>IFERROR(VLOOKUP(A33,PlayerStats!$B$1:$Z$999,MATCH("xG",PlayerStats!$B$2:$Z$2,0),0),0)</f>
        <v>0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0.9</v>
      </c>
      <c r="O33" s="31">
        <f>IFERROR(VLOOKUP(D33,PlayerStats!$B$1:$Z$999,MATCH("xG",PlayerStats!$B$2:$Z$2,0),0),0)</f>
        <v>0</v>
      </c>
      <c r="P33" s="39">
        <f t="shared" si="1"/>
        <v>0.9</v>
      </c>
      <c r="Q33" s="31">
        <f>IFERROR(VLOOKUP(A33,PlayerStats!$B$1:$Z$999,MATCH("xAG",PlayerStats!$B$2:$Z$2,0),0),0)</f>
        <v>0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0.3</v>
      </c>
      <c r="T33" s="31">
        <f>IFERROR(VLOOKUP(D33,PlayerStats!$B$1:$Z$999,MATCH("xAG",PlayerStats!$B$2:$Z$2,0),0),0)</f>
        <v>0</v>
      </c>
      <c r="U33" s="39">
        <f t="shared" si="2"/>
        <v>0.3</v>
      </c>
      <c r="V33" s="41">
        <f t="shared" si="3"/>
        <v>42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Douglas Luiz Soares de Paulo</v>
      </c>
      <c r="B34" s="31" t="str">
        <f>IF([1]FINAL!B34=0,"",[1]FINAL!B34)</f>
        <v>Douglas Luiz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AVL</v>
      </c>
      <c r="F34" s="43">
        <f>IFERROR(VLOOKUP($E34,Table2!$B$1:$C$21,MATCH("MP",Table2!$B$1:$C$1,0),0),"")</f>
        <v>12</v>
      </c>
      <c r="G34" s="32">
        <f>IFERROR(VLOOKUP(A34,PlayingTime!$B$1:$Z$999,MATCH("Min",PlayingTime!$B$2:$Z$2,0),0),0)</f>
        <v>0</v>
      </c>
      <c r="H34" s="32">
        <f>IFERROR(VLOOKUP(B34,PlayingTime!$B$1:$Z$999,MATCH("Min",PlayingTime!$B$2:$Z$2,0),0),0)</f>
        <v>1023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1023</v>
      </c>
      <c r="L34" s="31">
        <f>IFERROR(VLOOKUP(A34,PlayerStats!$B$1:$Z$999,MATCH("xG",PlayerStats!$B$2:$Z$2,0),0),0)</f>
        <v>0</v>
      </c>
      <c r="M34" s="31">
        <f>IFERROR(VLOOKUP(B34,PlayerStats!$B$1:$Z$999,MATCH("xG",PlayerStats!$B$2:$Z$2,0),0),0)</f>
        <v>3.2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3.2</v>
      </c>
      <c r="Q34" s="31">
        <f>IFERROR(VLOOKUP(A34,PlayerStats!$B$1:$Z$999,MATCH("xAG",PlayerStats!$B$2:$Z$2,0),0),0)</f>
        <v>0</v>
      </c>
      <c r="R34" s="31">
        <f>IFERROR(VLOOKUP(B34,PlayerStats!$B$1:$Z$999,MATCH("xAG",PlayerStats!$B$2:$Z$2,0),0),0)</f>
        <v>0.7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0.7</v>
      </c>
      <c r="V34" s="41">
        <f t="shared" si="3"/>
        <v>60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Moussa Diaby</v>
      </c>
      <c r="B35" s="31" t="str">
        <f>IF([1]FINAL!B35=0,"",[1]FINAL!B35)</f>
        <v>Diaby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AVL</v>
      </c>
      <c r="F35" s="43">
        <f>IFERROR(VLOOKUP($E35,Table2!$B$1:$C$21,MATCH("MP",Table2!$B$1:$C$1,0),0),"")</f>
        <v>12</v>
      </c>
      <c r="G35" s="32">
        <f>IFERROR(VLOOKUP(A35,PlayingTime!$B$1:$Z$999,MATCH("Min",PlayingTime!$B$2:$Z$2,0),0),0)</f>
        <v>944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944</v>
      </c>
      <c r="L35" s="31">
        <f>IFERROR(VLOOKUP(A35,PlayerStats!$B$1:$Z$999,MATCH("xG",PlayerStats!$B$2:$Z$2,0),0),0)</f>
        <v>2.7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2.7</v>
      </c>
      <c r="Q35" s="31">
        <f>IFERROR(VLOOKUP(A35,PlayerStats!$B$1:$Z$999,MATCH("xAG",PlayerStats!$B$2:$Z$2,0),0),0)</f>
        <v>3.6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3.6</v>
      </c>
      <c r="V35" s="41">
        <f t="shared" si="3"/>
        <v>65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Kevin Schade</v>
      </c>
      <c r="B36" s="31" t="str">
        <f>IF([1]FINAL!B36=0,"",[1]FINAL!B36)</f>
        <v>Schade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BRE</v>
      </c>
      <c r="F36" s="43">
        <f>IFERROR(VLOOKUP($E36,Table2!$B$1:$C$21,MATCH("MP",Table2!$B$1:$C$1,0),0),"")</f>
        <v>12</v>
      </c>
      <c r="G36" s="32">
        <f>IFERROR(VLOOKUP(A36,PlayingTime!$B$1:$Z$999,MATCH("Min",PlayingTime!$B$2:$Z$2,0),0),0)</f>
        <v>257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257</v>
      </c>
      <c r="L36" s="31">
        <f>IFERROR(VLOOKUP(A36,PlayerStats!$B$1:$Z$999,MATCH("xG",PlayerStats!$B$2:$Z$2,0),0),0)</f>
        <v>0.7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0.7</v>
      </c>
      <c r="Q36" s="31">
        <f>IFERROR(VLOOKUP(A36,PlayerStats!$B$1:$Z$999,MATCH("xAG",PlayerStats!$B$2:$Z$2,0),0),0)</f>
        <v>0.4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0.4</v>
      </c>
      <c r="V36" s="41">
        <f t="shared" si="3"/>
        <v>19</v>
      </c>
      <c r="X36" s="42" t="str">
        <f>API!M36&amp;" "&amp;API!V36</f>
        <v>Alexandre Moreno Lopera</v>
      </c>
      <c r="Y36" s="42">
        <f>API!AC36</f>
        <v>0</v>
      </c>
    </row>
    <row r="37" spans="1:25">
      <c r="A37" s="31" t="str">
        <f>IF([1]FINAL!A37=0,"",[1]FINAL!A37)</f>
        <v>Mykhailo Mudryk</v>
      </c>
      <c r="B37" s="31" t="str">
        <f>IF([1]FINAL!B37=0,"",[1]FINAL!B37)</f>
        <v>Mudryk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CHE</v>
      </c>
      <c r="F37" s="43">
        <f>IFERROR(VLOOKUP($E37,Table2!$B$1:$C$21,MATCH("MP",Table2!$B$1:$C$1,0),0),"")</f>
        <v>12</v>
      </c>
      <c r="G37" s="32">
        <f>IFERROR(VLOOKUP(A37,PlayingTime!$B$1:$Z$999,MATCH("Min",PlayingTime!$B$2:$Z$2,0),0),0)</f>
        <v>369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369</v>
      </c>
      <c r="L37" s="31">
        <f>IFERROR(VLOOKUP(A37,PlayerStats!$B$1:$Z$999,MATCH("xG",PlayerStats!$B$2:$Z$2,0),0),0)</f>
        <v>0.7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0.7</v>
      </c>
      <c r="Q37" s="31">
        <f>IFERROR(VLOOKUP(A37,PlayerStats!$B$1:$Z$999,MATCH("xAG",PlayerStats!$B$2:$Z$2,0),0),0)</f>
        <v>1.1000000000000001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1.1000000000000001</v>
      </c>
      <c r="V37" s="41">
        <f t="shared" si="3"/>
        <v>30</v>
      </c>
      <c r="X37" s="42" t="str">
        <f>API!M37&amp;" "&amp;API!V37</f>
        <v>Leon Bailey</v>
      </c>
      <c r="Y37" s="42">
        <f>API!AC37</f>
        <v>38</v>
      </c>
    </row>
    <row r="38" spans="1:25">
      <c r="A38" s="31" t="str">
        <f>IF([1]FINAL!A38=0,"",[1]FINAL!A38)</f>
        <v>Julián Álvarez</v>
      </c>
      <c r="B38" s="31" t="str">
        <f>IF([1]FINAL!B38=0,"",[1]FINAL!B38)</f>
        <v>J.Alvarez</v>
      </c>
      <c r="C38" s="31" t="str">
        <f>IF([1]FINAL!C38=0,"",[1]FINAL!C38)</f>
        <v>Alvarez</v>
      </c>
      <c r="D38" s="31" t="str">
        <f>IF([1]FINAL!D38=0,"",[1]FINAL!D38)</f>
        <v>Julian Alvarez</v>
      </c>
      <c r="E38" s="42" t="str">
        <f>[1]FINAL!M38</f>
        <v>MCI</v>
      </c>
      <c r="F38" s="43">
        <f>IFERROR(VLOOKUP($E38,Table2!$B$1:$C$21,MATCH("MP",Table2!$B$1:$C$1,0),0),"")</f>
        <v>12</v>
      </c>
      <c r="G38" s="32">
        <f>IFERROR(VLOOKUP(A38,PlayingTime!$B$1:$Z$999,MATCH("Min",PlayingTime!$B$2:$Z$2,0),0),0)</f>
        <v>985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985</v>
      </c>
      <c r="L38" s="31">
        <f>IFERROR(VLOOKUP(A38,PlayerStats!$B$1:$Z$999,MATCH("xG",PlayerStats!$B$2:$Z$2,0),0),0)</f>
        <v>3.3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3.3</v>
      </c>
      <c r="Q38" s="31">
        <f>IFERROR(VLOOKUP(A38,PlayerStats!$B$1:$Z$999,MATCH("xAG",PlayerStats!$B$2:$Z$2,0),0),0)</f>
        <v>2.5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2.5</v>
      </c>
      <c r="V38" s="41">
        <f t="shared" si="3"/>
        <v>66</v>
      </c>
      <c r="X38" s="42" t="str">
        <f>API!M38&amp;" "&amp;API!V38</f>
        <v>Emiliano Buendía Stati</v>
      </c>
      <c r="Y38" s="42">
        <f>API!AC38</f>
        <v>0</v>
      </c>
    </row>
    <row r="39" spans="1:25">
      <c r="A39" s="31" t="str">
        <f>IF([1]FINAL!A39=0,"",[1]FINAL!A39)</f>
        <v>Gabriel Fernando de Jesus</v>
      </c>
      <c r="B39" s="31" t="str">
        <f>IF([1]FINAL!B39=0,"",[1]FINAL!B39)</f>
        <v>G.Jesus</v>
      </c>
      <c r="C39" s="31" t="str">
        <f>IF([1]FINAL!C39=0,"",[1]FINAL!C39)</f>
        <v>Gabriel Jesus</v>
      </c>
      <c r="D39" s="31" t="str">
        <f>IF([1]FINAL!D39=0,"",[1]FINAL!D39)</f>
        <v/>
      </c>
      <c r="E39" s="42" t="str">
        <f>[1]FINAL!M39</f>
        <v>ARS</v>
      </c>
      <c r="F39" s="43">
        <f>IFERROR(VLOOKUP($E39,Table2!$B$1:$C$21,MATCH("MP",Table2!$B$1:$C$1,0),0),"")</f>
        <v>12</v>
      </c>
      <c r="G39" s="32">
        <f>IFERROR(VLOOKUP(A39,PlayingTime!$B$1:$Z$999,MATCH("Min",PlayingTime!$B$2:$Z$2,0),0),0)</f>
        <v>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364</v>
      </c>
      <c r="J39" s="32">
        <f>IFERROR(VLOOKUP(D39,PlayingTime!$B$1:$Z$999,MATCH("Min",PlayingTime!$B$2:$Z$2,0),0),0)</f>
        <v>0</v>
      </c>
      <c r="K39" s="37">
        <f t="shared" si="0"/>
        <v>364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1.8</v>
      </c>
      <c r="O39" s="31">
        <f>IFERROR(VLOOKUP(D39,PlayerStats!$B$1:$Z$999,MATCH("xG",PlayerStats!$B$2:$Z$2,0),0),0)</f>
        <v>0</v>
      </c>
      <c r="P39" s="39">
        <f t="shared" si="1"/>
        <v>1.8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0.2</v>
      </c>
      <c r="T39" s="31">
        <f>IFERROR(VLOOKUP(D39,PlayerStats!$B$1:$Z$999,MATCH("xAG",PlayerStats!$B$2:$Z$2,0),0),0)</f>
        <v>0</v>
      </c>
      <c r="U39" s="39">
        <f t="shared" si="2"/>
        <v>0.2</v>
      </c>
      <c r="V39" s="41">
        <f t="shared" si="3"/>
        <v>18</v>
      </c>
      <c r="X39" s="42" t="str">
        <f>API!M39&amp;" "&amp;API!V39</f>
        <v>Matty Cash</v>
      </c>
      <c r="Y39" s="42">
        <f>API!AC39</f>
        <v>45</v>
      </c>
    </row>
    <row r="40" spans="1:25">
      <c r="A40" s="31" t="str">
        <f>IF([1]FINAL!A40=0,"",[1]FINAL!A40)</f>
        <v>Diogo Teixeira da Silva</v>
      </c>
      <c r="B40" s="31" t="str">
        <f>IF([1]FINAL!B40=0,"",[1]FINAL!B40)</f>
        <v>Diogo J.</v>
      </c>
      <c r="C40" s="31" t="str">
        <f>IF([1]FINAL!C40=0,"",[1]FINAL!C40)</f>
        <v>Diogo Jota</v>
      </c>
      <c r="D40" s="31" t="str">
        <f>IF([1]FINAL!D40=0,"",[1]FINAL!D40)</f>
        <v/>
      </c>
      <c r="E40" s="42" t="str">
        <f>[1]FINAL!M40</f>
        <v>LIV</v>
      </c>
      <c r="F40" s="43">
        <f>IFERROR(VLOOKUP($E40,Table2!$B$1:$C$21,MATCH("MP",Table2!$B$1:$C$1,0),0),"")</f>
        <v>12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581</v>
      </c>
      <c r="J40" s="32">
        <f>IFERROR(VLOOKUP(D40,PlayingTime!$B$1:$Z$999,MATCH("Min",PlayingTime!$B$2:$Z$2,0),0),0)</f>
        <v>0</v>
      </c>
      <c r="K40" s="37">
        <f t="shared" si="0"/>
        <v>581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3</v>
      </c>
      <c r="O40" s="31">
        <f>IFERROR(VLOOKUP(D40,PlayerStats!$B$1:$Z$999,MATCH("xG",PlayerStats!$B$2:$Z$2,0),0),0)</f>
        <v>0</v>
      </c>
      <c r="P40" s="39">
        <f t="shared" si="1"/>
        <v>3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0.6</v>
      </c>
      <c r="T40" s="31">
        <f>IFERROR(VLOOKUP(D40,PlayerStats!$B$1:$Z$999,MATCH("xAG",PlayerStats!$B$2:$Z$2,0),0),0)</f>
        <v>0</v>
      </c>
      <c r="U40" s="39">
        <f t="shared" si="2"/>
        <v>0.6</v>
      </c>
      <c r="V40" s="41">
        <f t="shared" si="3"/>
        <v>43</v>
      </c>
      <c r="X40" s="42" t="str">
        <f>API!M40&amp;" "&amp;API!V40</f>
        <v>Calum Chambers</v>
      </c>
      <c r="Y40" s="42">
        <f>API!AC40</f>
        <v>0</v>
      </c>
    </row>
    <row r="41" spans="1:25">
      <c r="A41" s="31" t="str">
        <f>IF([1]FINAL!A41=0,"",[1]FINAL!A41)</f>
        <v>Oleksandr Zinchenko</v>
      </c>
      <c r="B41" s="31" t="str">
        <f>IF([1]FINAL!B41=0,"",[1]FINAL!B41)</f>
        <v>Zinchenko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ARS</v>
      </c>
      <c r="F41" s="43">
        <f>IFERROR(VLOOKUP($E41,Table2!$B$1:$C$21,MATCH("MP",Table2!$B$1:$C$1,0),0),"")</f>
        <v>12</v>
      </c>
      <c r="G41" s="32">
        <f>IFERROR(VLOOKUP(A41,PlayingTime!$B$1:$Z$999,MATCH("Min",PlayingTime!$B$2:$Z$2,0),0),0)</f>
        <v>666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666</v>
      </c>
      <c r="L41" s="31">
        <f>IFERROR(VLOOKUP(A41,PlayerStats!$B$1:$Z$999,MATCH("xG",PlayerStats!$B$2:$Z$2,0),0),0)</f>
        <v>0.3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0.3</v>
      </c>
      <c r="Q41" s="31">
        <f>IFERROR(VLOOKUP(A41,PlayerStats!$B$1:$Z$999,MATCH("xAG",PlayerStats!$B$2:$Z$2,0),0),0)</f>
        <v>0.6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0.6</v>
      </c>
      <c r="V41" s="41">
        <f t="shared" si="3"/>
        <v>44</v>
      </c>
      <c r="X41" s="42" t="str">
        <f>API!M41&amp;" "&amp;API!V41</f>
        <v>Philippe Coutinho Correia</v>
      </c>
      <c r="Y41" s="42">
        <f>API!AC41</f>
        <v>2</v>
      </c>
    </row>
    <row r="42" spans="1:25">
      <c r="A42" s="31" t="str">
        <f>IF([1]FINAL!A42=0,"",[1]FINAL!A42)</f>
        <v>Raphaël Varane</v>
      </c>
      <c r="B42" s="31" t="str">
        <f>IF([1]FINAL!B42=0,"",[1]FINAL!B42)</f>
        <v>R.Varane</v>
      </c>
      <c r="C42" s="31" t="str">
        <f>IF([1]FINAL!C42=0,"",[1]FINAL!C42)</f>
        <v>Raphael Varane</v>
      </c>
      <c r="D42" s="31" t="str">
        <f>IF([1]FINAL!D42=0,"",[1]FINAL!D42)</f>
        <v/>
      </c>
      <c r="E42" s="42" t="str">
        <f>[1]FINAL!M42</f>
        <v>MUN</v>
      </c>
      <c r="F42" s="43">
        <f>IFERROR(VLOOKUP($E42,Table2!$B$1:$C$21,MATCH("MP",Table2!$B$1:$C$1,0),0),"")</f>
        <v>12</v>
      </c>
      <c r="G42" s="32">
        <f>IFERROR(VLOOKUP(A42,PlayingTime!$B$1:$Z$999,MATCH("Min",PlayingTime!$B$2:$Z$2,0),0),0)</f>
        <v>343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343</v>
      </c>
      <c r="L42" s="31">
        <f>IFERROR(VLOOKUP(A42,PlayerStats!$B$1:$Z$999,MATCH("xG",PlayerStats!$B$2:$Z$2,0),0),0)</f>
        <v>1.1000000000000001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1.1000000000000001</v>
      </c>
      <c r="Q42" s="31">
        <f>IFERROR(VLOOKUP(A42,PlayerStats!$B$1:$Z$999,MATCH("xAG",PlayerStats!$B$2:$Z$2,0),0),0)</f>
        <v>0.1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0.1</v>
      </c>
      <c r="V42" s="41">
        <f t="shared" si="3"/>
        <v>21</v>
      </c>
      <c r="X42" s="42" t="str">
        <f>API!M42&amp;" "&amp;API!V42</f>
        <v>Keinan Davis</v>
      </c>
      <c r="Y42" s="42">
        <f>API!AC42</f>
        <v>0</v>
      </c>
    </row>
    <row r="43" spans="1:25">
      <c r="A43" s="31" t="str">
        <f>IF([1]FINAL!A43=0,"",[1]FINAL!A43)</f>
        <v>Aaron Wan-Bissaka</v>
      </c>
      <c r="B43" s="31" t="str">
        <f>IF([1]FINAL!B43=0,"",[1]FINAL!B43)</f>
        <v>Wan-Bissaka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MUN</v>
      </c>
      <c r="F43" s="43">
        <f>IFERROR(VLOOKUP($E43,Table2!$B$1:$C$21,MATCH("MP",Table2!$B$1:$C$1,0),0),"")</f>
        <v>12</v>
      </c>
      <c r="G43" s="32">
        <f>IFERROR(VLOOKUP(A43,PlayingTime!$B$1:$Z$999,MATCH("Min",PlayingTime!$B$2:$Z$2,0),0),0)</f>
        <v>431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431</v>
      </c>
      <c r="L43" s="31">
        <f>IFERROR(VLOOKUP(A43,PlayerStats!$B$1:$Z$999,MATCH("xG",PlayerStats!$B$2:$Z$2,0),0),0)</f>
        <v>0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0</v>
      </c>
      <c r="Q43" s="31">
        <f>IFERROR(VLOOKUP(A43,PlayerStats!$B$1:$Z$999,MATCH("xAG",PlayerStats!$B$2:$Z$2,0),0),0)</f>
        <v>1.1000000000000001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1.1000000000000001</v>
      </c>
      <c r="V43" s="41">
        <f t="shared" si="3"/>
        <v>23</v>
      </c>
      <c r="X43" s="42" t="str">
        <f>API!M43&amp;" "&amp;API!V43</f>
        <v>Leander Dendoncker</v>
      </c>
      <c r="Y43" s="42">
        <f>API!AC43</f>
        <v>4</v>
      </c>
    </row>
    <row r="44" spans="1:25">
      <c r="A44" s="31" t="str">
        <f>IF([1]FINAL!A44=0,"",[1]FINAL!A44)</f>
        <v>Richarlison de Andrade</v>
      </c>
      <c r="B44" s="31" t="str">
        <f>IF([1]FINAL!B44=0,"",[1]FINAL!B44)</f>
        <v>Richarlison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TOT</v>
      </c>
      <c r="F44" s="43">
        <f>IFERROR(VLOOKUP($E44,Table2!$B$1:$C$21,MATCH("MP",Table2!$B$1:$C$1,0),0),"")</f>
        <v>12</v>
      </c>
      <c r="G44" s="32">
        <f>IFERROR(VLOOKUP(A44,PlayingTime!$B$1:$Z$999,MATCH("Min",PlayingTime!$B$2:$Z$2,0),0),0)</f>
        <v>0</v>
      </c>
      <c r="H44" s="32">
        <f>IFERROR(VLOOKUP(B44,PlayingTime!$B$1:$Z$999,MATCH("Min",PlayingTime!$B$2:$Z$2,0),0),0)</f>
        <v>538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538</v>
      </c>
      <c r="L44" s="31">
        <f>IFERROR(VLOOKUP(A44,PlayerStats!$B$1:$Z$999,MATCH("xG",PlayerStats!$B$2:$Z$2,0),0),0)</f>
        <v>0</v>
      </c>
      <c r="M44" s="31">
        <f>IFERROR(VLOOKUP(B44,PlayerStats!$B$1:$Z$999,MATCH("xG",PlayerStats!$B$2:$Z$2,0),0),0)</f>
        <v>2.7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2.7</v>
      </c>
      <c r="Q44" s="31">
        <f>IFERROR(VLOOKUP(A44,PlayerStats!$B$1:$Z$999,MATCH("xAG",PlayerStats!$B$2:$Z$2,0),0),0)</f>
        <v>0</v>
      </c>
      <c r="R44" s="31">
        <f>IFERROR(VLOOKUP(B44,PlayerStats!$B$1:$Z$999,MATCH("xAG",PlayerStats!$B$2:$Z$2,0),0),0)</f>
        <v>1.1000000000000001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1.1000000000000001</v>
      </c>
      <c r="V44" s="41">
        <f t="shared" si="3"/>
        <v>30</v>
      </c>
      <c r="X44" s="42" t="str">
        <f>API!M44&amp;" "&amp;API!V44</f>
        <v>Diego Carlos Santos Silva</v>
      </c>
      <c r="Y44" s="42">
        <f>API!AC44</f>
        <v>8</v>
      </c>
    </row>
    <row r="45" spans="1:25">
      <c r="A45" s="31" t="str">
        <f>IF([1]FINAL!A45=0,"",[1]FINAL!A45)</f>
        <v>Matty Cash</v>
      </c>
      <c r="B45" s="31" t="str">
        <f>IF([1]FINAL!B45=0,"",[1]FINAL!B45)</f>
        <v>Cash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AVL</v>
      </c>
      <c r="F45" s="43">
        <f>IFERROR(VLOOKUP($E45,Table2!$B$1:$C$21,MATCH("MP",Table2!$B$1:$C$1,0),0),"")</f>
        <v>12</v>
      </c>
      <c r="G45" s="32">
        <f>IFERROR(VLOOKUP(A45,PlayingTime!$B$1:$Z$999,MATCH("Min",PlayingTime!$B$2:$Z$2,0),0),0)</f>
        <v>1023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1023</v>
      </c>
      <c r="L45" s="31">
        <f>IFERROR(VLOOKUP(A45,PlayerStats!$B$1:$Z$999,MATCH("xG",PlayerStats!$B$2:$Z$2,0),0),0)</f>
        <v>3.2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3.2</v>
      </c>
      <c r="Q45" s="31">
        <f>IFERROR(VLOOKUP(A45,PlayerStats!$B$1:$Z$999,MATCH("xAG",PlayerStats!$B$2:$Z$2,0),0),0)</f>
        <v>1.1000000000000001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1.1000000000000001</v>
      </c>
      <c r="V45" s="41">
        <f t="shared" si="3"/>
        <v>45</v>
      </c>
      <c r="X45" s="42" t="str">
        <f>API!M45&amp;" "&amp;API!V45</f>
        <v>Lucas Digne</v>
      </c>
      <c r="Y45" s="42">
        <f>API!AC45</f>
        <v>35</v>
      </c>
    </row>
    <row r="46" spans="1:25">
      <c r="A46" s="31" t="str">
        <f>IF([1]FINAL!A46=0,"",[1]FINAL!A46)</f>
        <v>Elijah Adebayo</v>
      </c>
      <c r="B46" s="31" t="str">
        <f>IF([1]FINAL!B46=0,"",[1]FINAL!B46)</f>
        <v>Adebayo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LUT</v>
      </c>
      <c r="F46" s="43">
        <f>IFERROR(VLOOKUP($E46,Table2!$B$1:$C$21,MATCH("MP",Table2!$B$1:$C$1,0),0),"")</f>
        <v>12</v>
      </c>
      <c r="G46" s="32">
        <f>IFERROR(VLOOKUP(A46,PlayingTime!$B$1:$Z$999,MATCH("Min",PlayingTime!$B$2:$Z$2,0),0),0)</f>
        <v>388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388</v>
      </c>
      <c r="L46" s="31">
        <f>IFERROR(VLOOKUP(A46,PlayerStats!$B$1:$Z$999,MATCH("xG",PlayerStats!$B$2:$Z$2,0),0),0)</f>
        <v>1.4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1.4</v>
      </c>
      <c r="Q46" s="31">
        <f>IFERROR(VLOOKUP(A46,PlayerStats!$B$1:$Z$999,MATCH("xAG",PlayerStats!$B$2:$Z$2,0),0),0)</f>
        <v>0.3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0.3</v>
      </c>
      <c r="V46" s="41">
        <f t="shared" si="3"/>
        <v>26</v>
      </c>
      <c r="X46" s="42" t="str">
        <f>API!M46&amp;" "&amp;API!V46</f>
        <v>Douglas Luiz Soares de Paulo</v>
      </c>
      <c r="Y46" s="42">
        <f>API!AC46</f>
        <v>60</v>
      </c>
    </row>
    <row r="47" spans="1:25">
      <c r="A47" s="31" t="str">
        <f>IF([1]FINAL!A47=0,"",[1]FINAL!A47)</f>
        <v>Lyle Foster</v>
      </c>
      <c r="B47" s="31" t="str">
        <f>IF([1]FINAL!B47=0,"",[1]FINAL!B47)</f>
        <v>Foster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BUR</v>
      </c>
      <c r="F47" s="43">
        <f>IFERROR(VLOOKUP($E47,Table2!$B$1:$C$21,MATCH("MP",Table2!$B$1:$C$1,0),0),"")</f>
        <v>12</v>
      </c>
      <c r="G47" s="32">
        <f>IFERROR(VLOOKUP(A47,PlayingTime!$B$1:$Z$999,MATCH("Min",PlayingTime!$B$2:$Z$2,0),0),0)</f>
        <v>607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607</v>
      </c>
      <c r="L47" s="31">
        <f>IFERROR(VLOOKUP(A47,PlayerStats!$B$1:$Z$999,MATCH("xG",PlayerStats!$B$2:$Z$2,0),0),0)</f>
        <v>1.6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1.6</v>
      </c>
      <c r="Q47" s="31">
        <f>IFERROR(VLOOKUP(A47,PlayerStats!$B$1:$Z$999,MATCH("xAG",PlayerStats!$B$2:$Z$2,0),0),0)</f>
        <v>1.2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1.2</v>
      </c>
      <c r="V47" s="41">
        <f t="shared" si="3"/>
        <v>33</v>
      </c>
      <c r="X47" s="42" t="str">
        <f>API!M47&amp;" "&amp;API!V47</f>
        <v>Jhon Durán</v>
      </c>
      <c r="Y47" s="42">
        <f>API!AC47</f>
        <v>15</v>
      </c>
    </row>
    <row r="48" spans="1:25">
      <c r="A48" s="31" t="str">
        <f>IF([1]FINAL!A48=0,"",[1]FINAL!A48)</f>
        <v>Eberechi Eze</v>
      </c>
      <c r="B48" s="31" t="str">
        <f>IF([1]FINAL!B48=0,"",[1]FINAL!B48)</f>
        <v>Eze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CRY</v>
      </c>
      <c r="F48" s="43">
        <f>IFERROR(VLOOKUP($E48,Table2!$B$1:$C$21,MATCH("MP",Table2!$B$1:$C$1,0),0),"")</f>
        <v>12</v>
      </c>
      <c r="G48" s="32">
        <f>IFERROR(VLOOKUP(A48,PlayingTime!$B$1:$Z$999,MATCH("Min",PlayingTime!$B$2:$Z$2,0),0),0)</f>
        <v>750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750</v>
      </c>
      <c r="L48" s="31">
        <f>IFERROR(VLOOKUP(A48,PlayerStats!$B$1:$Z$999,MATCH("xG",PlayerStats!$B$2:$Z$2,0),0),0)</f>
        <v>3.2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3.2</v>
      </c>
      <c r="Q48" s="31">
        <f>IFERROR(VLOOKUP(A48,PlayerStats!$B$1:$Z$999,MATCH("xAG",PlayerStats!$B$2:$Z$2,0),0),0)</f>
        <v>1.8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1.8</v>
      </c>
      <c r="V48" s="41">
        <f t="shared" si="3"/>
        <v>35</v>
      </c>
      <c r="X48" s="42" t="str">
        <f>API!M48&amp;" "&amp;API!V48</f>
        <v>Kortney Hause</v>
      </c>
      <c r="Y48" s="42">
        <f>API!AC48</f>
        <v>0</v>
      </c>
    </row>
    <row r="49" spans="1:25">
      <c r="A49" s="31" t="str">
        <f>IF([1]FINAL!A49=0,"",[1]FINAL!A49)</f>
        <v>Jack Harrison</v>
      </c>
      <c r="B49" s="31" t="str">
        <f>IF([1]FINAL!B49=0,"",[1]FINAL!B49)</f>
        <v>Harrison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EVE</v>
      </c>
      <c r="F49" s="43">
        <f>IFERROR(VLOOKUP($E49,Table2!$B$1:$C$21,MATCH("MP",Table2!$B$1:$C$1,0),0),"")</f>
        <v>12</v>
      </c>
      <c r="G49" s="32">
        <f>IFERROR(VLOOKUP(A49,PlayingTime!$B$1:$Z$999,MATCH("Min",PlayingTime!$B$2:$Z$2,0),0),0)</f>
        <v>437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437</v>
      </c>
      <c r="L49" s="31">
        <f>IFERROR(VLOOKUP(A49,PlayerStats!$B$1:$Z$999,MATCH("xG",PlayerStats!$B$2:$Z$2,0),0),0)</f>
        <v>0.5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0.5</v>
      </c>
      <c r="Q49" s="31">
        <f>IFERROR(VLOOKUP(A49,PlayerStats!$B$1:$Z$999,MATCH("xAG",PlayerStats!$B$2:$Z$2,0),0),0)</f>
        <v>1.3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1.3</v>
      </c>
      <c r="V49" s="41">
        <f t="shared" si="3"/>
        <v>29</v>
      </c>
      <c r="X49" s="42" t="str">
        <f>API!M49&amp;" "&amp;API!V49</f>
        <v>Tim Iroegbunam</v>
      </c>
      <c r="Y49" s="42">
        <f>API!AC49</f>
        <v>0</v>
      </c>
    </row>
    <row r="50" spans="1:25">
      <c r="A50" s="31" t="str">
        <f>IF([1]FINAL!A50=0,"",[1]FINAL!A50)</f>
        <v>Antoine Semenyo</v>
      </c>
      <c r="B50" s="31" t="str">
        <f>IF([1]FINAL!B50=0,"",[1]FINAL!B50)</f>
        <v>Semenyo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BOU</v>
      </c>
      <c r="F50" s="43">
        <f>IFERROR(VLOOKUP($E50,Table2!$B$1:$C$21,MATCH("MP",Table2!$B$1:$C$1,0),0),"")</f>
        <v>12</v>
      </c>
      <c r="G50" s="32">
        <f>IFERROR(VLOOKUP(A50,PlayingTime!$B$1:$Z$999,MATCH("Min",PlayingTime!$B$2:$Z$2,0),0),0)</f>
        <v>425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425</v>
      </c>
      <c r="L50" s="31">
        <f>IFERROR(VLOOKUP(A50,PlayerStats!$B$1:$Z$999,MATCH("xG",PlayerStats!$B$2:$Z$2,0),0),0)</f>
        <v>1.1000000000000001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1.1000000000000001</v>
      </c>
      <c r="Q50" s="31">
        <f>IFERROR(VLOOKUP(A50,PlayerStats!$B$1:$Z$999,MATCH("xAG",PlayerStats!$B$2:$Z$2,0),0),0)</f>
        <v>0.7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0.7</v>
      </c>
      <c r="V50" s="41">
        <f t="shared" si="3"/>
        <v>27</v>
      </c>
      <c r="X50" s="42" t="str">
        <f>API!M50&amp;" "&amp;API!V50</f>
        <v>Boubacar Kamara</v>
      </c>
      <c r="Y50" s="42">
        <f>API!AC50</f>
        <v>23</v>
      </c>
    </row>
    <row r="51" spans="1:25">
      <c r="A51" s="31" t="str">
        <f>IF([1]FINAL!A51=0,"",[1]FINAL!A51)</f>
        <v>Anthony Elanga</v>
      </c>
      <c r="B51" s="31" t="str">
        <f>IF([1]FINAL!B51=0,"",[1]FINAL!B51)</f>
        <v>Elanga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NFO</v>
      </c>
      <c r="F51" s="43">
        <f>IFERROR(VLOOKUP($E51,Table2!$B$1:$C$21,MATCH("MP",Table2!$B$1:$C$1,0),0),"")</f>
        <v>12</v>
      </c>
      <c r="G51" s="32">
        <f>IFERROR(VLOOKUP(A51,PlayingTime!$B$1:$Z$999,MATCH("Min",PlayingTime!$B$2:$Z$2,0),0),0)</f>
        <v>655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655</v>
      </c>
      <c r="L51" s="31">
        <f>IFERROR(VLOOKUP(A51,PlayerStats!$B$1:$Z$999,MATCH("xG",PlayerStats!$B$2:$Z$2,0),0),0)</f>
        <v>1.2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1.2</v>
      </c>
      <c r="Q51" s="31">
        <f>IFERROR(VLOOKUP(A51,PlayerStats!$B$1:$Z$999,MATCH("xAG",PlayerStats!$B$2:$Z$2,0),0),0)</f>
        <v>2.1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2.1</v>
      </c>
      <c r="V51" s="41">
        <f t="shared" si="3"/>
        <v>39</v>
      </c>
      <c r="X51" s="42" t="str">
        <f>API!M51&amp;" "&amp;API!V51</f>
        <v>Ezri Konsa Ngoyo</v>
      </c>
      <c r="Y51" s="42">
        <f>API!AC51</f>
        <v>31</v>
      </c>
    </row>
    <row r="52" spans="1:25">
      <c r="A52" s="31" t="str">
        <f>IF([1]FINAL!A52=0,"",[1]FINAL!A52)</f>
        <v>João Pedro Junqueira de Jesus</v>
      </c>
      <c r="B52" s="31" t="str">
        <f>IF([1]FINAL!B52=0,"",[1]FINAL!B52)</f>
        <v>João Pedro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BHA</v>
      </c>
      <c r="F52" s="43">
        <f>IFERROR(VLOOKUP($E52,Table2!$B$1:$C$21,MATCH("MP",Table2!$B$1:$C$1,0),0),"")</f>
        <v>12</v>
      </c>
      <c r="G52" s="32">
        <f>IFERROR(VLOOKUP(A52,PlayingTime!$B$1:$Z$999,MATCH("Min",PlayingTime!$B$2:$Z$2,0),0),0)</f>
        <v>0</v>
      </c>
      <c r="H52" s="32">
        <f>IFERROR(VLOOKUP(B52,PlayingTime!$B$1:$Z$999,MATCH("Min",PlayingTime!$B$2:$Z$2,0),0),0)</f>
        <v>584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584</v>
      </c>
      <c r="L52" s="31">
        <f>IFERROR(VLOOKUP(A52,PlayerStats!$B$1:$Z$999,MATCH("xG",PlayerStats!$B$2:$Z$2,0),0),0)</f>
        <v>0</v>
      </c>
      <c r="M52" s="31">
        <f>IFERROR(VLOOKUP(B52,PlayerStats!$B$1:$Z$999,MATCH("xG",PlayerStats!$B$2:$Z$2,0),0),0)</f>
        <v>3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3</v>
      </c>
      <c r="Q52" s="31">
        <f>IFERROR(VLOOKUP(A52,PlayerStats!$B$1:$Z$999,MATCH("xAG",PlayerStats!$B$2:$Z$2,0),0),0)</f>
        <v>0</v>
      </c>
      <c r="R52" s="31">
        <f>IFERROR(VLOOKUP(B52,PlayerStats!$B$1:$Z$999,MATCH("xAG",PlayerStats!$B$2:$Z$2,0),0),0)</f>
        <v>1.3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1.3</v>
      </c>
      <c r="V52" s="41">
        <f t="shared" si="3"/>
        <v>29</v>
      </c>
      <c r="X52" s="42" t="str">
        <f>API!M52&amp;" "&amp;API!V52</f>
        <v>Emiliano Martínez Romero</v>
      </c>
      <c r="Y52" s="42">
        <f>API!AC52</f>
        <v>30</v>
      </c>
    </row>
    <row r="53" spans="1:25">
      <c r="A53" s="31" t="str">
        <f>IF([1]FINAL!A53=0,"",[1]FINAL!A53)</f>
        <v>Sam Johnstone</v>
      </c>
      <c r="B53" s="31" t="str">
        <f>IF([1]FINAL!B53=0,"",[1]FINAL!B53)</f>
        <v>Johnstone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CRY</v>
      </c>
      <c r="F53" s="43">
        <f>IFERROR(VLOOKUP($E53,Table2!$B$1:$C$21,MATCH("MP",Table2!$B$1:$C$1,0),0),"")</f>
        <v>12</v>
      </c>
      <c r="G53" s="32">
        <f>IFERROR(VLOOKUP(A53,PlayingTime!$B$1:$Z$999,MATCH("Min",PlayingTime!$B$2:$Z$2,0),0),0)</f>
        <v>1080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1080</v>
      </c>
      <c r="L53" s="31">
        <f>IFERROR(VLOOKUP(A53,PlayerStats!$B$1:$Z$999,MATCH("xG",PlayerStats!$B$2:$Z$2,0),0),0)</f>
        <v>0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0</v>
      </c>
      <c r="Q53" s="31">
        <f>IFERROR(VLOOKUP(A53,PlayerStats!$B$1:$Z$999,MATCH("xAG",PlayerStats!$B$2:$Z$2,0),0),0)</f>
        <v>0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0</v>
      </c>
      <c r="V53" s="41">
        <f t="shared" si="3"/>
        <v>50</v>
      </c>
      <c r="X53" s="42" t="str">
        <f>API!M53&amp;" "&amp;API!V53</f>
        <v>John McGinn</v>
      </c>
      <c r="Y53" s="42">
        <f>API!AC53</f>
        <v>51</v>
      </c>
    </row>
    <row r="54" spans="1:25">
      <c r="A54" s="31" t="str">
        <f>IF([1]FINAL!A54=0,"",[1]FINAL!A54)</f>
        <v>Pedro Lomba Neto</v>
      </c>
      <c r="B54" s="31" t="str">
        <f>IF([1]FINAL!B54=0,"",[1]FINAL!B54)</f>
        <v>Neto</v>
      </c>
      <c r="C54" s="31" t="str">
        <f>IF([1]FINAL!C54=0,"",[1]FINAL!C54)</f>
        <v>P Neto</v>
      </c>
      <c r="D54" s="31" t="str">
        <f>IF([1]FINAL!D54=0,"",[1]FINAL!D54)</f>
        <v>Pedro Neto</v>
      </c>
      <c r="E54" s="42" t="str">
        <f>[1]FINAL!M54</f>
        <v>WOL</v>
      </c>
      <c r="F54" s="43">
        <f>IFERROR(VLOOKUP($E54,Table2!$B$1:$C$21,MATCH("MP",Table2!$B$1:$C$1,0),0),"")</f>
        <v>12</v>
      </c>
      <c r="G54" s="32">
        <f>IFERROR(VLOOKUP(A54,PlayingTime!$B$1:$Z$999,MATCH("Min",PlayingTime!$B$2:$Z$2,0),0),0)</f>
        <v>0</v>
      </c>
      <c r="H54" s="32">
        <f>IFERROR(VLOOKUP(B54,PlayingTime!$B$1:$Z$999,MATCH("Min",PlayingTime!$B$2:$Z$2,0),0),0)</f>
        <v>900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886</v>
      </c>
      <c r="K54" s="37">
        <f t="shared" si="0"/>
        <v>1786</v>
      </c>
      <c r="L54" s="31">
        <f>IFERROR(VLOOKUP(A54,PlayerStats!$B$1:$Z$999,MATCH("xG",PlayerStats!$B$2:$Z$2,0),0),0)</f>
        <v>0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2.2999999999999998</v>
      </c>
      <c r="P54" s="39">
        <f t="shared" si="1"/>
        <v>2.2999999999999998</v>
      </c>
      <c r="Q54" s="31">
        <f>IFERROR(VLOOKUP(A54,PlayerStats!$B$1:$Z$999,MATCH("xAG",PlayerStats!$B$2:$Z$2,0),0),0)</f>
        <v>0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2.7</v>
      </c>
      <c r="U54" s="39">
        <f t="shared" si="2"/>
        <v>2.7</v>
      </c>
      <c r="V54" s="41">
        <f t="shared" si="3"/>
        <v>52</v>
      </c>
      <c r="X54" s="42" t="str">
        <f>API!M54&amp;" "&amp;API!V54</f>
        <v>Tyrone Mings</v>
      </c>
      <c r="Y54" s="42">
        <f>API!AC54</f>
        <v>0</v>
      </c>
    </row>
    <row r="55" spans="1:25">
      <c r="A55" s="31" t="str">
        <f>IF([1]FINAL!A55=0,"",[1]FINAL!A55)</f>
        <v>Tyrick Mitchell</v>
      </c>
      <c r="B55" s="31" t="str">
        <f>IF([1]FINAL!B55=0,"",[1]FINAL!B55)</f>
        <v>Mitchell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CRY</v>
      </c>
      <c r="F55" s="43">
        <f>IFERROR(VLOOKUP($E55,Table2!$B$1:$C$21,MATCH("MP",Table2!$B$1:$C$1,0),0),"")</f>
        <v>12</v>
      </c>
      <c r="G55" s="32">
        <f>IFERROR(VLOOKUP(A55,PlayingTime!$B$1:$Z$999,MATCH("Min",PlayingTime!$B$2:$Z$2,0),0),0)</f>
        <v>1059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1059</v>
      </c>
      <c r="L55" s="31">
        <f>IFERROR(VLOOKUP(A55,PlayerStats!$B$1:$Z$999,MATCH("xG",PlayerStats!$B$2:$Z$2,0),0),0)</f>
        <v>0.5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0.5</v>
      </c>
      <c r="Q55" s="31">
        <f>IFERROR(VLOOKUP(A55,PlayerStats!$B$1:$Z$999,MATCH("xAG",PlayerStats!$B$2:$Z$2,0),0),0)</f>
        <v>0.7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0.7</v>
      </c>
      <c r="V55" s="41">
        <f t="shared" si="3"/>
        <v>50</v>
      </c>
      <c r="X55" s="42" t="str">
        <f>API!M55&amp;" "&amp;API!V55</f>
        <v>Robin Olsen</v>
      </c>
      <c r="Y55" s="42">
        <f>API!AC55</f>
        <v>2</v>
      </c>
    </row>
    <row r="56" spans="1:25">
      <c r="A56" s="31" t="str">
        <f>IF([1]FINAL!A56=0,"",[1]FINAL!A56)</f>
        <v>Mathias Jensen</v>
      </c>
      <c r="B56" s="31" t="str">
        <f>IF([1]FINAL!B56=0,"",[1]FINAL!B56)</f>
        <v>Jensen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BRE</v>
      </c>
      <c r="F56" s="43">
        <f>IFERROR(VLOOKUP($E56,Table2!$B$1:$C$21,MATCH("MP",Table2!$B$1:$C$1,0),0),"")</f>
        <v>12</v>
      </c>
      <c r="G56" s="32">
        <f>IFERROR(VLOOKUP(A56,PlayingTime!$B$1:$Z$999,MATCH("Min",PlayingTime!$B$2:$Z$2,0),0),0)</f>
        <v>905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905</v>
      </c>
      <c r="L56" s="31">
        <f>IFERROR(VLOOKUP(A56,PlayerStats!$B$1:$Z$999,MATCH("xG",PlayerStats!$B$2:$Z$2,0),0),0)</f>
        <v>0.5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0.5</v>
      </c>
      <c r="Q56" s="31">
        <f>IFERROR(VLOOKUP(A56,PlayerStats!$B$1:$Z$999,MATCH("xAG",PlayerStats!$B$2:$Z$2,0),0),0)</f>
        <v>2.2999999999999998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2.2999999999999998</v>
      </c>
      <c r="V56" s="41">
        <f t="shared" si="3"/>
        <v>58</v>
      </c>
      <c r="X56" s="42" t="str">
        <f>API!M56&amp;" "&amp;API!V56</f>
        <v>Jaden Philogene-Bidace</v>
      </c>
      <c r="Y56" s="42">
        <f>API!AC56</f>
        <v>1</v>
      </c>
    </row>
    <row r="57" spans="1:25">
      <c r="A57" s="31" t="str">
        <f>IF([1]FINAL!A57=0,"",[1]FINAL!A57)</f>
        <v>Yoane Wissa</v>
      </c>
      <c r="B57" s="31" t="str">
        <f>IF([1]FINAL!B57=0,"",[1]FINAL!B57)</f>
        <v>Wissa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BRE</v>
      </c>
      <c r="F57" s="43">
        <f>IFERROR(VLOOKUP($E57,Table2!$B$1:$C$21,MATCH("MP",Table2!$B$1:$C$1,0),0),"")</f>
        <v>12</v>
      </c>
      <c r="G57" s="32">
        <f>IFERROR(VLOOKUP(A57,PlayingTime!$B$1:$Z$999,MATCH("Min",PlayingTime!$B$2:$Z$2,0),0),0)</f>
        <v>992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992</v>
      </c>
      <c r="L57" s="31">
        <f>IFERROR(VLOOKUP(A57,PlayerStats!$B$1:$Z$999,MATCH("xG",PlayerStats!$B$2:$Z$2,0),0),0)</f>
        <v>4.7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4.7</v>
      </c>
      <c r="Q57" s="31">
        <f>IFERROR(VLOOKUP(A57,PlayerStats!$B$1:$Z$999,MATCH("xAG",PlayerStats!$B$2:$Z$2,0),0),0)</f>
        <v>1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1</v>
      </c>
      <c r="V57" s="41">
        <f t="shared" si="3"/>
        <v>48</v>
      </c>
      <c r="X57" s="42" t="str">
        <f>API!M57&amp;" "&amp;API!V57</f>
        <v>Jacob Ramsey</v>
      </c>
      <c r="Y57" s="42">
        <f>API!AC57</f>
        <v>7</v>
      </c>
    </row>
    <row r="58" spans="1:25">
      <c r="A58" s="31" t="str">
        <f>IF([1]FINAL!A58=0,"",[1]FINAL!A58)</f>
        <v>Marc Guéhi</v>
      </c>
      <c r="B58" s="31" t="str">
        <f>IF([1]FINAL!B58=0,"",[1]FINAL!B58)</f>
        <v>Guéhi</v>
      </c>
      <c r="C58" s="31" t="str">
        <f>IF([1]FINAL!C58=0,"",[1]FINAL!C58)</f>
        <v>Guehi</v>
      </c>
      <c r="D58" s="31" t="str">
        <f>IF([1]FINAL!D58=0,"",[1]FINAL!D58)</f>
        <v>Marc Guehi</v>
      </c>
      <c r="E58" s="42" t="str">
        <f>[1]FINAL!M58</f>
        <v>CRY</v>
      </c>
      <c r="F58" s="43">
        <f>IFERROR(VLOOKUP($E58,Table2!$B$1:$C$21,MATCH("MP",Table2!$B$1:$C$1,0),0),"")</f>
        <v>12</v>
      </c>
      <c r="G58" s="32">
        <f>IFERROR(VLOOKUP(A58,PlayingTime!$B$1:$Z$999,MATCH("Min",PlayingTime!$B$2:$Z$2,0),0),0)</f>
        <v>989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989</v>
      </c>
      <c r="L58" s="31">
        <f>IFERROR(VLOOKUP(A58,PlayerStats!$B$1:$Z$999,MATCH("xG",PlayerStats!$B$2:$Z$2,0),0),0)</f>
        <v>0.6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0.6</v>
      </c>
      <c r="Q58" s="31">
        <f>IFERROR(VLOOKUP(A58,PlayerStats!$B$1:$Z$999,MATCH("xAG",PlayerStats!$B$2:$Z$2,0),0),0)</f>
        <v>0.1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0.1</v>
      </c>
      <c r="V58" s="41">
        <f t="shared" si="3"/>
        <v>42</v>
      </c>
      <c r="X58" s="42" t="str">
        <f>API!M58&amp;" "&amp;API!V58</f>
        <v>Morgan Sanson</v>
      </c>
      <c r="Y58" s="42">
        <f>API!AC58</f>
        <v>0</v>
      </c>
    </row>
    <row r="59" spans="1:25">
      <c r="A59" s="31" t="str">
        <f>IF([1]FINAL!A59=0,"",[1]FINAL!A59)</f>
        <v>Alisson Ramses Becker</v>
      </c>
      <c r="B59" s="31" t="str">
        <f>IF([1]FINAL!B59=0,"",[1]FINAL!B59)</f>
        <v>A.Becker</v>
      </c>
      <c r="C59" s="31" t="str">
        <f>IF([1]FINAL!C59=0,"",[1]FINAL!C59)</f>
        <v>Alisson</v>
      </c>
      <c r="D59" s="31" t="str">
        <f>IF([1]FINAL!D59=0,"",[1]FINAL!D59)</f>
        <v/>
      </c>
      <c r="E59" s="42" t="str">
        <f>[1]FINAL!M59</f>
        <v>LIV</v>
      </c>
      <c r="F59" s="43">
        <f>IFERROR(VLOOKUP($E59,Table2!$B$1:$C$21,MATCH("MP",Table2!$B$1:$C$1,0),0),"")</f>
        <v>12</v>
      </c>
      <c r="G59" s="32">
        <f>IFERROR(VLOOKUP(A59,PlayingTime!$B$1:$Z$999,MATCH("Min",PlayingTime!$B$2:$Z$2,0),0),0)</f>
        <v>0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1080</v>
      </c>
      <c r="J59" s="32">
        <f>IFERROR(VLOOKUP(D59,PlayingTime!$B$1:$Z$999,MATCH("Min",PlayingTime!$B$2:$Z$2,0),0),0)</f>
        <v>0</v>
      </c>
      <c r="K59" s="37">
        <f t="shared" si="0"/>
        <v>1080</v>
      </c>
      <c r="L59" s="31">
        <f>IFERROR(VLOOKUP(A59,PlayerStats!$B$1:$Z$999,MATCH("xG",PlayerStats!$B$2:$Z$2,0),0),0)</f>
        <v>0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</v>
      </c>
      <c r="Q59" s="31">
        <f>IFERROR(VLOOKUP(A59,PlayerStats!$B$1:$Z$999,MATCH("xAG",PlayerStats!$B$2:$Z$2,0),0),0)</f>
        <v>0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</v>
      </c>
      <c r="V59" s="41">
        <f t="shared" si="3"/>
        <v>56</v>
      </c>
      <c r="X59" s="42" t="str">
        <f>API!M59&amp;" "&amp;API!V59</f>
        <v>Viljami Sinisalo</v>
      </c>
      <c r="Y59" s="42">
        <f>API!AC59</f>
        <v>0</v>
      </c>
    </row>
    <row r="60" spans="1:25">
      <c r="A60" s="31" t="str">
        <f>IF([1]FINAL!A60=0,"",[1]FINAL!A60)</f>
        <v>Dominic Calvert-Lewin</v>
      </c>
      <c r="B60" s="31" t="str">
        <f>IF([1]FINAL!B60=0,"",[1]FINAL!B60)</f>
        <v>Calvert-Lewin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EVE</v>
      </c>
      <c r="F60" s="43">
        <f>IFERROR(VLOOKUP($E60,Table2!$B$1:$C$21,MATCH("MP",Table2!$B$1:$C$1,0),0),"")</f>
        <v>12</v>
      </c>
      <c r="G60" s="32">
        <f>IFERROR(VLOOKUP(A60,PlayingTime!$B$1:$Z$999,MATCH("Min",PlayingTime!$B$2:$Z$2,0),0),0)</f>
        <v>575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575</v>
      </c>
      <c r="L60" s="31">
        <f>IFERROR(VLOOKUP(A60,PlayerStats!$B$1:$Z$999,MATCH("xG",PlayerStats!$B$2:$Z$2,0),0),0)</f>
        <v>2.9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2.9</v>
      </c>
      <c r="Q60" s="31">
        <f>IFERROR(VLOOKUP(A60,PlayerStats!$B$1:$Z$999,MATCH("xAG",PlayerStats!$B$2:$Z$2,0),0),0)</f>
        <v>0.2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0.2</v>
      </c>
      <c r="V60" s="41">
        <f t="shared" si="3"/>
        <v>30</v>
      </c>
      <c r="X60" s="42" t="str">
        <f>API!M60&amp;" "&amp;API!V60</f>
        <v>Youri Tielemans</v>
      </c>
      <c r="Y60" s="42">
        <f>API!AC60</f>
        <v>16</v>
      </c>
    </row>
    <row r="61" spans="1:25">
      <c r="A61" s="31" t="str">
        <f>IF([1]FINAL!A61=0,"",[1]FINAL!A61)</f>
        <v>Takehiro Tomiyasu</v>
      </c>
      <c r="B61" s="31" t="str">
        <f>IF([1]FINAL!B61=0,"",[1]FINAL!B61)</f>
        <v>Tomiyasu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ARS</v>
      </c>
      <c r="F61" s="43">
        <f>IFERROR(VLOOKUP($E61,Table2!$B$1:$C$21,MATCH("MP",Table2!$B$1:$C$1,0),0),"")</f>
        <v>12</v>
      </c>
      <c r="G61" s="32">
        <f>IFERROR(VLOOKUP(A61,PlayingTime!$B$1:$Z$999,MATCH("Min",PlayingTime!$B$2:$Z$2,0),0),0)</f>
        <v>421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421</v>
      </c>
      <c r="L61" s="31">
        <f>IFERROR(VLOOKUP(A61,PlayerStats!$B$1:$Z$999,MATCH("xG",PlayerStats!$B$2:$Z$2,0),0),0)</f>
        <v>0.4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0.4</v>
      </c>
      <c r="Q61" s="31">
        <f>IFERROR(VLOOKUP(A61,PlayerStats!$B$1:$Z$999,MATCH("xAG",PlayerStats!$B$2:$Z$2,0),0),0)</f>
        <v>0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</v>
      </c>
      <c r="V61" s="41">
        <f t="shared" si="3"/>
        <v>20</v>
      </c>
      <c r="X61" s="42" t="str">
        <f>API!M61&amp;" "&amp;API!V61</f>
        <v>Bertrand Traoré</v>
      </c>
      <c r="Y61" s="42">
        <f>API!AC61</f>
        <v>2</v>
      </c>
    </row>
    <row r="62" spans="1:25">
      <c r="A62" s="31" t="str">
        <f>IF([1]FINAL!A62=0,"",[1]FINAL!A62)</f>
        <v>Virgil van Dijk</v>
      </c>
      <c r="B62" s="31" t="str">
        <f>IF([1]FINAL!B62=0,"",[1]FINAL!B62)</f>
        <v>Virgil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LIV</v>
      </c>
      <c r="F62" s="43">
        <f>IFERROR(VLOOKUP($E62,Table2!$B$1:$C$21,MATCH("MP",Table2!$B$1:$C$1,0),0),"")</f>
        <v>12</v>
      </c>
      <c r="G62" s="32">
        <f>IFERROR(VLOOKUP(A62,PlayingTime!$B$1:$Z$999,MATCH("Min",PlayingTime!$B$2:$Z$2,0),0),0)</f>
        <v>837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837</v>
      </c>
      <c r="L62" s="31">
        <f>IFERROR(VLOOKUP(A62,PlayerStats!$B$1:$Z$999,MATCH("xG",PlayerStats!$B$2:$Z$2,0),0),0)</f>
        <v>0.7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0.7</v>
      </c>
      <c r="Q62" s="31">
        <f>IFERROR(VLOOKUP(A62,PlayerStats!$B$1:$Z$999,MATCH("xAG",PlayerStats!$B$2:$Z$2,0),0),0)</f>
        <v>1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1</v>
      </c>
      <c r="V62" s="41">
        <f t="shared" si="3"/>
        <v>36</v>
      </c>
      <c r="X62" s="42" t="str">
        <f>API!M62&amp;" "&amp;API!V62</f>
        <v>Ollie Watkins</v>
      </c>
      <c r="Y62" s="42">
        <f>API!AC62</f>
        <v>80</v>
      </c>
    </row>
    <row r="63" spans="1:25">
      <c r="A63" s="31" t="str">
        <f>IF([1]FINAL!A63=0,"",[1]FINAL!A63)</f>
        <v>Dominik Szoboszlai</v>
      </c>
      <c r="B63" s="31" t="str">
        <f>IF([1]FINAL!B63=0,"",[1]FINAL!B63)</f>
        <v>Szoboszlai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LIV</v>
      </c>
      <c r="F63" s="43">
        <f>IFERROR(VLOOKUP($E63,Table2!$B$1:$C$21,MATCH("MP",Table2!$B$1:$C$1,0),0),"")</f>
        <v>12</v>
      </c>
      <c r="G63" s="32">
        <f>IFERROR(VLOOKUP(A63,PlayingTime!$B$1:$Z$999,MATCH("Min",PlayingTime!$B$2:$Z$2,0),0),0)</f>
        <v>1054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1054</v>
      </c>
      <c r="L63" s="31">
        <f>IFERROR(VLOOKUP(A63,PlayerStats!$B$1:$Z$999,MATCH("xG",PlayerStats!$B$2:$Z$2,0),0),0)</f>
        <v>0.8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0.8</v>
      </c>
      <c r="Q63" s="31">
        <f>IFERROR(VLOOKUP(A63,PlayerStats!$B$1:$Z$999,MATCH("xAG",PlayerStats!$B$2:$Z$2,0),0),0)</f>
        <v>3.6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3.6</v>
      </c>
      <c r="V63" s="41">
        <f t="shared" si="3"/>
        <v>50</v>
      </c>
      <c r="X63" s="42" t="str">
        <f>API!M63&amp;" "&amp;API!V63</f>
        <v>Wesley Moraes Ferreira da Silva</v>
      </c>
      <c r="Y63" s="42">
        <f>API!AC63</f>
        <v>0</v>
      </c>
    </row>
    <row r="64" spans="1:25">
      <c r="A64" s="31" t="str">
        <f>IF([1]FINAL!A64=0,"",[1]FINAL!A64)</f>
        <v>Ethan Pinnock</v>
      </c>
      <c r="B64" s="31" t="str">
        <f>IF([1]FINAL!B64=0,"",[1]FINAL!B64)</f>
        <v>Pinnock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BRE</v>
      </c>
      <c r="F64" s="43">
        <f>IFERROR(VLOOKUP($E64,Table2!$B$1:$C$21,MATCH("MP",Table2!$B$1:$C$1,0),0),"")</f>
        <v>12</v>
      </c>
      <c r="G64" s="32">
        <f>IFERROR(VLOOKUP(A64,PlayingTime!$B$1:$Z$999,MATCH("Min",PlayingTime!$B$2:$Z$2,0),0),0)</f>
        <v>1080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1080</v>
      </c>
      <c r="L64" s="31">
        <f>IFERROR(VLOOKUP(A64,PlayerStats!$B$1:$Z$999,MATCH("xG",PlayerStats!$B$2:$Z$2,0),0),0)</f>
        <v>1.3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1.3</v>
      </c>
      <c r="Q64" s="31">
        <f>IFERROR(VLOOKUP(A64,PlayerStats!$B$1:$Z$999,MATCH("xAG",PlayerStats!$B$2:$Z$2,0),0),0)</f>
        <v>0.9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0.9</v>
      </c>
      <c r="V64" s="41">
        <f t="shared" si="3"/>
        <v>41</v>
      </c>
      <c r="X64" s="42" t="str">
        <f>API!M64&amp;" "&amp;API!V64</f>
        <v>Pau Torres</v>
      </c>
      <c r="Y64" s="42">
        <f>API!AC64</f>
        <v>38</v>
      </c>
    </row>
    <row r="65" spans="1:25">
      <c r="A65" s="31" t="str">
        <f>IF([1]FINAL!A65=0,"",[1]FINAL!A65)</f>
        <v>Eddie Nketiah</v>
      </c>
      <c r="B65" s="31" t="str">
        <f>IF([1]FINAL!B65=0,"",[1]FINAL!B65)</f>
        <v>Nketiah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ARS</v>
      </c>
      <c r="F65" s="43">
        <f>IFERROR(VLOOKUP($E65,Table2!$B$1:$C$21,MATCH("MP",Table2!$B$1:$C$1,0),0),"")</f>
        <v>12</v>
      </c>
      <c r="G65" s="32">
        <f>IFERROR(VLOOKUP(A65,PlayingTime!$B$1:$Z$999,MATCH("Min",PlayingTime!$B$2:$Z$2,0),0),0)</f>
        <v>769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769</v>
      </c>
      <c r="L65" s="31">
        <f>IFERROR(VLOOKUP(A65,PlayerStats!$B$1:$Z$999,MATCH("xG",PlayerStats!$B$2:$Z$2,0),0),0)</f>
        <v>3.1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3.1</v>
      </c>
      <c r="Q65" s="31">
        <f>IFERROR(VLOOKUP(A65,PlayerStats!$B$1:$Z$999,MATCH("xAG",PlayerStats!$B$2:$Z$2,0),0),0)</f>
        <v>0.2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0.2</v>
      </c>
      <c r="V65" s="41">
        <f t="shared" si="3"/>
        <v>50</v>
      </c>
      <c r="X65" s="42" t="str">
        <f>API!M65&amp;" "&amp;API!V65</f>
        <v>Moussa Diaby</v>
      </c>
      <c r="Y65" s="42">
        <f>API!AC65</f>
        <v>65</v>
      </c>
    </row>
    <row r="66" spans="1:25">
      <c r="A66" s="31" t="str">
        <f>IF([1]FINAL!A66=0,"",[1]FINAL!A66)</f>
        <v>William Saliba</v>
      </c>
      <c r="B66" s="31" t="str">
        <f>IF([1]FINAL!B66=0,"",[1]FINAL!B66)</f>
        <v>Saliba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ARS</v>
      </c>
      <c r="F66" s="43">
        <f>IFERROR(VLOOKUP($E66,Table2!$B$1:$C$21,MATCH("MP",Table2!$B$1:$C$1,0),0),"")</f>
        <v>12</v>
      </c>
      <c r="G66" s="32">
        <f>IFERROR(VLOOKUP(A66,PlayingTime!$B$1:$Z$999,MATCH("Min",PlayingTime!$B$2:$Z$2,0),0),0)</f>
        <v>1080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1080</v>
      </c>
      <c r="L66" s="31">
        <f>IFERROR(VLOOKUP(A66,PlayerStats!$B$1:$Z$999,MATCH("xG",PlayerStats!$B$2:$Z$2,0),0),0)</f>
        <v>0.7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0.7</v>
      </c>
      <c r="Q66" s="31">
        <f>IFERROR(VLOOKUP(A66,PlayerStats!$B$1:$Z$999,MATCH("xAG",PlayerStats!$B$2:$Z$2,0),0),0)</f>
        <v>0.1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0.1</v>
      </c>
      <c r="V66" s="41">
        <f t="shared" si="3"/>
        <v>55</v>
      </c>
      <c r="X66" s="42" t="str">
        <f>API!M66&amp;" "&amp;API!V66</f>
        <v>Omari Kellyman</v>
      </c>
      <c r="Y66" s="42">
        <f>API!AC66</f>
        <v>0</v>
      </c>
    </row>
    <row r="67" spans="1:25">
      <c r="A67" s="31" t="str">
        <f>IF([1]FINAL!A67=0,"",[1]FINAL!A67)</f>
        <v>David Raya Martin</v>
      </c>
      <c r="B67" s="31" t="str">
        <f>IF([1]FINAL!B67=0,"",[1]FINAL!B67)</f>
        <v>Raya</v>
      </c>
      <c r="C67" s="31" t="str">
        <f>IF([1]FINAL!C67=0,"",[1]FINAL!C67)</f>
        <v>David Raya</v>
      </c>
      <c r="D67" s="31" t="str">
        <f>IF([1]FINAL!D67=0,"",[1]FINAL!D67)</f>
        <v/>
      </c>
      <c r="E67" s="42" t="str">
        <f>[1]FINAL!M67</f>
        <v>ARS</v>
      </c>
      <c r="F67" s="43">
        <f>IFERROR(VLOOKUP($E67,Table2!$B$1:$C$21,MATCH("MP",Table2!$B$1:$C$1,0),0),"")</f>
        <v>12</v>
      </c>
      <c r="G67" s="32">
        <f>IFERROR(VLOOKUP(A67,PlayingTime!$B$1:$Z$999,MATCH("Min",PlayingTime!$B$2:$Z$2,0),0),0)</f>
        <v>0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720</v>
      </c>
      <c r="J67" s="32">
        <f>IFERROR(VLOOKUP(D67,PlayingTime!$B$1:$Z$999,MATCH("Min",PlayingTime!$B$2:$Z$2,0),0),0)</f>
        <v>0</v>
      </c>
      <c r="K67" s="37">
        <f t="shared" ref="K67:K130" si="4">G67+H67+I67+J67</f>
        <v>720</v>
      </c>
      <c r="L67" s="31">
        <f>IFERROR(VLOOKUP(A67,PlayerStats!$B$1:$Z$999,MATCH("xG",PlayerStats!$B$2:$Z$2,0),0),0)</f>
        <v>0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0</v>
      </c>
      <c r="Q67" s="31">
        <f>IFERROR(VLOOKUP(A67,PlayerStats!$B$1:$Z$999,MATCH("xAG",PlayerStats!$B$2:$Z$2,0),0),0)</f>
        <v>0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0</v>
      </c>
      <c r="V67" s="41">
        <f t="shared" ref="V67:V130" si="7">IFERROR(VLOOKUP(A67,$X$1:$Y$1000,MATCH("total_points",$X$1:$Y$1,0),0),"")</f>
        <v>35</v>
      </c>
      <c r="X67" s="42" t="str">
        <f>API!M67&amp;" "&amp;API!V67</f>
        <v>Filip Marschall</v>
      </c>
      <c r="Y67" s="42">
        <f>API!AC67</f>
        <v>0</v>
      </c>
    </row>
    <row r="68" spans="1:25">
      <c r="A68" s="31" t="str">
        <f>IF([1]FINAL!A68=0,"",[1]FINAL!A68)</f>
        <v>Cody Gakpo</v>
      </c>
      <c r="B68" s="31" t="str">
        <f>IF([1]FINAL!B68=0,"",[1]FINAL!B68)</f>
        <v>Gakpo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LIV</v>
      </c>
      <c r="F68" s="43">
        <f>IFERROR(VLOOKUP($E68,Table2!$B$1:$C$21,MATCH("MP",Table2!$B$1:$C$1,0),0),"")</f>
        <v>12</v>
      </c>
      <c r="G68" s="32">
        <f>IFERROR(VLOOKUP(A68,PlayingTime!$B$1:$Z$999,MATCH("Min",PlayingTime!$B$2:$Z$2,0),0),0)</f>
        <v>460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460</v>
      </c>
      <c r="L68" s="31">
        <f>IFERROR(VLOOKUP(A68,PlayerStats!$B$1:$Z$999,MATCH("xG",PlayerStats!$B$2:$Z$2,0),0),0)</f>
        <v>2.5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2.5</v>
      </c>
      <c r="Q68" s="31">
        <f>IFERROR(VLOOKUP(A68,PlayerStats!$B$1:$Z$999,MATCH("xAG",PlayerStats!$B$2:$Z$2,0),0),0)</f>
        <v>0.2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0.2</v>
      </c>
      <c r="V68" s="41">
        <f t="shared" si="7"/>
        <v>24</v>
      </c>
      <c r="X68" s="42" t="str">
        <f>API!M68&amp;" "&amp;API!V68</f>
        <v>Nicolò Zaniolo</v>
      </c>
      <c r="Y68" s="42">
        <f>API!AC68</f>
        <v>10</v>
      </c>
    </row>
    <row r="69" spans="1:25">
      <c r="A69" s="31" t="str">
        <f>IF([1]FINAL!A69=0,"",[1]FINAL!A69)</f>
        <v>Jamaal Lascelles</v>
      </c>
      <c r="B69" s="31" t="str">
        <f>IF([1]FINAL!B69=0,"",[1]FINAL!B69)</f>
        <v>Lascelles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NEW</v>
      </c>
      <c r="F69" s="43">
        <f>IFERROR(VLOOKUP($E69,Table2!$B$1:$C$21,MATCH("MP",Table2!$B$1:$C$1,0),0),"")</f>
        <v>12</v>
      </c>
      <c r="G69" s="32">
        <f>IFERROR(VLOOKUP(A69,PlayingTime!$B$1:$Z$999,MATCH("Min",PlayingTime!$B$2:$Z$2,0),0),0)</f>
        <v>557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557</v>
      </c>
      <c r="L69" s="31">
        <f>IFERROR(VLOOKUP(A69,PlayerStats!$B$1:$Z$999,MATCH("xG",PlayerStats!$B$2:$Z$2,0),0),0)</f>
        <v>0.2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0.2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</v>
      </c>
      <c r="V69" s="41">
        <f t="shared" si="7"/>
        <v>23</v>
      </c>
      <c r="X69" s="42" t="str">
        <f>API!M69&amp;" "&amp;API!V69</f>
        <v>Oliwier Zych</v>
      </c>
      <c r="Y69" s="42">
        <f>API!AC69</f>
        <v>0</v>
      </c>
    </row>
    <row r="70" spans="1:25">
      <c r="A70" s="31" t="str">
        <f>IF([1]FINAL!A70=0,"",[1]FINAL!A70)</f>
        <v>Jack Grealish</v>
      </c>
      <c r="B70" s="31" t="str">
        <f>IF([1]FINAL!B70=0,"",[1]FINAL!B70)</f>
        <v>Grealish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MCI</v>
      </c>
      <c r="F70" s="43">
        <f>IFERROR(VLOOKUP($E70,Table2!$B$1:$C$21,MATCH("MP",Table2!$B$1:$C$1,0),0),"")</f>
        <v>12</v>
      </c>
      <c r="G70" s="32">
        <f>IFERROR(VLOOKUP(A70,PlayingTime!$B$1:$Z$999,MATCH("Min",PlayingTime!$B$2:$Z$2,0),0),0)</f>
        <v>329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329</v>
      </c>
      <c r="L70" s="31">
        <f>IFERROR(VLOOKUP(A70,PlayerStats!$B$1:$Z$999,MATCH("xG",PlayerStats!$B$2:$Z$2,0),0),0)</f>
        <v>0.6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0.6</v>
      </c>
      <c r="Q70" s="31">
        <f>IFERROR(VLOOKUP(A70,PlayerStats!$B$1:$Z$999,MATCH("xAG",PlayerStats!$B$2:$Z$2,0),0),0)</f>
        <v>1.1000000000000001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1.1000000000000001</v>
      </c>
      <c r="V70" s="41">
        <f t="shared" si="7"/>
        <v>14</v>
      </c>
      <c r="X70" s="42" t="str">
        <f>API!M70&amp;" "&amp;API!V70</f>
        <v>Clément Lenglet</v>
      </c>
      <c r="Y70" s="42">
        <f>API!AC70</f>
        <v>0</v>
      </c>
    </row>
    <row r="71" spans="1:25">
      <c r="A71" s="31" t="str">
        <f>IF([1]FINAL!A71=0,"",[1]FINAL!A71)</f>
        <v>Pascal Groß</v>
      </c>
      <c r="B71" s="31" t="str">
        <f>IF([1]FINAL!B71=0,"",[1]FINAL!B71)</f>
        <v>Gross</v>
      </c>
      <c r="C71" s="31" t="str">
        <f>IF([1]FINAL!C71=0,"",[1]FINAL!C71)</f>
        <v/>
      </c>
      <c r="D71" s="31" t="str">
        <f>IF([1]FINAL!D71=0,"",[1]FINAL!D71)</f>
        <v>Pascal Gross</v>
      </c>
      <c r="E71" s="42" t="str">
        <f>[1]FINAL!M71</f>
        <v>BHA</v>
      </c>
      <c r="F71" s="43">
        <f>IFERROR(VLOOKUP($E71,Table2!$B$1:$C$21,MATCH("MP",Table2!$B$1:$C$1,0),0),"")</f>
        <v>12</v>
      </c>
      <c r="G71" s="32">
        <f>IFERROR(VLOOKUP(A71,PlayingTime!$B$1:$Z$999,MATCH("Min",PlayingTime!$B$2:$Z$2,0),0),0)</f>
        <v>888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888</v>
      </c>
      <c r="L71" s="31">
        <f>IFERROR(VLOOKUP(A71,PlayerStats!$B$1:$Z$999,MATCH("xG",PlayerStats!$B$2:$Z$2,0),0),0)</f>
        <v>1.4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1.4</v>
      </c>
      <c r="Q71" s="31">
        <f>IFERROR(VLOOKUP(A71,PlayerStats!$B$1:$Z$999,MATCH("xAG",PlayerStats!$B$2:$Z$2,0),0),0)</f>
        <v>1.7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1.7</v>
      </c>
      <c r="V71" s="41">
        <f t="shared" si="7"/>
        <v>41</v>
      </c>
      <c r="X71" s="42" t="str">
        <f>API!M71&amp;" "&amp;API!V71</f>
        <v>Jaidon Anthony</v>
      </c>
      <c r="Y71" s="42">
        <f>API!AC71</f>
        <v>3</v>
      </c>
    </row>
    <row r="72" spans="1:25">
      <c r="A72" s="31" t="str">
        <f>IF([1]FINAL!A72=0,"",[1]FINAL!A72)</f>
        <v>Trent Alexander-Arnold</v>
      </c>
      <c r="B72" s="31" t="str">
        <f>IF([1]FINAL!B72=0,"",[1]FINAL!B72)</f>
        <v>Alexander-Arnold</v>
      </c>
      <c r="C72" s="31" t="str">
        <f>IF([1]FINAL!C72=0,"",[1]FINAL!C72)</f>
        <v>Trent</v>
      </c>
      <c r="D72" s="31" t="str">
        <f>IF([1]FINAL!D72=0,"",[1]FINAL!D72)</f>
        <v/>
      </c>
      <c r="E72" s="42" t="str">
        <f>[1]FINAL!M72</f>
        <v>LIV</v>
      </c>
      <c r="F72" s="43">
        <f>IFERROR(VLOOKUP($E72,Table2!$B$1:$C$21,MATCH("MP",Table2!$B$1:$C$1,0),0),"")</f>
        <v>12</v>
      </c>
      <c r="G72" s="32">
        <f>IFERROR(VLOOKUP(A72,PlayingTime!$B$1:$Z$999,MATCH("Min",PlayingTime!$B$2:$Z$2,0),0),0)</f>
        <v>777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777</v>
      </c>
      <c r="L72" s="31">
        <f>IFERROR(VLOOKUP(A72,PlayerStats!$B$1:$Z$999,MATCH("xG",PlayerStats!$B$2:$Z$2,0),0),0)</f>
        <v>0.5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0.5</v>
      </c>
      <c r="Q72" s="31">
        <f>IFERROR(VLOOKUP(A72,PlayerStats!$B$1:$Z$999,MATCH("xAG",PlayerStats!$B$2:$Z$2,0),0),0)</f>
        <v>2.4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2.4</v>
      </c>
      <c r="V72" s="41">
        <f t="shared" si="7"/>
        <v>38</v>
      </c>
      <c r="X72" s="42" t="str">
        <f>API!M72&amp;" "&amp;API!V72</f>
        <v>Philip Billing</v>
      </c>
      <c r="Y72" s="42">
        <f>API!AC72</f>
        <v>32</v>
      </c>
    </row>
    <row r="73" spans="1:25">
      <c r="A73" s="31" t="str">
        <f>IF([1]FINAL!A73=0,"",[1]FINAL!A73)</f>
        <v>Kyle Walker</v>
      </c>
      <c r="B73" s="31" t="str">
        <f>IF([1]FINAL!B73=0,"",[1]FINAL!B73)</f>
        <v>Walker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MCI</v>
      </c>
      <c r="F73" s="43">
        <f>IFERROR(VLOOKUP($E73,Table2!$B$1:$C$21,MATCH("MP",Table2!$B$1:$C$1,0),0),"")</f>
        <v>12</v>
      </c>
      <c r="G73" s="32">
        <f>IFERROR(VLOOKUP(A73,PlayingTime!$B$1:$Z$999,MATCH("Min",PlayingTime!$B$2:$Z$2,0),0),0)</f>
        <v>1079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1079</v>
      </c>
      <c r="L73" s="31">
        <f>IFERROR(VLOOKUP(A73,PlayerStats!$B$1:$Z$999,MATCH("xG",PlayerStats!$B$2:$Z$2,0),0),0)</f>
        <v>0.2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0.2</v>
      </c>
      <c r="Q73" s="31">
        <f>IFERROR(VLOOKUP(A73,PlayerStats!$B$1:$Z$999,MATCH("xAG",PlayerStats!$B$2:$Z$2,0),0),0)</f>
        <v>1.2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1.2</v>
      </c>
      <c r="V73" s="41">
        <f t="shared" si="7"/>
        <v>43</v>
      </c>
      <c r="X73" s="42" t="str">
        <f>API!M73&amp;" "&amp;API!V73</f>
        <v>David Brooks</v>
      </c>
      <c r="Y73" s="42">
        <f>API!AC73</f>
        <v>15</v>
      </c>
    </row>
    <row r="74" spans="1:25">
      <c r="A74" s="31" t="str">
        <f>IF([1]FINAL!A74=0,"",[1]FINAL!A74)</f>
        <v>James Tarkowski</v>
      </c>
      <c r="B74" s="31" t="str">
        <f>IF([1]FINAL!B74=0,"",[1]FINAL!B74)</f>
        <v>Tarkowski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EVE</v>
      </c>
      <c r="F74" s="43">
        <f>IFERROR(VLOOKUP($E74,Table2!$B$1:$C$21,MATCH("MP",Table2!$B$1:$C$1,0),0),"")</f>
        <v>12</v>
      </c>
      <c r="G74" s="32">
        <f>IFERROR(VLOOKUP(A74,PlayingTime!$B$1:$Z$999,MATCH("Min",PlayingTime!$B$2:$Z$2,0),0),0)</f>
        <v>1079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1079</v>
      </c>
      <c r="L74" s="31">
        <f>IFERROR(VLOOKUP(A74,PlayerStats!$B$1:$Z$999,MATCH("xG",PlayerStats!$B$2:$Z$2,0),0),0)</f>
        <v>0.9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0.9</v>
      </c>
      <c r="Q74" s="31">
        <f>IFERROR(VLOOKUP(A74,PlayerStats!$B$1:$Z$999,MATCH("xAG",PlayerStats!$B$2:$Z$2,0),0),0)</f>
        <v>0.4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0.4</v>
      </c>
      <c r="V74" s="41">
        <f t="shared" si="7"/>
        <v>37</v>
      </c>
      <c r="X74" s="42" t="str">
        <f>API!M74&amp;" "&amp;API!V74</f>
        <v>Ryan Christie</v>
      </c>
      <c r="Y74" s="42">
        <f>API!AC74</f>
        <v>26</v>
      </c>
    </row>
    <row r="75" spans="1:25">
      <c r="A75" s="31" t="str">
        <f>IF([1]FINAL!A75=0,"",[1]FINAL!A75)</f>
        <v>Nathan Patterson</v>
      </c>
      <c r="B75" s="31" t="str">
        <f>IF([1]FINAL!B75=0,"",[1]FINAL!B75)</f>
        <v>Patterson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EVE</v>
      </c>
      <c r="F75" s="43">
        <f>IFERROR(VLOOKUP($E75,Table2!$B$1:$C$21,MATCH("MP",Table2!$B$1:$C$1,0),0),"")</f>
        <v>12</v>
      </c>
      <c r="G75" s="32">
        <f>IFERROR(VLOOKUP(A75,PlayingTime!$B$1:$Z$999,MATCH("Min",PlayingTime!$B$2:$Z$2,0),0),0)</f>
        <v>527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527</v>
      </c>
      <c r="L75" s="31">
        <f>IFERROR(VLOOKUP(A75,PlayerStats!$B$1:$Z$999,MATCH("xG",PlayerStats!$B$2:$Z$2,0),0),0)</f>
        <v>0.3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0.3</v>
      </c>
      <c r="Q75" s="31">
        <f>IFERROR(VLOOKUP(A75,PlayerStats!$B$1:$Z$999,MATCH("xAG",PlayerStats!$B$2:$Z$2,0),0),0)</f>
        <v>1.1000000000000001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1.1000000000000001</v>
      </c>
      <c r="V75" s="41">
        <f t="shared" si="7"/>
        <v>20</v>
      </c>
      <c r="X75" s="42" t="str">
        <f>API!M75&amp;" "&amp;API!V75</f>
        <v>Lewis Cook</v>
      </c>
      <c r="Y75" s="42">
        <f>API!AC75</f>
        <v>12</v>
      </c>
    </row>
    <row r="76" spans="1:25">
      <c r="A76" s="31" t="str">
        <f>IF([1]FINAL!A76=0,"",[1]FINAL!A76)</f>
        <v>Simon Adingra</v>
      </c>
      <c r="B76" s="31" t="str">
        <f>IF([1]FINAL!B76=0,"",[1]FINAL!B76)</f>
        <v>Adingra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BHA</v>
      </c>
      <c r="F76" s="43">
        <f>IFERROR(VLOOKUP($E76,Table2!$B$1:$C$21,MATCH("MP",Table2!$B$1:$C$1,0),0),"")</f>
        <v>12</v>
      </c>
      <c r="G76" s="32">
        <f>IFERROR(VLOOKUP(A76,PlayingTime!$B$1:$Z$999,MATCH("Min",PlayingTime!$B$2:$Z$2,0),0),0)</f>
        <v>666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666</v>
      </c>
      <c r="L76" s="31">
        <f>IFERROR(VLOOKUP(A76,PlayerStats!$B$1:$Z$999,MATCH("xG",PlayerStats!$B$2:$Z$2,0),0),0)</f>
        <v>1.4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1.4</v>
      </c>
      <c r="Q76" s="31">
        <f>IFERROR(VLOOKUP(A76,PlayerStats!$B$1:$Z$999,MATCH("xAG",PlayerStats!$B$2:$Z$2,0),0),0)</f>
        <v>1.4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1.4</v>
      </c>
      <c r="V76" s="41">
        <f t="shared" si="7"/>
        <v>38</v>
      </c>
      <c r="X76" s="42" t="str">
        <f>API!M76&amp;" "&amp;API!V76</f>
        <v>Siriki Dembélé</v>
      </c>
      <c r="Y76" s="42">
        <f>API!AC76</f>
        <v>0</v>
      </c>
    </row>
    <row r="77" spans="1:25">
      <c r="A77" s="31" t="str">
        <f>IF([1]FINAL!A77=0,"",[1]FINAL!A77)</f>
        <v>Fabian Schär</v>
      </c>
      <c r="B77" s="31" t="str">
        <f>IF([1]FINAL!B77=0,"",[1]FINAL!B77)</f>
        <v>Schär</v>
      </c>
      <c r="C77" s="31" t="str">
        <f>IF([1]FINAL!C77=0,"",[1]FINAL!C77)</f>
        <v>Schar</v>
      </c>
      <c r="D77" s="31" t="str">
        <f>IF([1]FINAL!D77=0,"",[1]FINAL!D77)</f>
        <v>Fabian Schar</v>
      </c>
      <c r="E77" s="42" t="str">
        <f>[1]FINAL!M77</f>
        <v>NEW</v>
      </c>
      <c r="F77" s="43">
        <f>IFERROR(VLOOKUP($E77,Table2!$B$1:$C$21,MATCH("MP",Table2!$B$1:$C$1,0),0),"")</f>
        <v>12</v>
      </c>
      <c r="G77" s="32">
        <f>IFERROR(VLOOKUP(A77,PlayingTime!$B$1:$Z$999,MATCH("Min",PlayingTime!$B$2:$Z$2,0),0),0)</f>
        <v>1080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1080</v>
      </c>
      <c r="L77" s="31">
        <f>IFERROR(VLOOKUP(A77,PlayerStats!$B$1:$Z$999,MATCH("xG",PlayerStats!$B$2:$Z$2,0),0),0)</f>
        <v>0.6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0.6</v>
      </c>
      <c r="Q77" s="31">
        <f>IFERROR(VLOOKUP(A77,PlayerStats!$B$1:$Z$999,MATCH("xAG",PlayerStats!$B$2:$Z$2,0),0),0)</f>
        <v>0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0</v>
      </c>
      <c r="V77" s="41">
        <f t="shared" si="7"/>
        <v>44</v>
      </c>
      <c r="X77" s="42" t="str">
        <f>API!M77&amp;" "&amp;API!V77</f>
        <v>Ryan Fredericks</v>
      </c>
      <c r="Y77" s="42">
        <f>API!AC77</f>
        <v>0</v>
      </c>
    </row>
    <row r="78" spans="1:25">
      <c r="A78" s="31" t="str">
        <f>IF([1]FINAL!A78=0,"",[1]FINAL!A78)</f>
        <v>John Stones</v>
      </c>
      <c r="B78" s="31" t="str">
        <f>IF([1]FINAL!B78=0,"",[1]FINAL!B78)</f>
        <v>Stones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MCI</v>
      </c>
      <c r="F78" s="43">
        <f>IFERROR(VLOOKUP($E78,Table2!$B$1:$C$21,MATCH("MP",Table2!$B$1:$C$1,0),0),"")</f>
        <v>12</v>
      </c>
      <c r="G78" s="32">
        <f>IFERROR(VLOOKUP(A78,PlayingTime!$B$1:$Z$999,MATCH("Min",PlayingTime!$B$2:$Z$2,0),0),0)</f>
        <v>257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257</v>
      </c>
      <c r="L78" s="31">
        <f>IFERROR(VLOOKUP(A78,PlayerStats!$B$1:$Z$999,MATCH("xG",PlayerStats!$B$2:$Z$2,0),0),0)</f>
        <v>0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0</v>
      </c>
      <c r="Q78" s="31">
        <f>IFERROR(VLOOKUP(A78,PlayerStats!$B$1:$Z$999,MATCH("xAG",PlayerStats!$B$2:$Z$2,0),0),0)</f>
        <v>0.1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0.1</v>
      </c>
      <c r="V78" s="41">
        <f t="shared" si="7"/>
        <v>15</v>
      </c>
      <c r="X78" s="42" t="str">
        <f>API!M78&amp;" "&amp;API!V78</f>
        <v>James Hill</v>
      </c>
      <c r="Y78" s="42">
        <f>API!AC78</f>
        <v>1</v>
      </c>
    </row>
    <row r="79" spans="1:25">
      <c r="A79" s="31" t="str">
        <f>IF([1]FINAL!A79=0,"",[1]FINAL!A79)</f>
        <v>Carlton Morris</v>
      </c>
      <c r="B79" s="31" t="str">
        <f>IF([1]FINAL!B79=0,"",[1]FINAL!B79)</f>
        <v>Morris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LUT</v>
      </c>
      <c r="F79" s="43">
        <f>IFERROR(VLOOKUP($E79,Table2!$B$1:$C$21,MATCH("MP",Table2!$B$1:$C$1,0),0),"")</f>
        <v>12</v>
      </c>
      <c r="G79" s="32">
        <f>IFERROR(VLOOKUP(A79,PlayingTime!$B$1:$Z$999,MATCH("Min",PlayingTime!$B$2:$Z$2,0),0),0)</f>
        <v>1009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1009</v>
      </c>
      <c r="L79" s="31">
        <f>IFERROR(VLOOKUP(A79,PlayerStats!$B$1:$Z$999,MATCH("xG",PlayerStats!$B$2:$Z$2,0),0),0)</f>
        <v>3.8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3.8</v>
      </c>
      <c r="Q79" s="31">
        <f>IFERROR(VLOOKUP(A79,PlayerStats!$B$1:$Z$999,MATCH("xAG",PlayerStats!$B$2:$Z$2,0),0),0)</f>
        <v>0.5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0.5</v>
      </c>
      <c r="V79" s="41">
        <f t="shared" si="7"/>
        <v>45</v>
      </c>
      <c r="X79" s="42" t="str">
        <f>API!M79&amp;" "&amp;API!V79</f>
        <v>Lloyd Kelly</v>
      </c>
      <c r="Y79" s="42">
        <f>API!AC79</f>
        <v>19</v>
      </c>
    </row>
    <row r="80" spans="1:25">
      <c r="A80" s="31" t="str">
        <f>IF([1]FINAL!A80=0,"",[1]FINAL!A80)</f>
        <v>Dominic Solanke</v>
      </c>
      <c r="B80" s="31" t="str">
        <f>IF([1]FINAL!B80=0,"",[1]FINAL!B80)</f>
        <v>Solanke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BOU</v>
      </c>
      <c r="F80" s="43">
        <f>IFERROR(VLOOKUP($E80,Table2!$B$1:$C$21,MATCH("MP",Table2!$B$1:$C$1,0),0),"")</f>
        <v>12</v>
      </c>
      <c r="G80" s="32">
        <f>IFERROR(VLOOKUP(A80,PlayingTime!$B$1:$Z$999,MATCH("Min",PlayingTime!$B$2:$Z$2,0),0),0)</f>
        <v>1068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1068</v>
      </c>
      <c r="L80" s="31">
        <f>IFERROR(VLOOKUP(A80,PlayerStats!$B$1:$Z$999,MATCH("xG",PlayerStats!$B$2:$Z$2,0),0),0)</f>
        <v>5.4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5.4</v>
      </c>
      <c r="Q80" s="31">
        <f>IFERROR(VLOOKUP(A80,PlayerStats!$B$1:$Z$999,MATCH("xAG",PlayerStats!$B$2:$Z$2,0),0),0)</f>
        <v>1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1</v>
      </c>
      <c r="V80" s="41">
        <f t="shared" si="7"/>
        <v>56</v>
      </c>
      <c r="X80" s="42" t="str">
        <f>API!M80&amp;" "&amp;API!V80</f>
        <v>Gavin Kilkenny</v>
      </c>
      <c r="Y80" s="42">
        <f>API!AC80</f>
        <v>0</v>
      </c>
    </row>
    <row r="81" spans="1:25">
      <c r="A81" s="31" t="str">
        <f>IF([1]FINAL!A81=0,"",[1]FINAL!A81)</f>
        <v>Willy Boly</v>
      </c>
      <c r="B81" s="31" t="str">
        <f>IF([1]FINAL!B81=0,"",[1]FINAL!B81)</f>
        <v>Boly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NFO</v>
      </c>
      <c r="F81" s="43">
        <f>IFERROR(VLOOKUP($E81,Table2!$B$1:$C$21,MATCH("MP",Table2!$B$1:$C$1,0),0),"")</f>
        <v>12</v>
      </c>
      <c r="G81" s="32">
        <f>IFERROR(VLOOKUP(A81,PlayingTime!$B$1:$Z$999,MATCH("Min",PlayingTime!$B$2:$Z$2,0),0),0)</f>
        <v>768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768</v>
      </c>
      <c r="L81" s="31">
        <f>IFERROR(VLOOKUP(A81,PlayerStats!$B$1:$Z$999,MATCH("xG",PlayerStats!$B$2:$Z$2,0),0),0)</f>
        <v>1.1000000000000001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1.1000000000000001</v>
      </c>
      <c r="Q81" s="31">
        <f>IFERROR(VLOOKUP(A81,PlayerStats!$B$1:$Z$999,MATCH("xAG",PlayerStats!$B$2:$Z$2,0),0),0)</f>
        <v>0.9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0.9</v>
      </c>
      <c r="V81" s="41">
        <f t="shared" si="7"/>
        <v>35</v>
      </c>
      <c r="X81" s="42" t="str">
        <f>API!M81&amp;" "&amp;API!V81</f>
        <v>Justin Kluivert</v>
      </c>
      <c r="Y81" s="42">
        <f>API!AC81</f>
        <v>13</v>
      </c>
    </row>
    <row r="82" spans="1:25">
      <c r="A82" s="31" t="str">
        <f>IF([1]FINAL!A82=0,"",[1]FINAL!A82)</f>
        <v>Abdoulaye Doucouré</v>
      </c>
      <c r="B82" s="31" t="str">
        <f>IF([1]FINAL!B82=0,"",[1]FINAL!B82)</f>
        <v>A.Doucoure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EVE</v>
      </c>
      <c r="F82" s="43">
        <f>IFERROR(VLOOKUP($E82,Table2!$B$1:$C$21,MATCH("MP",Table2!$B$1:$C$1,0),0),"")</f>
        <v>12</v>
      </c>
      <c r="G82" s="32">
        <f>IFERROR(VLOOKUP(A82,PlayingTime!$B$1:$Z$999,MATCH("Min",PlayingTime!$B$2:$Z$2,0),0),0)</f>
        <v>1036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1036</v>
      </c>
      <c r="L82" s="31">
        <f>IFERROR(VLOOKUP(A82,PlayerStats!$B$1:$Z$999,MATCH("xG",PlayerStats!$B$2:$Z$2,0),0),0)</f>
        <v>4.0999999999999996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4.0999999999999996</v>
      </c>
      <c r="Q82" s="31">
        <f>IFERROR(VLOOKUP(A82,PlayerStats!$B$1:$Z$999,MATCH("xAG",PlayerStats!$B$2:$Z$2,0),0),0)</f>
        <v>1.6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1.6</v>
      </c>
      <c r="V82" s="41">
        <f t="shared" si="7"/>
        <v>52</v>
      </c>
      <c r="X82" s="42" t="str">
        <f>API!M82&amp;" "&amp;API!V82</f>
        <v>Jamal Lowe</v>
      </c>
      <c r="Y82" s="42">
        <f>API!AC82</f>
        <v>0</v>
      </c>
    </row>
    <row r="83" spans="1:25">
      <c r="A83" s="31" t="str">
        <f>IF([1]FINAL!A83=0,"",[1]FINAL!A83)</f>
        <v>Axel Disasi</v>
      </c>
      <c r="B83" s="31" t="str">
        <f>IF([1]FINAL!B83=0,"",[1]FINAL!B83)</f>
        <v>Disasi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CHE</v>
      </c>
      <c r="F83" s="43">
        <f>IFERROR(VLOOKUP($E83,Table2!$B$1:$C$21,MATCH("MP",Table2!$B$1:$C$1,0),0),"")</f>
        <v>12</v>
      </c>
      <c r="G83" s="32">
        <f>IFERROR(VLOOKUP(A83,PlayingTime!$B$1:$Z$999,MATCH("Min",PlayingTime!$B$2:$Z$2,0),0),0)</f>
        <v>966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966</v>
      </c>
      <c r="L83" s="31">
        <f>IFERROR(VLOOKUP(A83,PlayerStats!$B$1:$Z$999,MATCH("xG",PlayerStats!$B$2:$Z$2,0),0),0)</f>
        <v>0.8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0.8</v>
      </c>
      <c r="Q83" s="31">
        <f>IFERROR(VLOOKUP(A83,PlayerStats!$B$1:$Z$999,MATCH("xAG",PlayerStats!$B$2:$Z$2,0),0),0)</f>
        <v>0.2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0.2</v>
      </c>
      <c r="V83" s="41">
        <f t="shared" si="7"/>
        <v>38</v>
      </c>
      <c r="X83" s="42" t="str">
        <f>API!M83&amp;" "&amp;API!V83</f>
        <v>Emiliano Marcondes</v>
      </c>
      <c r="Y83" s="42">
        <f>API!AC83</f>
        <v>0</v>
      </c>
    </row>
    <row r="84" spans="1:25">
      <c r="A84" s="31" t="str">
        <f>IF([1]FINAL!A84=0,"",[1]FINAL!A84)</f>
        <v>James Ward-Prowse</v>
      </c>
      <c r="B84" s="31" t="str">
        <f>IF([1]FINAL!B84=0,"",[1]FINAL!B84)</f>
        <v>Ward-Prowse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WHU</v>
      </c>
      <c r="F84" s="43">
        <f>IFERROR(VLOOKUP($E84,Table2!$B$1:$C$21,MATCH("MP",Table2!$B$1:$C$1,0),0),"")</f>
        <v>12</v>
      </c>
      <c r="G84" s="32">
        <f>IFERROR(VLOOKUP(A84,PlayingTime!$B$1:$Z$999,MATCH("Min",PlayingTime!$B$2:$Z$2,0),0),0)</f>
        <v>962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962</v>
      </c>
      <c r="L84" s="31">
        <f>IFERROR(VLOOKUP(A84,PlayerStats!$B$1:$Z$999,MATCH("xG",PlayerStats!$B$2:$Z$2,0),0),0)</f>
        <v>1.8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1.8</v>
      </c>
      <c r="Q84" s="31">
        <f>IFERROR(VLOOKUP(A84,PlayerStats!$B$1:$Z$999,MATCH("xAG",PlayerStats!$B$2:$Z$2,0),0),0)</f>
        <v>3.1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3.1</v>
      </c>
      <c r="V84" s="41">
        <f t="shared" si="7"/>
        <v>54</v>
      </c>
      <c r="X84" s="42" t="str">
        <f>API!M84&amp;" "&amp;API!V84</f>
        <v>Chris Mepham</v>
      </c>
      <c r="Y84" s="42">
        <f>API!AC84</f>
        <v>3</v>
      </c>
    </row>
    <row r="85" spans="1:25">
      <c r="A85" s="31" t="str">
        <f>IF([1]FINAL!A85=0,"",[1]FINAL!A85)</f>
        <v>Joško Gvardiol</v>
      </c>
      <c r="B85" s="31" t="str">
        <f>IF([1]FINAL!B85=0,"",[1]FINAL!B85)</f>
        <v>Gvardiol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MCI</v>
      </c>
      <c r="F85" s="43">
        <f>IFERROR(VLOOKUP($E85,Table2!$B$1:$C$21,MATCH("MP",Table2!$B$1:$C$1,0),0),"")</f>
        <v>12</v>
      </c>
      <c r="G85" s="32">
        <f>IFERROR(VLOOKUP(A85,PlayingTime!$B$1:$Z$999,MATCH("Min",PlayingTime!$B$2:$Z$2,0),0),0)</f>
        <v>731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731</v>
      </c>
      <c r="L85" s="31">
        <f>IFERROR(VLOOKUP(A85,PlayerStats!$B$1:$Z$999,MATCH("xG",PlayerStats!$B$2:$Z$2,0),0),0)</f>
        <v>0.2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0.2</v>
      </c>
      <c r="Q85" s="31">
        <f>IFERROR(VLOOKUP(A85,PlayerStats!$B$1:$Z$999,MATCH("xAG",PlayerStats!$B$2:$Z$2,0),0),0)</f>
        <v>0.7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0.7</v>
      </c>
      <c r="V85" s="41">
        <f t="shared" si="7"/>
        <v>27</v>
      </c>
      <c r="X85" s="42" t="str">
        <f>API!M85&amp;" "&amp;API!V85</f>
        <v>Kieffer Moore</v>
      </c>
      <c r="Y85" s="42">
        <f>API!AC85</f>
        <v>5</v>
      </c>
    </row>
    <row r="86" spans="1:25">
      <c r="A86" s="31" t="str">
        <f>IF([1]FINAL!A86=0,"",[1]FINAL!A86)</f>
        <v>Tomáš Souček</v>
      </c>
      <c r="B86" s="31" t="str">
        <f>IF([1]FINAL!B86=0,"",[1]FINAL!B86)</f>
        <v>Souček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WHU</v>
      </c>
      <c r="F86" s="43">
        <f>IFERROR(VLOOKUP($E86,Table2!$B$1:$C$21,MATCH("MP",Table2!$B$1:$C$1,0),0),"")</f>
        <v>12</v>
      </c>
      <c r="G86" s="32">
        <f>IFERROR(VLOOKUP(A86,PlayingTime!$B$1:$Z$999,MATCH("Min",PlayingTime!$B$2:$Z$2,0),0),0)</f>
        <v>806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806</v>
      </c>
      <c r="L86" s="31">
        <f>IFERROR(VLOOKUP(A86,PlayerStats!$B$1:$Z$999,MATCH("xG",PlayerStats!$B$2:$Z$2,0),0),0)</f>
        <v>3.2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3.2</v>
      </c>
      <c r="Q86" s="31">
        <f>IFERROR(VLOOKUP(A86,PlayerStats!$B$1:$Z$999,MATCH("xAG",PlayerStats!$B$2:$Z$2,0),0),0)</f>
        <v>0.6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0.6</v>
      </c>
      <c r="V86" s="41">
        <f t="shared" si="7"/>
        <v>40</v>
      </c>
      <c r="X86" s="42" t="str">
        <f>API!M86&amp;" "&amp;API!V86</f>
        <v>Norberto Murara Neto</v>
      </c>
      <c r="Y86" s="42">
        <f>API!AC86</f>
        <v>39</v>
      </c>
    </row>
    <row r="87" spans="1:25">
      <c r="A87" s="31" t="str">
        <f>IF([1]FINAL!A87=0,"",[1]FINAL!A87)</f>
        <v>Declan Rice</v>
      </c>
      <c r="B87" s="31" t="str">
        <f>IF([1]FINAL!B87=0,"",[1]FINAL!B87)</f>
        <v>Rice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ARS</v>
      </c>
      <c r="F87" s="43">
        <f>IFERROR(VLOOKUP($E87,Table2!$B$1:$C$21,MATCH("MP",Table2!$B$1:$C$1,0),0),"")</f>
        <v>12</v>
      </c>
      <c r="G87" s="32">
        <f>IFERROR(VLOOKUP(A87,PlayingTime!$B$1:$Z$999,MATCH("Min",PlayingTime!$B$2:$Z$2,0),0),0)</f>
        <v>1022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1022</v>
      </c>
      <c r="L87" s="31">
        <f>IFERROR(VLOOKUP(A87,PlayerStats!$B$1:$Z$999,MATCH("xG",PlayerStats!$B$2:$Z$2,0),0),0)</f>
        <v>0.9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0.9</v>
      </c>
      <c r="Q87" s="31">
        <f>IFERROR(VLOOKUP(A87,PlayerStats!$B$1:$Z$999,MATCH("xAG",PlayerStats!$B$2:$Z$2,0),0),0)</f>
        <v>1.8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1.8</v>
      </c>
      <c r="V87" s="41">
        <f t="shared" si="7"/>
        <v>46</v>
      </c>
      <c r="X87" s="42" t="str">
        <f>API!M87&amp;" "&amp;API!V87</f>
        <v>Dango Ouattara</v>
      </c>
      <c r="Y87" s="42">
        <f>API!AC87</f>
        <v>8</v>
      </c>
    </row>
    <row r="88" spans="1:25">
      <c r="A88" s="31" t="str">
        <f>IF([1]FINAL!A88=0,"",[1]FINAL!A88)</f>
        <v>Pedro Porro</v>
      </c>
      <c r="B88" s="31" t="str">
        <f>IF([1]FINAL!B88=0,"",[1]FINAL!B88)</f>
        <v>Pedro Porro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TOT</v>
      </c>
      <c r="F88" s="43">
        <f>IFERROR(VLOOKUP($E88,Table2!$B$1:$C$21,MATCH("MP",Table2!$B$1:$C$1,0),0),"")</f>
        <v>12</v>
      </c>
      <c r="G88" s="32">
        <f>IFERROR(VLOOKUP(A88,PlayingTime!$B$1:$Z$999,MATCH("Min",PlayingTime!$B$2:$Z$2,0),0),0)</f>
        <v>986</v>
      </c>
      <c r="H88" s="32">
        <f>IFERROR(VLOOKUP(B88,PlayingTime!$B$1:$Z$999,MATCH("Min",PlayingTime!$B$2:$Z$2,0),0),0)</f>
        <v>986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1972</v>
      </c>
      <c r="L88" s="31">
        <f>IFERROR(VLOOKUP(A88,PlayerStats!$B$1:$Z$999,MATCH("xG",PlayerStats!$B$2:$Z$2,0),0),0)</f>
        <v>0.9</v>
      </c>
      <c r="M88" s="31">
        <f>IFERROR(VLOOKUP(B88,PlayerStats!$B$1:$Z$999,MATCH("xG",PlayerStats!$B$2:$Z$2,0),0),0)</f>
        <v>0.9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1.8</v>
      </c>
      <c r="Q88" s="31">
        <f>IFERROR(VLOOKUP(A88,PlayerStats!$B$1:$Z$999,MATCH("xAG",PlayerStats!$B$2:$Z$2,0),0),0)</f>
        <v>2.2999999999999998</v>
      </c>
      <c r="R88" s="31">
        <f>IFERROR(VLOOKUP(B88,PlayerStats!$B$1:$Z$999,MATCH("xAG",PlayerStats!$B$2:$Z$2,0),0),0)</f>
        <v>2.2999999999999998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4.5999999999999996</v>
      </c>
      <c r="V88" s="41">
        <f t="shared" si="7"/>
        <v>45</v>
      </c>
      <c r="X88" s="42" t="str">
        <f>API!M88&amp;" "&amp;API!V88</f>
        <v>Ben Pearson</v>
      </c>
      <c r="Y88" s="42">
        <f>API!AC88</f>
        <v>0</v>
      </c>
    </row>
    <row r="89" spans="1:25">
      <c r="A89" s="31" t="str">
        <f>IF([1]FINAL!A89=0,"",[1]FINAL!A89)</f>
        <v>Bobby De Cordova-Reid</v>
      </c>
      <c r="B89" s="31" t="str">
        <f>IF([1]FINAL!B89=0,"",[1]FINAL!B89)</f>
        <v>De Cordova-Reid</v>
      </c>
      <c r="C89" s="31" t="str">
        <f>IF([1]FINAL!C89=0,"",[1]FINAL!C89)</f>
        <v>Reid</v>
      </c>
      <c r="D89" s="31" t="str">
        <f>IF([1]FINAL!D89=0,"",[1]FINAL!D89)</f>
        <v>Bobby Reid</v>
      </c>
      <c r="E89" s="42" t="str">
        <f>[1]FINAL!M89</f>
        <v>FUL</v>
      </c>
      <c r="F89" s="43">
        <f>IFERROR(VLOOKUP($E89,Table2!$B$1:$C$21,MATCH("MP",Table2!$B$1:$C$1,0),0),"")</f>
        <v>12</v>
      </c>
      <c r="G89" s="32">
        <f>IFERROR(VLOOKUP(A89,PlayingTime!$B$1:$Z$999,MATCH("Min",PlayingTime!$B$2:$Z$2,0),0),0)</f>
        <v>0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609</v>
      </c>
      <c r="K89" s="37">
        <f t="shared" si="4"/>
        <v>609</v>
      </c>
      <c r="L89" s="31">
        <f>IFERROR(VLOOKUP(A89,PlayerStats!$B$1:$Z$999,MATCH("xG",PlayerStats!$B$2:$Z$2,0),0),0)</f>
        <v>0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2.6</v>
      </c>
      <c r="P89" s="39">
        <f t="shared" si="5"/>
        <v>2.6</v>
      </c>
      <c r="Q89" s="31">
        <f>IFERROR(VLOOKUP(A89,PlayerStats!$B$1:$Z$999,MATCH("xAG",PlayerStats!$B$2:$Z$2,0),0),0)</f>
        <v>0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0.1</v>
      </c>
      <c r="U89" s="39">
        <f t="shared" si="6"/>
        <v>0.1</v>
      </c>
      <c r="V89" s="41">
        <f t="shared" si="7"/>
        <v>32</v>
      </c>
      <c r="X89" s="42" t="str">
        <f>API!M89&amp;" "&amp;API!V89</f>
        <v>Darren Randolph</v>
      </c>
      <c r="Y89" s="42">
        <f>API!AC89</f>
        <v>0</v>
      </c>
    </row>
    <row r="90" spans="1:25">
      <c r="A90" s="31" t="str">
        <f>IF([1]FINAL!A90=0,"",[1]FINAL!A90)</f>
        <v>Evan Ferguson</v>
      </c>
      <c r="B90" s="31" t="str">
        <f>IF([1]FINAL!B90=0,"",[1]FINAL!B90)</f>
        <v>Ferguson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BHA</v>
      </c>
      <c r="F90" s="43">
        <f>IFERROR(VLOOKUP($E90,Table2!$B$1:$C$21,MATCH("MP",Table2!$B$1:$C$1,0),0),"")</f>
        <v>12</v>
      </c>
      <c r="G90" s="32">
        <f>IFERROR(VLOOKUP(A90,PlayingTime!$B$1:$Z$999,MATCH("Min",PlayingTime!$B$2:$Z$2,0),0),0)</f>
        <v>581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581</v>
      </c>
      <c r="L90" s="31">
        <f>IFERROR(VLOOKUP(A90,PlayerStats!$B$1:$Z$999,MATCH("xG",PlayerStats!$B$2:$Z$2,0),0),0)</f>
        <v>2.7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2.7</v>
      </c>
      <c r="Q90" s="31">
        <f>IFERROR(VLOOKUP(A90,PlayerStats!$B$1:$Z$999,MATCH("xAG",PlayerStats!$B$2:$Z$2,0),0),0)</f>
        <v>0.5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0.5</v>
      </c>
      <c r="V90" s="41">
        <f t="shared" si="7"/>
        <v>41</v>
      </c>
      <c r="X90" s="42" t="str">
        <f>API!M90&amp;" "&amp;API!V90</f>
        <v>Joe Rothwell</v>
      </c>
      <c r="Y90" s="42">
        <f>API!AC90</f>
        <v>11</v>
      </c>
    </row>
    <row r="91" spans="1:25">
      <c r="A91" s="31" t="str">
        <f>IF([1]FINAL!A91=0,"",[1]FINAL!A91)</f>
        <v>Gabriel dos Santos Magalhães</v>
      </c>
      <c r="B91" s="31" t="str">
        <f>IF([1]FINAL!B91=0,"",[1]FINAL!B91)</f>
        <v>Gabriel</v>
      </c>
      <c r="C91" s="31" t="str">
        <f>IF([1]FINAL!C91=0,"",[1]FINAL!C91)</f>
        <v>Gabriel Magalhaes</v>
      </c>
      <c r="D91" s="31" t="str">
        <f>IF([1]FINAL!D91=0,"",[1]FINAL!D91)</f>
        <v>Gabriel Dos Santos</v>
      </c>
      <c r="E91" s="42" t="str">
        <f>[1]FINAL!M91</f>
        <v>ARS</v>
      </c>
      <c r="F91" s="43">
        <f>IFERROR(VLOOKUP($E91,Table2!$B$1:$C$21,MATCH("MP",Table2!$B$1:$C$1,0),0),"")</f>
        <v>12</v>
      </c>
      <c r="G91" s="32">
        <f>IFERROR(VLOOKUP(A91,PlayingTime!$B$1:$Z$999,MATCH("Min",PlayingTime!$B$2:$Z$2,0),0),0)</f>
        <v>0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746</v>
      </c>
      <c r="K91" s="37">
        <f t="shared" si="4"/>
        <v>746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0.4</v>
      </c>
      <c r="P91" s="39">
        <f t="shared" si="5"/>
        <v>0.4</v>
      </c>
      <c r="Q91" s="31">
        <f>IFERROR(VLOOKUP(A91,PlayerStats!$B$1:$Z$999,MATCH("xAG",PlayerStats!$B$2:$Z$2,0),0),0)</f>
        <v>0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</v>
      </c>
      <c r="V91" s="41">
        <f t="shared" si="7"/>
        <v>29</v>
      </c>
      <c r="X91" s="42" t="str">
        <f>API!M91&amp;" "&amp;API!V91</f>
        <v>Antoine Semenyo</v>
      </c>
      <c r="Y91" s="42">
        <f>API!AC91</f>
        <v>27</v>
      </c>
    </row>
    <row r="92" spans="1:25">
      <c r="A92" s="31" t="str">
        <f>IF([1]FINAL!A92=0,"",[1]FINAL!A92)</f>
        <v>Dan Burn</v>
      </c>
      <c r="B92" s="31" t="str">
        <f>IF([1]FINAL!B92=0,"",[1]FINAL!B92)</f>
        <v>Burn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NEW</v>
      </c>
      <c r="F92" s="43">
        <f>IFERROR(VLOOKUP($E92,Table2!$B$1:$C$21,MATCH("MP",Table2!$B$1:$C$1,0),0),"")</f>
        <v>12</v>
      </c>
      <c r="G92" s="32">
        <f>IFERROR(VLOOKUP(A92,PlayingTime!$B$1:$Z$999,MATCH("Min",PlayingTime!$B$2:$Z$2,0),0),0)</f>
        <v>945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945</v>
      </c>
      <c r="L92" s="31">
        <f>IFERROR(VLOOKUP(A92,PlayerStats!$B$1:$Z$999,MATCH("xG",PlayerStats!$B$2:$Z$2,0),0),0)</f>
        <v>1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1</v>
      </c>
      <c r="Q92" s="31">
        <f>IFERROR(VLOOKUP(A92,PlayerStats!$B$1:$Z$999,MATCH("xAG",PlayerStats!$B$2:$Z$2,0),0),0)</f>
        <v>0.5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0.5</v>
      </c>
      <c r="V92" s="41">
        <f t="shared" si="7"/>
        <v>37</v>
      </c>
      <c r="X92" s="42" t="str">
        <f>API!M92&amp;" "&amp;API!V92</f>
        <v>Marcos Senesi</v>
      </c>
      <c r="Y92" s="42">
        <f>API!AC92</f>
        <v>14</v>
      </c>
    </row>
    <row r="93" spans="1:25">
      <c r="A93" s="31" t="str">
        <f>IF([1]FINAL!A93=0,"",[1]FINAL!A93)</f>
        <v>Luis Díaz</v>
      </c>
      <c r="B93" s="31" t="str">
        <f>IF([1]FINAL!B93=0,"",[1]FINAL!B93)</f>
        <v>Luis Díaz</v>
      </c>
      <c r="C93" s="31" t="str">
        <f>IF([1]FINAL!C93=0,"",[1]FINAL!C93)</f>
        <v>Luis Diaz</v>
      </c>
      <c r="D93" s="31" t="str">
        <f>IF([1]FINAL!D93=0,"",[1]FINAL!D93)</f>
        <v/>
      </c>
      <c r="E93" s="42" t="str">
        <f>[1]FINAL!M93</f>
        <v>LIV</v>
      </c>
      <c r="F93" s="43">
        <f>IFERROR(VLOOKUP($E93,Table2!$B$1:$C$21,MATCH("MP",Table2!$B$1:$C$1,0),0),"")</f>
        <v>12</v>
      </c>
      <c r="G93" s="32">
        <f>IFERROR(VLOOKUP(A93,PlayingTime!$B$1:$Z$999,MATCH("Min",PlayingTime!$B$2:$Z$2,0),0),0)</f>
        <v>640</v>
      </c>
      <c r="H93" s="32">
        <f>IFERROR(VLOOKUP(B93,PlayingTime!$B$1:$Z$999,MATCH("Min",PlayingTime!$B$2:$Z$2,0),0),0)</f>
        <v>640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1280</v>
      </c>
      <c r="L93" s="31">
        <f>IFERROR(VLOOKUP(A93,PlayerStats!$B$1:$Z$999,MATCH("xG",PlayerStats!$B$2:$Z$2,0),0),0)</f>
        <v>2.8</v>
      </c>
      <c r="M93" s="31">
        <f>IFERROR(VLOOKUP(B93,PlayerStats!$B$1:$Z$999,MATCH("xG",PlayerStats!$B$2:$Z$2,0),0),0)</f>
        <v>2.8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5.6</v>
      </c>
      <c r="Q93" s="31">
        <f>IFERROR(VLOOKUP(A93,PlayerStats!$B$1:$Z$999,MATCH("xAG",PlayerStats!$B$2:$Z$2,0),0),0)</f>
        <v>0.7</v>
      </c>
      <c r="R93" s="31">
        <f>IFERROR(VLOOKUP(B93,PlayerStats!$B$1:$Z$999,MATCH("xAG",PlayerStats!$B$2:$Z$2,0),0),0)</f>
        <v>0.7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1.4</v>
      </c>
      <c r="V93" s="41">
        <f t="shared" si="7"/>
        <v>39</v>
      </c>
      <c r="X93" s="42" t="str">
        <f>API!M93&amp;" "&amp;API!V93</f>
        <v>Adam Smith</v>
      </c>
      <c r="Y93" s="42">
        <f>API!AC93</f>
        <v>4</v>
      </c>
    </row>
    <row r="94" spans="1:25">
      <c r="A94" s="31" t="str">
        <f>IF([1]FINAL!A94=0,"",[1]FINAL!A94)</f>
        <v>Jérémy Doku</v>
      </c>
      <c r="B94" s="31" t="str">
        <f>IF([1]FINAL!B94=0,"",[1]FINAL!B94)</f>
        <v>Doku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MCI</v>
      </c>
      <c r="F94" s="43">
        <f>IFERROR(VLOOKUP($E94,Table2!$B$1:$C$21,MATCH("MP",Table2!$B$1:$C$1,0),0),"")</f>
        <v>12</v>
      </c>
      <c r="G94" s="32">
        <f>IFERROR(VLOOKUP(A94,PlayingTime!$B$1:$Z$999,MATCH("Min",PlayingTime!$B$2:$Z$2,0),0),0)</f>
        <v>0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0</v>
      </c>
      <c r="L94" s="31">
        <f>IFERROR(VLOOKUP(A94,PlayerStats!$B$1:$Z$999,MATCH("xG",PlayerStats!$B$2:$Z$2,0),0),0)</f>
        <v>0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</v>
      </c>
      <c r="Q94" s="31">
        <f>IFERROR(VLOOKUP(A94,PlayerStats!$B$1:$Z$999,MATCH("xAG",PlayerStats!$B$2:$Z$2,0),0),0)</f>
        <v>0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</v>
      </c>
      <c r="V94" s="41">
        <f t="shared" si="7"/>
        <v>43</v>
      </c>
      <c r="X94" s="42" t="str">
        <f>API!M94&amp;" "&amp;API!V94</f>
        <v>Dominic Solanke</v>
      </c>
      <c r="Y94" s="42">
        <f>API!AC94</f>
        <v>56</v>
      </c>
    </row>
    <row r="95" spans="1:25">
      <c r="A95" s="31" t="str">
        <f>IF([1]FINAL!A95=0,"",[1]FINAL!A95)</f>
        <v>Malo Gusto</v>
      </c>
      <c r="B95" s="31" t="str">
        <f>IF([1]FINAL!B95=0,"",[1]FINAL!B95)</f>
        <v>Gusto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CHE</v>
      </c>
      <c r="F95" s="43">
        <f>IFERROR(VLOOKUP($E95,Table2!$B$1:$C$21,MATCH("MP",Table2!$B$1:$C$1,0),0),"")</f>
        <v>12</v>
      </c>
      <c r="G95" s="32">
        <f>IFERROR(VLOOKUP(A95,PlayingTime!$B$1:$Z$999,MATCH("Min",PlayingTime!$B$2:$Z$2,0),0),0)</f>
        <v>541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541</v>
      </c>
      <c r="L95" s="31">
        <f>IFERROR(VLOOKUP(A95,PlayerStats!$B$1:$Z$999,MATCH("xG",PlayerStats!$B$2:$Z$2,0),0),0)</f>
        <v>0.3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0.3</v>
      </c>
      <c r="Q95" s="31">
        <f>IFERROR(VLOOKUP(A95,PlayerStats!$B$1:$Z$999,MATCH("xAG",PlayerStats!$B$2:$Z$2,0),0),0)</f>
        <v>0.6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0.6</v>
      </c>
      <c r="V95" s="41">
        <f t="shared" si="7"/>
        <v>24</v>
      </c>
      <c r="X95" s="42" t="str">
        <f>API!M95&amp;" "&amp;API!V95</f>
        <v>Marcus Tavernier</v>
      </c>
      <c r="Y95" s="42">
        <f>API!AC95</f>
        <v>21</v>
      </c>
    </row>
    <row r="96" spans="1:25">
      <c r="A96" s="31" t="str">
        <f>IF([1]FINAL!A96=0,"",[1]FINAL!A96)</f>
        <v>Elliot Anderson</v>
      </c>
      <c r="B96" s="31" t="str">
        <f>IF([1]FINAL!B96=0,"",[1]FINAL!B96)</f>
        <v>Anderson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NEW</v>
      </c>
      <c r="F96" s="43">
        <f>IFERROR(VLOOKUP($E96,Table2!$B$1:$C$21,MATCH("MP",Table2!$B$1:$C$1,0),0),"")</f>
        <v>12</v>
      </c>
      <c r="G96" s="32">
        <f>IFERROR(VLOOKUP(A96,PlayingTime!$B$1:$Z$999,MATCH("Min",PlayingTime!$B$2:$Z$2,0),0),0)</f>
        <v>411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411</v>
      </c>
      <c r="L96" s="31">
        <f>IFERROR(VLOOKUP(A96,PlayerStats!$B$1:$Z$999,MATCH("xG",PlayerStats!$B$2:$Z$2,0),0),0)</f>
        <v>0.7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0.7</v>
      </c>
      <c r="Q96" s="31">
        <f>IFERROR(VLOOKUP(A96,PlayerStats!$B$1:$Z$999,MATCH("xAG",PlayerStats!$B$2:$Z$2,0),0),0)</f>
        <v>0.9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0.9</v>
      </c>
      <c r="V96" s="41">
        <f t="shared" si="7"/>
        <v>19</v>
      </c>
      <c r="X96" s="42" t="str">
        <f>API!M96&amp;" "&amp;API!V96</f>
        <v>Hamed Traorè</v>
      </c>
      <c r="Y96" s="42">
        <f>API!AC96</f>
        <v>3</v>
      </c>
    </row>
    <row r="97" spans="1:25">
      <c r="A97" s="31" t="str">
        <f>IF([1]FINAL!A97=0,"",[1]FINAL!A97)</f>
        <v>Nathan Collins</v>
      </c>
      <c r="B97" s="31" t="str">
        <f>IF([1]FINAL!B97=0,"",[1]FINAL!B97)</f>
        <v>Collins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BRE</v>
      </c>
      <c r="F97" s="43">
        <f>IFERROR(VLOOKUP($E97,Table2!$B$1:$C$21,MATCH("MP",Table2!$B$1:$C$1,0),0),"")</f>
        <v>12</v>
      </c>
      <c r="G97" s="32">
        <f>IFERROR(VLOOKUP(A97,PlayingTime!$B$1:$Z$999,MATCH("Min",PlayingTime!$B$2:$Z$2,0),0),0)</f>
        <v>1000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1000</v>
      </c>
      <c r="L97" s="31">
        <f>IFERROR(VLOOKUP(A97,PlayerStats!$B$1:$Z$999,MATCH("xG",PlayerStats!$B$2:$Z$2,0),0),0)</f>
        <v>0.6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0.6</v>
      </c>
      <c r="Q97" s="31">
        <f>IFERROR(VLOOKUP(A97,PlayerStats!$B$1:$Z$999,MATCH("xAG",PlayerStats!$B$2:$Z$2,0),0),0)</f>
        <v>1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1</v>
      </c>
      <c r="V97" s="41">
        <f t="shared" si="7"/>
        <v>40</v>
      </c>
      <c r="X97" s="42" t="str">
        <f>API!M97&amp;" "&amp;API!V97</f>
        <v>Mark Travers</v>
      </c>
      <c r="Y97" s="42">
        <f>API!AC97</f>
        <v>0</v>
      </c>
    </row>
    <row r="98" spans="1:25">
      <c r="A98" s="31" t="str">
        <f>IF([1]FINAL!A98=0,"",[1]FINAL!A98)</f>
        <v>Bernd Leno</v>
      </c>
      <c r="B98" s="31" t="str">
        <f>IF([1]FINAL!B98=0,"",[1]FINAL!B98)</f>
        <v>Leno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FUL</v>
      </c>
      <c r="F98" s="43">
        <f>IFERROR(VLOOKUP($E98,Table2!$B$1:$C$21,MATCH("MP",Table2!$B$1:$C$1,0),0),"")</f>
        <v>12</v>
      </c>
      <c r="G98" s="32">
        <f>IFERROR(VLOOKUP(A98,PlayingTime!$B$1:$Z$999,MATCH("Min",PlayingTime!$B$2:$Z$2,0),0),0)</f>
        <v>1080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1080</v>
      </c>
      <c r="L98" s="31">
        <f>IFERROR(VLOOKUP(A98,PlayerStats!$B$1:$Z$999,MATCH("xG",PlayerStats!$B$2:$Z$2,0),0),0)</f>
        <v>0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</v>
      </c>
      <c r="Q98" s="31">
        <f>IFERROR(VLOOKUP(A98,PlayerStats!$B$1:$Z$999,MATCH("xAG",PlayerStats!$B$2:$Z$2,0),0),0)</f>
        <v>0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</v>
      </c>
      <c r="V98" s="41">
        <f t="shared" si="7"/>
        <v>48</v>
      </c>
      <c r="X98" s="42" t="str">
        <f>API!M98&amp;" "&amp;API!V98</f>
        <v>Illia Zabarnyi</v>
      </c>
      <c r="Y98" s="42">
        <f>API!AC98</f>
        <v>19</v>
      </c>
    </row>
    <row r="99" spans="1:25">
      <c r="A99" s="31" t="str">
        <f>IF([1]FINAL!A99=0,"",[1]FINAL!A99)</f>
        <v>Dejan Kulusevski</v>
      </c>
      <c r="B99" s="31" t="str">
        <f>IF([1]FINAL!B99=0,"",[1]FINAL!B99)</f>
        <v>Kulusevski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TOT</v>
      </c>
      <c r="F99" s="43">
        <f>IFERROR(VLOOKUP($E99,Table2!$B$1:$C$21,MATCH("MP",Table2!$B$1:$C$1,0),0),"")</f>
        <v>12</v>
      </c>
      <c r="G99" s="32">
        <f>IFERROR(VLOOKUP(A99,PlayingTime!$B$1:$Z$999,MATCH("Min",PlayingTime!$B$2:$Z$2,0),0),0)</f>
        <v>1040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1040</v>
      </c>
      <c r="L99" s="31">
        <f>IFERROR(VLOOKUP(A99,PlayerStats!$B$1:$Z$999,MATCH("xG",PlayerStats!$B$2:$Z$2,0),0),0)</f>
        <v>1.2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1.2</v>
      </c>
      <c r="Q99" s="31">
        <f>IFERROR(VLOOKUP(A99,PlayerStats!$B$1:$Z$999,MATCH("xAG",PlayerStats!$B$2:$Z$2,0),0),0)</f>
        <v>2.6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2.6</v>
      </c>
      <c r="V99" s="41">
        <f t="shared" si="7"/>
        <v>46</v>
      </c>
      <c r="X99" s="42" t="str">
        <f>API!M99&amp;" "&amp;API!V99</f>
        <v>Milos Kerkez</v>
      </c>
      <c r="Y99" s="42">
        <f>API!AC99</f>
        <v>13</v>
      </c>
    </row>
    <row r="100" spans="1:25">
      <c r="A100" s="31" t="str">
        <f>IF([1]FINAL!A100=0,"",[1]FINAL!A100)</f>
        <v>Jonny Evans</v>
      </c>
      <c r="B100" s="31" t="str">
        <f>IF([1]FINAL!B100=0,"",[1]FINAL!B100)</f>
        <v>Evans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MUN</v>
      </c>
      <c r="F100" s="43">
        <f>IFERROR(VLOOKUP($E100,Table2!$B$1:$C$21,MATCH("MP",Table2!$B$1:$C$1,0),0),"")</f>
        <v>12</v>
      </c>
      <c r="G100" s="32">
        <f>IFERROR(VLOOKUP(A100,PlayingTime!$B$1:$Z$999,MATCH("Min",PlayingTime!$B$2:$Z$2,0),0),0)</f>
        <v>448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448</v>
      </c>
      <c r="L100" s="31">
        <f>IFERROR(VLOOKUP(A100,PlayerStats!$B$1:$Z$999,MATCH("xG",PlayerStats!$B$2:$Z$2,0),0),0)</f>
        <v>0.1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0.1</v>
      </c>
      <c r="Q100" s="31">
        <f>IFERROR(VLOOKUP(A100,PlayerStats!$B$1:$Z$999,MATCH("xAG",PlayerStats!$B$2:$Z$2,0),0),0)</f>
        <v>0.2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0.2</v>
      </c>
      <c r="V100" s="41">
        <f t="shared" si="7"/>
        <v>22</v>
      </c>
      <c r="X100" s="42" t="str">
        <f>API!M100&amp;" "&amp;API!V100</f>
        <v>Ionuț Radu</v>
      </c>
      <c r="Y100" s="42">
        <f>API!AC100</f>
        <v>2</v>
      </c>
    </row>
    <row r="101" spans="1:25">
      <c r="A101" s="31" t="str">
        <f>IF([1]FINAL!A101=0,"",[1]FINAL!A101)</f>
        <v>Ben Chilwell</v>
      </c>
      <c r="B101" s="31" t="str">
        <f>IF([1]FINAL!B101=0,"",[1]FINAL!B101)</f>
        <v>Chilwell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CHE</v>
      </c>
      <c r="F101" s="43">
        <f>IFERROR(VLOOKUP($E101,Table2!$B$1:$C$21,MATCH("MP",Table2!$B$1:$C$1,0),0),"")</f>
        <v>12</v>
      </c>
      <c r="G101" s="32">
        <f>IFERROR(VLOOKUP(A101,PlayingTime!$B$1:$Z$999,MATCH("Min",PlayingTime!$B$2:$Z$2,0),0),0)</f>
        <v>336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336</v>
      </c>
      <c r="L101" s="31">
        <f>IFERROR(VLOOKUP(A101,PlayerStats!$B$1:$Z$999,MATCH("xG",PlayerStats!$B$2:$Z$2,0),0),0)</f>
        <v>1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1</v>
      </c>
      <c r="Q101" s="31">
        <f>IFERROR(VLOOKUP(A101,PlayerStats!$B$1:$Z$999,MATCH("xAG",PlayerStats!$B$2:$Z$2,0),0),0)</f>
        <v>1.8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1.8</v>
      </c>
      <c r="V101" s="41">
        <f t="shared" si="7"/>
        <v>15</v>
      </c>
      <c r="X101" s="42" t="str">
        <f>API!M101&amp;" "&amp;API!V101</f>
        <v>Ben Greenwood</v>
      </c>
      <c r="Y101" s="42">
        <f>API!AC101</f>
        <v>0</v>
      </c>
    </row>
    <row r="102" spans="1:25">
      <c r="A102" s="31" t="str">
        <f>IF([1]FINAL!A102=0,"",[1]FINAL!A102)</f>
        <v>Diogo Dalot Teixeira</v>
      </c>
      <c r="B102" s="31" t="str">
        <f>IF([1]FINAL!B102=0,"",[1]FINAL!B102)</f>
        <v>Dalot</v>
      </c>
      <c r="C102" s="31" t="str">
        <f>IF([1]FINAL!C102=0,"",[1]FINAL!C102)</f>
        <v>Diogo Dalot</v>
      </c>
      <c r="D102" s="31" t="str">
        <f>IF([1]FINAL!D102=0,"",[1]FINAL!D102)</f>
        <v/>
      </c>
      <c r="E102" s="42" t="str">
        <f>[1]FINAL!M102</f>
        <v>MUN</v>
      </c>
      <c r="F102" s="43">
        <f>IFERROR(VLOOKUP($E102,Table2!$B$1:$C$21,MATCH("MP",Table2!$B$1:$C$1,0),0),"")</f>
        <v>12</v>
      </c>
      <c r="G102" s="32">
        <f>IFERROR(VLOOKUP(A102,PlayingTime!$B$1:$Z$999,MATCH("Min",PlayingTime!$B$2:$Z$2,0),0),0)</f>
        <v>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925</v>
      </c>
      <c r="J102" s="32">
        <f>IFERROR(VLOOKUP(D102,PlayingTime!$B$1:$Z$999,MATCH("Min",PlayingTime!$B$2:$Z$2,0),0),0)</f>
        <v>0</v>
      </c>
      <c r="K102" s="37">
        <f t="shared" si="4"/>
        <v>925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0.4</v>
      </c>
      <c r="O102" s="31">
        <f>IFERROR(VLOOKUP(D102,PlayerStats!$B$1:$Z$999,MATCH("xG",PlayerStats!$B$2:$Z$2,0),0),0)</f>
        <v>0</v>
      </c>
      <c r="P102" s="39">
        <f t="shared" si="5"/>
        <v>0.4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0.9</v>
      </c>
      <c r="T102" s="31">
        <f>IFERROR(VLOOKUP(D102,PlayerStats!$B$1:$Z$999,MATCH("xAG",PlayerStats!$B$2:$Z$2,0),0),0)</f>
        <v>0</v>
      </c>
      <c r="U102" s="39">
        <f t="shared" si="6"/>
        <v>0.9</v>
      </c>
      <c r="V102" s="41">
        <f t="shared" si="7"/>
        <v>38</v>
      </c>
      <c r="X102" s="42" t="str">
        <f>API!M102&amp;" "&amp;API!V102</f>
        <v>Max Aarons</v>
      </c>
      <c r="Y102" s="42">
        <f>API!AC102</f>
        <v>23</v>
      </c>
    </row>
    <row r="103" spans="1:25">
      <c r="A103" s="31" t="str">
        <f>IF([1]FINAL!A103=0,"",[1]FINAL!A103)</f>
        <v>Levi Colwill</v>
      </c>
      <c r="B103" s="31" t="str">
        <f>IF([1]FINAL!B103=0,"",[1]FINAL!B103)</f>
        <v>Colwill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CHE</v>
      </c>
      <c r="F103" s="43">
        <f>IFERROR(VLOOKUP($E103,Table2!$B$1:$C$21,MATCH("MP",Table2!$B$1:$C$1,0),0),"")</f>
        <v>12</v>
      </c>
      <c r="G103" s="32">
        <f>IFERROR(VLOOKUP(A103,PlayingTime!$B$1:$Z$999,MATCH("Min",PlayingTime!$B$2:$Z$2,0),0),0)</f>
        <v>934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934</v>
      </c>
      <c r="L103" s="31">
        <f>IFERROR(VLOOKUP(A103,PlayerStats!$B$1:$Z$999,MATCH("xG",PlayerStats!$B$2:$Z$2,0),0),0)</f>
        <v>0.8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0.8</v>
      </c>
      <c r="Q103" s="31">
        <f>IFERROR(VLOOKUP(A103,PlayerStats!$B$1:$Z$999,MATCH("xAG",PlayerStats!$B$2:$Z$2,0),0),0)</f>
        <v>0.9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0.9</v>
      </c>
      <c r="V103" s="41">
        <f t="shared" si="7"/>
        <v>35</v>
      </c>
      <c r="X103" s="42" t="str">
        <f>API!M103&amp;" "&amp;API!V103</f>
        <v>Alex Scott</v>
      </c>
      <c r="Y103" s="42">
        <f>API!AC103</f>
        <v>3</v>
      </c>
    </row>
    <row r="104" spans="1:25">
      <c r="A104" s="31" t="str">
        <f>IF([1]FINAL!A104=0,"",[1]FINAL!A104)</f>
        <v>Cristian Romero</v>
      </c>
      <c r="B104" s="31" t="str">
        <f>IF([1]FINAL!B104=0,"",[1]FINAL!B104)</f>
        <v>Romero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TOT</v>
      </c>
      <c r="F104" s="43">
        <f>IFERROR(VLOOKUP($E104,Table2!$B$1:$C$21,MATCH("MP",Table2!$B$1:$C$1,0),0),"")</f>
        <v>12</v>
      </c>
      <c r="G104" s="32">
        <f>IFERROR(VLOOKUP(A104,PlayingTime!$B$1:$Z$999,MATCH("Min",PlayingTime!$B$2:$Z$2,0),0),0)</f>
        <v>855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855</v>
      </c>
      <c r="L104" s="31">
        <f>IFERROR(VLOOKUP(A104,PlayerStats!$B$1:$Z$999,MATCH("xG",PlayerStats!$B$2:$Z$2,0),0),0)</f>
        <v>0.9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0.9</v>
      </c>
      <c r="Q104" s="31">
        <f>IFERROR(VLOOKUP(A104,PlayerStats!$B$1:$Z$999,MATCH("xAG",PlayerStats!$B$2:$Z$2,0),0),0)</f>
        <v>0.2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0.2</v>
      </c>
      <c r="V104" s="41">
        <f t="shared" si="7"/>
        <v>44</v>
      </c>
      <c r="X104" s="42" t="str">
        <f>API!M104&amp;" "&amp;API!V104</f>
        <v>Tyler Adams</v>
      </c>
      <c r="Y104" s="42">
        <f>API!AC104</f>
        <v>0</v>
      </c>
    </row>
    <row r="105" spans="1:25">
      <c r="A105" s="31" t="str">
        <f>IF([1]FINAL!A105=0,"",[1]FINAL!A105)</f>
        <v>Christian Eriksen</v>
      </c>
      <c r="B105" s="31" t="str">
        <f>IF([1]FINAL!B105=0,"",[1]FINAL!B105)</f>
        <v>Eriksen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MUN</v>
      </c>
      <c r="F105" s="43">
        <f>IFERROR(VLOOKUP($E105,Table2!$B$1:$C$21,MATCH("MP",Table2!$B$1:$C$1,0),0),"")</f>
        <v>12</v>
      </c>
      <c r="G105" s="32">
        <f>IFERROR(VLOOKUP(A105,PlayingTime!$B$1:$Z$999,MATCH("Min",PlayingTime!$B$2:$Z$2,0),0),0)</f>
        <v>607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607</v>
      </c>
      <c r="L105" s="31">
        <f>IFERROR(VLOOKUP(A105,PlayerStats!$B$1:$Z$999,MATCH("xG",PlayerStats!$B$2:$Z$2,0),0),0)</f>
        <v>0.4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0.4</v>
      </c>
      <c r="Q105" s="31">
        <f>IFERROR(VLOOKUP(A105,PlayerStats!$B$1:$Z$999,MATCH("xAG",PlayerStats!$B$2:$Z$2,0),0),0)</f>
        <v>1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1</v>
      </c>
      <c r="V105" s="41">
        <f t="shared" si="7"/>
        <v>29</v>
      </c>
      <c r="X105" s="42" t="str">
        <f>API!M105&amp;" "&amp;API!V105</f>
        <v>Luis Sinisterra</v>
      </c>
      <c r="Y105" s="42">
        <f>API!AC105</f>
        <v>10</v>
      </c>
    </row>
    <row r="106" spans="1:25">
      <c r="A106" s="31" t="str">
        <f>IF([1]FINAL!A106=0,"",[1]FINAL!A106)</f>
        <v>Marcus Rashford</v>
      </c>
      <c r="B106" s="31" t="str">
        <f>IF([1]FINAL!B106=0,"",[1]FINAL!B106)</f>
        <v>Rashford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MUN</v>
      </c>
      <c r="F106" s="43">
        <f>IFERROR(VLOOKUP($E106,Table2!$B$1:$C$21,MATCH("MP",Table2!$B$1:$C$1,0),0),"")</f>
        <v>12</v>
      </c>
      <c r="G106" s="32">
        <f>IFERROR(VLOOKUP(A106,PlayingTime!$B$1:$Z$999,MATCH("Min",PlayingTime!$B$2:$Z$2,0),0),0)</f>
        <v>931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931</v>
      </c>
      <c r="L106" s="31">
        <f>IFERROR(VLOOKUP(A106,PlayerStats!$B$1:$Z$999,MATCH("xG",PlayerStats!$B$2:$Z$2,0),0),0)</f>
        <v>3.9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3.9</v>
      </c>
      <c r="Q106" s="31">
        <f>IFERROR(VLOOKUP(A106,PlayerStats!$B$1:$Z$999,MATCH("xAG",PlayerStats!$B$2:$Z$2,0),0),0)</f>
        <v>1.3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1.3</v>
      </c>
      <c r="V106" s="41">
        <f t="shared" si="7"/>
        <v>35</v>
      </c>
      <c r="X106" s="42" t="str">
        <f>API!M106&amp;" "&amp;API!V106</f>
        <v>Kristoffer Ajer</v>
      </c>
      <c r="Y106" s="42">
        <f>API!AC106</f>
        <v>21</v>
      </c>
    </row>
    <row r="107" spans="1:25">
      <c r="A107" s="31" t="str">
        <f>IF([1]FINAL!A107=0,"",[1]FINAL!A107)</f>
        <v>Rúben Gato Alves Dias</v>
      </c>
      <c r="B107" s="31" t="str">
        <f>IF([1]FINAL!B107=0,"",[1]FINAL!B107)</f>
        <v>Rúben</v>
      </c>
      <c r="C107" s="31" t="str">
        <f>IF([1]FINAL!C107=0,"",[1]FINAL!C107)</f>
        <v>Ruben Dias</v>
      </c>
      <c r="D107" s="31" t="str">
        <f>IF([1]FINAL!D107=0,"",[1]FINAL!D107)</f>
        <v>Rúben Dias</v>
      </c>
      <c r="E107" s="42" t="str">
        <f>[1]FINAL!M107</f>
        <v>MCI</v>
      </c>
      <c r="F107" s="43">
        <f>IFERROR(VLOOKUP($E107,Table2!$B$1:$C$21,MATCH("MP",Table2!$B$1:$C$1,0),0),"")</f>
        <v>12</v>
      </c>
      <c r="G107" s="32">
        <f>IFERROR(VLOOKUP(A107,PlayingTime!$B$1:$Z$999,MATCH("Min",PlayingTime!$B$2:$Z$2,0),0),0)</f>
        <v>0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826</v>
      </c>
      <c r="K107" s="37">
        <f t="shared" si="4"/>
        <v>826</v>
      </c>
      <c r="L107" s="31">
        <f>IFERROR(VLOOKUP(A107,PlayerStats!$B$1:$Z$999,MATCH("xG",PlayerStats!$B$2:$Z$2,0),0),0)</f>
        <v>0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0.4</v>
      </c>
      <c r="P107" s="39">
        <f t="shared" si="5"/>
        <v>0.4</v>
      </c>
      <c r="Q107" s="31">
        <f>IFERROR(VLOOKUP(A107,PlayerStats!$B$1:$Z$999,MATCH("xAG",PlayerStats!$B$2:$Z$2,0),0),0)</f>
        <v>0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</v>
      </c>
      <c r="V107" s="41">
        <f t="shared" si="7"/>
        <v>27</v>
      </c>
      <c r="X107" s="42" t="str">
        <f>API!M107&amp;" "&amp;API!V107</f>
        <v>Ellery Balcombe</v>
      </c>
      <c r="Y107" s="42">
        <f>API!AC107</f>
        <v>0</v>
      </c>
    </row>
    <row r="108" spans="1:25">
      <c r="A108" s="31" t="str">
        <f>IF([1]FINAL!A108=0,"",[1]FINAL!A108)</f>
        <v>Harry Maguire</v>
      </c>
      <c r="B108" s="31" t="str">
        <f>IF([1]FINAL!B108=0,"",[1]FINAL!B108)</f>
        <v>Maguire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MUN</v>
      </c>
      <c r="F108" s="43">
        <f>IFERROR(VLOOKUP($E108,Table2!$B$1:$C$21,MATCH("MP",Table2!$B$1:$C$1,0),0),"")</f>
        <v>12</v>
      </c>
      <c r="G108" s="32">
        <f>IFERROR(VLOOKUP(A108,PlayingTime!$B$1:$Z$999,MATCH("Min",PlayingTime!$B$2:$Z$2,0),0),0)</f>
        <v>478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478</v>
      </c>
      <c r="L108" s="31">
        <f>IFERROR(VLOOKUP(A108,PlayerStats!$B$1:$Z$999,MATCH("xG",PlayerStats!$B$2:$Z$2,0),0),0)</f>
        <v>0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</v>
      </c>
      <c r="Q108" s="31">
        <f>IFERROR(VLOOKUP(A108,PlayerStats!$B$1:$Z$999,MATCH("xAG",PlayerStats!$B$2:$Z$2,0),0),0)</f>
        <v>0.4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0.4</v>
      </c>
      <c r="V108" s="41">
        <f t="shared" si="7"/>
        <v>23</v>
      </c>
      <c r="X108" s="42" t="str">
        <f>API!M108&amp;" "&amp;API!V108</f>
        <v>Shandon Baptiste</v>
      </c>
      <c r="Y108" s="42">
        <f>API!AC108</f>
        <v>1</v>
      </c>
    </row>
    <row r="109" spans="1:25">
      <c r="A109" s="31" t="str">
        <f>IF([1]FINAL!A109=0,"",[1]FINAL!A109)</f>
        <v>Micky van de Ven</v>
      </c>
      <c r="B109" s="31" t="str">
        <f>IF([1]FINAL!B109=0,"",[1]FINAL!B109)</f>
        <v>Van de Ven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TOT</v>
      </c>
      <c r="F109" s="43">
        <f>IFERROR(VLOOKUP($E109,Table2!$B$1:$C$21,MATCH("MP",Table2!$B$1:$C$1,0),0),"")</f>
        <v>12</v>
      </c>
      <c r="G109" s="32">
        <f>IFERROR(VLOOKUP(A109,PlayingTime!$B$1:$Z$999,MATCH("Min",PlayingTime!$B$2:$Z$2,0),0),0)</f>
        <v>943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943</v>
      </c>
      <c r="L109" s="31">
        <f>IFERROR(VLOOKUP(A109,PlayerStats!$B$1:$Z$999,MATCH("xG",PlayerStats!$B$2:$Z$2,0),0),0)</f>
        <v>0.3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0.3</v>
      </c>
      <c r="Q109" s="31">
        <f>IFERROR(VLOOKUP(A109,PlayerStats!$B$1:$Z$999,MATCH("xAG",PlayerStats!$B$2:$Z$2,0),0),0)</f>
        <v>0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</v>
      </c>
      <c r="V109" s="41">
        <f t="shared" si="7"/>
        <v>43</v>
      </c>
      <c r="X109" s="42" t="str">
        <f>API!M109&amp;" "&amp;API!V109</f>
        <v>Mads Bech Sørensen</v>
      </c>
      <c r="Y109" s="42">
        <f>API!AC109</f>
        <v>0</v>
      </c>
    </row>
    <row r="110" spans="1:25">
      <c r="A110" s="31" t="str">
        <f>IF([1]FINAL!A110=0,"",[1]FINAL!A110)</f>
        <v>Pau Torres</v>
      </c>
      <c r="B110" s="31" t="str">
        <f>IF([1]FINAL!B110=0,"",[1]FINAL!B110)</f>
        <v>Pau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AVL</v>
      </c>
      <c r="F110" s="43">
        <f>IFERROR(VLOOKUP($E110,Table2!$B$1:$C$21,MATCH("MP",Table2!$B$1:$C$1,0),0),"")</f>
        <v>12</v>
      </c>
      <c r="G110" s="32">
        <f>IFERROR(VLOOKUP(A110,PlayingTime!$B$1:$Z$999,MATCH("Min",PlayingTime!$B$2:$Z$2,0),0),0)</f>
        <v>1050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1050</v>
      </c>
      <c r="L110" s="31">
        <f>IFERROR(VLOOKUP(A110,PlayerStats!$B$1:$Z$999,MATCH("xG",PlayerStats!$B$2:$Z$2,0),0),0)</f>
        <v>0.5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0.5</v>
      </c>
      <c r="Q110" s="31">
        <f>IFERROR(VLOOKUP(A110,PlayerStats!$B$1:$Z$999,MATCH("xAG",PlayerStats!$B$2:$Z$2,0),0),0)</f>
        <v>0.2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0.2</v>
      </c>
      <c r="V110" s="41">
        <f t="shared" si="7"/>
        <v>38</v>
      </c>
      <c r="X110" s="42" t="str">
        <f>API!M110&amp;" "&amp;API!V110</f>
        <v>Mads Bidstrup</v>
      </c>
      <c r="Y110" s="42">
        <f>API!AC110</f>
        <v>0</v>
      </c>
    </row>
    <row r="111" spans="1:25">
      <c r="A111" s="31" t="str">
        <f>IF([1]FINAL!A111=0,"",[1]FINAL!A111)</f>
        <v>Guglielmo Vicario</v>
      </c>
      <c r="B111" s="31" t="str">
        <f>IF([1]FINAL!B111=0,"",[1]FINAL!B111)</f>
        <v>Vicario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TOT</v>
      </c>
      <c r="F111" s="43">
        <f>IFERROR(VLOOKUP($E111,Table2!$B$1:$C$21,MATCH("MP",Table2!$B$1:$C$1,0),0),"")</f>
        <v>12</v>
      </c>
      <c r="G111" s="32">
        <f>IFERROR(VLOOKUP(A111,PlayingTime!$B$1:$Z$999,MATCH("Min",PlayingTime!$B$2:$Z$2,0),0),0)</f>
        <v>1080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1080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0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</v>
      </c>
      <c r="V111" s="41">
        <f t="shared" si="7"/>
        <v>47</v>
      </c>
      <c r="X111" s="42" t="str">
        <f>API!M111&amp;" "&amp;API!V111</f>
        <v>Sergi Canós Tenés</v>
      </c>
      <c r="Y111" s="42">
        <f>API!AC111</f>
        <v>0</v>
      </c>
    </row>
    <row r="112" spans="1:25">
      <c r="A112" s="31" t="str">
        <f>IF([1]FINAL!A112=0,"",[1]FINAL!A112)</f>
        <v>Taiwo Awoniyi</v>
      </c>
      <c r="B112" s="31" t="str">
        <f>IF([1]FINAL!B112=0,"",[1]FINAL!B112)</f>
        <v>Awoniyi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NFO</v>
      </c>
      <c r="F112" s="43">
        <f>IFERROR(VLOOKUP($E112,Table2!$B$1:$C$21,MATCH("MP",Table2!$B$1:$C$1,0),0),"")</f>
        <v>12</v>
      </c>
      <c r="G112" s="32">
        <f>IFERROR(VLOOKUP(A112,PlayingTime!$B$1:$Z$999,MATCH("Min",PlayingTime!$B$2:$Z$2,0),0),0)</f>
        <v>666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666</v>
      </c>
      <c r="L112" s="31">
        <f>IFERROR(VLOOKUP(A112,PlayerStats!$B$1:$Z$999,MATCH("xG",PlayerStats!$B$2:$Z$2,0),0),0)</f>
        <v>3.6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3.6</v>
      </c>
      <c r="Q112" s="31">
        <f>IFERROR(VLOOKUP(A112,PlayerStats!$B$1:$Z$999,MATCH("xAG",PlayerStats!$B$2:$Z$2,0),0),0)</f>
        <v>0.8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0.8</v>
      </c>
      <c r="V112" s="41">
        <f t="shared" si="7"/>
        <v>42</v>
      </c>
      <c r="X112" s="42" t="str">
        <f>API!M112&amp;" "&amp;API!V112</f>
        <v>Nathan Collins</v>
      </c>
      <c r="Y112" s="42">
        <f>API!AC112</f>
        <v>40</v>
      </c>
    </row>
    <row r="113" spans="1:25">
      <c r="A113" s="31" t="str">
        <f>IF([1]FINAL!A113=0,"",[1]FINAL!A113)</f>
        <v>Kristoffer Ajer</v>
      </c>
      <c r="B113" s="31" t="str">
        <f>IF([1]FINAL!B113=0,"",[1]FINAL!B113)</f>
        <v>Ajer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BRE</v>
      </c>
      <c r="F113" s="43">
        <f>IFERROR(VLOOKUP($E113,Table2!$B$1:$C$21,MATCH("MP",Table2!$B$1:$C$1,0),0),"")</f>
        <v>12</v>
      </c>
      <c r="G113" s="32">
        <f>IFERROR(VLOOKUP(A113,PlayingTime!$B$1:$Z$999,MATCH("Min",PlayingTime!$B$2:$Z$2,0),0),0)</f>
        <v>636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636</v>
      </c>
      <c r="L113" s="31">
        <f>IFERROR(VLOOKUP(A113,PlayerStats!$B$1:$Z$999,MATCH("xG",PlayerStats!$B$2:$Z$2,0),0),0)</f>
        <v>0.6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0.6</v>
      </c>
      <c r="Q113" s="31">
        <f>IFERROR(VLOOKUP(A113,PlayerStats!$B$1:$Z$999,MATCH("xAG",PlayerStats!$B$2:$Z$2,0),0),0)</f>
        <v>1.6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1.6</v>
      </c>
      <c r="V113" s="41">
        <f t="shared" si="7"/>
        <v>21</v>
      </c>
      <c r="X113" s="42" t="str">
        <f>API!M113&amp;" "&amp;API!V113</f>
        <v>Matthew Cox</v>
      </c>
      <c r="Y113" s="42">
        <f>API!AC113</f>
        <v>0</v>
      </c>
    </row>
    <row r="114" spans="1:25">
      <c r="A114" s="31" t="str">
        <f>IF([1]FINAL!A114=0,"",[1]FINAL!A114)</f>
        <v>Joe Gomez</v>
      </c>
      <c r="B114" s="31" t="str">
        <f>IF([1]FINAL!B114=0,"",[1]FINAL!B114)</f>
        <v>Gomez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LIV</v>
      </c>
      <c r="F114" s="43">
        <f>IFERROR(VLOOKUP($E114,Table2!$B$1:$C$21,MATCH("MP",Table2!$B$1:$C$1,0),0),"")</f>
        <v>12</v>
      </c>
      <c r="G114" s="32">
        <f>IFERROR(VLOOKUP(A114,PlayingTime!$B$1:$Z$999,MATCH("Min",PlayingTime!$B$2:$Z$2,0),0),0)</f>
        <v>505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505</v>
      </c>
      <c r="L114" s="31">
        <f>IFERROR(VLOOKUP(A114,PlayerStats!$B$1:$Z$999,MATCH("xG",PlayerStats!$B$2:$Z$2,0),0),0)</f>
        <v>0.2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0.2</v>
      </c>
      <c r="Q114" s="31">
        <f>IFERROR(VLOOKUP(A114,PlayerStats!$B$1:$Z$999,MATCH("xAG",PlayerStats!$B$2:$Z$2,0),0),0)</f>
        <v>0.2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0.2</v>
      </c>
      <c r="V114" s="41">
        <f t="shared" si="7"/>
        <v>23</v>
      </c>
      <c r="X114" s="42" t="str">
        <f>API!M114&amp;" "&amp;API!V114</f>
        <v>Mikkel Damsgaard</v>
      </c>
      <c r="Y114" s="42">
        <f>API!AC114</f>
        <v>2</v>
      </c>
    </row>
    <row r="115" spans="1:25">
      <c r="A115" s="31" t="str">
        <f>IF([1]FINAL!A115=0,"",[1]FINAL!A115)</f>
        <v>Joelinton Cássio Apolinário de Lira</v>
      </c>
      <c r="B115" s="31" t="str">
        <f>IF([1]FINAL!B115=0,"",[1]FINAL!B115)</f>
        <v>Joelinton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NEW</v>
      </c>
      <c r="F115" s="43">
        <f>IFERROR(VLOOKUP($E115,Table2!$B$1:$C$21,MATCH("MP",Table2!$B$1:$C$1,0),0),"")</f>
        <v>12</v>
      </c>
      <c r="G115" s="32">
        <f>IFERROR(VLOOKUP(A115,PlayingTime!$B$1:$Z$999,MATCH("Min",PlayingTime!$B$2:$Z$2,0),0),0)</f>
        <v>0</v>
      </c>
      <c r="H115" s="32">
        <f>IFERROR(VLOOKUP(B115,PlayingTime!$B$1:$Z$999,MATCH("Min",PlayingTime!$B$2:$Z$2,0),0),0)</f>
        <v>637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637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0.8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0.8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1.2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1.2</v>
      </c>
      <c r="V115" s="41">
        <f t="shared" si="7"/>
        <v>22</v>
      </c>
      <c r="X115" s="42" t="str">
        <f>API!M115&amp;" "&amp;API!V115</f>
        <v>Josh Dasilva</v>
      </c>
      <c r="Y115" s="42">
        <f>API!AC115</f>
        <v>1</v>
      </c>
    </row>
    <row r="116" spans="1:25">
      <c r="A116" s="31" t="str">
        <f>IF([1]FINAL!A116=0,"",[1]FINAL!A116)</f>
        <v>Nick Pope</v>
      </c>
      <c r="B116" s="31" t="str">
        <f>IF([1]FINAL!B116=0,"",[1]FINAL!B116)</f>
        <v>Pope</v>
      </c>
      <c r="C116" s="31" t="str">
        <f>IF([1]FINAL!C116=0,"",[1]FINAL!C116)</f>
        <v/>
      </c>
      <c r="D116" s="31" t="str">
        <f>IF([1]FINAL!D116=0,"",[1]FINAL!D116)</f>
        <v/>
      </c>
      <c r="E116" s="42" t="str">
        <f>[1]FINAL!M116</f>
        <v>NEW</v>
      </c>
      <c r="F116" s="43">
        <f>IFERROR(VLOOKUP($E116,Table2!$B$1:$C$21,MATCH("MP",Table2!$B$1:$C$1,0),0),"")</f>
        <v>12</v>
      </c>
      <c r="G116" s="32">
        <f>IFERROR(VLOOKUP(A116,PlayingTime!$B$1:$Z$999,MATCH("Min",PlayingTime!$B$2:$Z$2,0),0),0)</f>
        <v>1080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1080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</v>
      </c>
      <c r="V116" s="41">
        <f t="shared" si="7"/>
        <v>47</v>
      </c>
      <c r="X116" s="42" t="str">
        <f>API!M116&amp;" "&amp;API!V116</f>
        <v>Halil Dervişoğlu</v>
      </c>
      <c r="Y116" s="42">
        <f>API!AC116</f>
        <v>0</v>
      </c>
    </row>
    <row r="117" spans="1:25">
      <c r="A117" s="31" t="str">
        <f>IF([1]FINAL!A117=0,"",[1]FINAL!A117)</f>
        <v>Billy Gilmour</v>
      </c>
      <c r="B117" s="31" t="str">
        <f>IF([1]FINAL!B117=0,"",[1]FINAL!B117)</f>
        <v>Gilmour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BHA</v>
      </c>
      <c r="F117" s="43">
        <f>IFERROR(VLOOKUP($E117,Table2!$B$1:$C$21,MATCH("MP",Table2!$B$1:$C$1,0),0),"")</f>
        <v>12</v>
      </c>
      <c r="G117" s="32">
        <f>IFERROR(VLOOKUP(A117,PlayingTime!$B$1:$Z$999,MATCH("Min",PlayingTime!$B$2:$Z$2,0),0),0)</f>
        <v>618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618</v>
      </c>
      <c r="L117" s="31">
        <f>IFERROR(VLOOKUP(A117,PlayerStats!$B$1:$Z$999,MATCH("xG",PlayerStats!$B$2:$Z$2,0),0),0)</f>
        <v>0.3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0.3</v>
      </c>
      <c r="Q117" s="31">
        <f>IFERROR(VLOOKUP(A117,PlayerStats!$B$1:$Z$999,MATCH("xAG",PlayerStats!$B$2:$Z$2,0),0),0)</f>
        <v>1.5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1.5</v>
      </c>
      <c r="V117" s="41">
        <f t="shared" si="7"/>
        <v>30</v>
      </c>
      <c r="X117" s="42" t="str">
        <f>API!M117&amp;" "&amp;API!V117</f>
        <v>Mark Flekken</v>
      </c>
      <c r="Y117" s="42">
        <f>API!AC117</f>
        <v>34</v>
      </c>
    </row>
    <row r="118" spans="1:25">
      <c r="A118" s="31" t="str">
        <f>IF([1]FINAL!A118=0,"",[1]FINAL!A118)</f>
        <v>Emerson Palmieri dos Santos</v>
      </c>
      <c r="B118" s="31" t="str">
        <f>IF([1]FINAL!B118=0,"",[1]FINAL!B118)</f>
        <v>Emerson</v>
      </c>
      <c r="C118" s="31" t="str">
        <f>IF([1]FINAL!C118=0,"",[1]FINAL!C118)</f>
        <v>Emerson P</v>
      </c>
      <c r="D118" s="31" t="str">
        <f>IF([1]FINAL!D118=0,"",[1]FINAL!D118)</f>
        <v/>
      </c>
      <c r="E118" s="42" t="str">
        <f>[1]FINAL!M118</f>
        <v>WHU</v>
      </c>
      <c r="F118" s="43">
        <f>IFERROR(VLOOKUP($E118,Table2!$B$1:$C$21,MATCH("MP",Table2!$B$1:$C$1,0),0),"")</f>
        <v>12</v>
      </c>
      <c r="G118" s="32">
        <f>IFERROR(VLOOKUP(A118,PlayingTime!$B$1:$Z$999,MATCH("Min",PlayingTime!$B$2:$Z$2,0),0),0)</f>
        <v>0</v>
      </c>
      <c r="H118" s="32">
        <f>IFERROR(VLOOKUP(B118,PlayingTime!$B$1:$Z$999,MATCH("Min",PlayingTime!$B$2:$Z$2,0),0),0)</f>
        <v>330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330</v>
      </c>
      <c r="L118" s="31">
        <f>IFERROR(VLOOKUP(A118,PlayerStats!$B$1:$Z$999,MATCH("xG",PlayerStats!$B$2:$Z$2,0),0),0)</f>
        <v>0</v>
      </c>
      <c r="M118" s="31">
        <f>IFERROR(VLOOKUP(B118,PlayerStats!$B$1:$Z$999,MATCH("xG",PlayerStats!$B$2:$Z$2,0),0),0)</f>
        <v>0.1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0.1</v>
      </c>
      <c r="Q118" s="31">
        <f>IFERROR(VLOOKUP(A118,PlayerStats!$B$1:$Z$999,MATCH("xAG",PlayerStats!$B$2:$Z$2,0),0),0)</f>
        <v>0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</v>
      </c>
      <c r="V118" s="41">
        <f t="shared" si="7"/>
        <v>21</v>
      </c>
      <c r="X118" s="42" t="str">
        <f>API!M118&amp;" "&amp;API!V118</f>
        <v>Charlie Goode</v>
      </c>
      <c r="Y118" s="42">
        <f>API!AC118</f>
        <v>0</v>
      </c>
    </row>
    <row r="119" spans="1:25">
      <c r="A119" s="31" t="str">
        <f>IF([1]FINAL!A119=0,"",[1]FINAL!A119)</f>
        <v>Murillo Santiago Costa dos Santos</v>
      </c>
      <c r="B119" s="31" t="str">
        <f>IF([1]FINAL!B119=0,"",[1]FINAL!B119)</f>
        <v>Murillo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NFO</v>
      </c>
      <c r="F119" s="43">
        <f>IFERROR(VLOOKUP($E119,Table2!$B$1:$C$21,MATCH("MP",Table2!$B$1:$C$1,0),0),"")</f>
        <v>12</v>
      </c>
      <c r="G119" s="32">
        <f>IFERROR(VLOOKUP(A119,PlayingTime!$B$1:$Z$999,MATCH("Min",PlayingTime!$B$2:$Z$2,0),0),0)</f>
        <v>0</v>
      </c>
      <c r="H119" s="32">
        <f>IFERROR(VLOOKUP(B119,PlayingTime!$B$1:$Z$999,MATCH("Min",PlayingTime!$B$2:$Z$2,0),0),0)</f>
        <v>525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525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0.6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0.6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0.1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0.1</v>
      </c>
      <c r="V119" s="41">
        <f t="shared" si="7"/>
        <v>17</v>
      </c>
      <c r="X119" s="42" t="str">
        <f>API!M119&amp;" "&amp;API!V119</f>
        <v>Rico Henry</v>
      </c>
      <c r="Y119" s="42">
        <f>API!AC119</f>
        <v>13</v>
      </c>
    </row>
    <row r="120" spans="1:25">
      <c r="A120" s="31" t="str">
        <f>IF([1]FINAL!A120=0,"",[1]FINAL!A120)</f>
        <v>Cameron Archer</v>
      </c>
      <c r="B120" s="31" t="str">
        <f>IF([1]FINAL!B120=0,"",[1]FINAL!B120)</f>
        <v>Archer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SHU</v>
      </c>
      <c r="F120" s="43">
        <f>IFERROR(VLOOKUP($E120,Table2!$B$1:$C$21,MATCH("MP",Table2!$B$1:$C$1,0),0),"")</f>
        <v>12</v>
      </c>
      <c r="G120" s="32">
        <f>IFERROR(VLOOKUP(A120,PlayingTime!$B$1:$Z$999,MATCH("Min",PlayingTime!$B$2:$Z$2,0),0),0)</f>
        <v>712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712</v>
      </c>
      <c r="L120" s="31">
        <f>IFERROR(VLOOKUP(A120,PlayerStats!$B$1:$Z$999,MATCH("xG",PlayerStats!$B$2:$Z$2,0),0),0)</f>
        <v>0.6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0.6</v>
      </c>
      <c r="Q120" s="31">
        <f>IFERROR(VLOOKUP(A120,PlayerStats!$B$1:$Z$999,MATCH("xAG",PlayerStats!$B$2:$Z$2,0),0),0)</f>
        <v>0.7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0.7</v>
      </c>
      <c r="V120" s="41">
        <f t="shared" si="7"/>
        <v>33</v>
      </c>
      <c r="X120" s="42" t="str">
        <f>API!M120&amp;" "&amp;API!V120</f>
        <v>Aaron Hickey</v>
      </c>
      <c r="Y120" s="42">
        <f>API!AC120</f>
        <v>17</v>
      </c>
    </row>
    <row r="121" spans="1:25">
      <c r="A121" s="31" t="str">
        <f>IF([1]FINAL!A121=0,"",[1]FINAL!A121)</f>
        <v>Robert Sánchez</v>
      </c>
      <c r="B121" s="31" t="str">
        <f>IF([1]FINAL!B121=0,"",[1]FINAL!B121)</f>
        <v>Sanchez</v>
      </c>
      <c r="C121" s="31" t="str">
        <f>IF([1]FINAL!C121=0,"",[1]FINAL!C121)</f>
        <v>R Sanchez</v>
      </c>
      <c r="D121" s="31" t="str">
        <f>IF([1]FINAL!D121=0,"",[1]FINAL!D121)</f>
        <v/>
      </c>
      <c r="E121" s="42" t="str">
        <f>[1]FINAL!M121</f>
        <v>CHE</v>
      </c>
      <c r="F121" s="43">
        <f>IFERROR(VLOOKUP($E121,Table2!$B$1:$C$21,MATCH("MP",Table2!$B$1:$C$1,0),0),"")</f>
        <v>12</v>
      </c>
      <c r="G121" s="32">
        <f>IFERROR(VLOOKUP(A121,PlayingTime!$B$1:$Z$999,MATCH("Min",PlayingTime!$B$2:$Z$2,0),0),0)</f>
        <v>1080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1080</v>
      </c>
      <c r="L121" s="31">
        <f>IFERROR(VLOOKUP(A121,PlayerStats!$B$1:$Z$999,MATCH("xG",PlayerStats!$B$2:$Z$2,0),0),0)</f>
        <v>0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</v>
      </c>
      <c r="Q121" s="31">
        <f>IFERROR(VLOOKUP(A121,PlayerStats!$B$1:$Z$999,MATCH("xAG",PlayerStats!$B$2:$Z$2,0),0),0)</f>
        <v>0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</v>
      </c>
      <c r="V121" s="41">
        <f t="shared" si="7"/>
        <v>43</v>
      </c>
      <c r="X121" s="42" t="str">
        <f>API!M121&amp;" "&amp;API!V121</f>
        <v>Vitaly Janelt</v>
      </c>
      <c r="Y121" s="42">
        <f>API!AC121</f>
        <v>28</v>
      </c>
    </row>
    <row r="122" spans="1:25">
      <c r="A122" s="31" t="str">
        <f>IF([1]FINAL!A122=0,"",[1]FINAL!A122)</f>
        <v>Ibrahima Konaté</v>
      </c>
      <c r="B122" s="31" t="str">
        <f>IF([1]FINAL!B122=0,"",[1]FINAL!B122)</f>
        <v>Konaté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LIV</v>
      </c>
      <c r="F122" s="43">
        <f>IFERROR(VLOOKUP($E122,Table2!$B$1:$C$21,MATCH("MP",Table2!$B$1:$C$1,0),0),"")</f>
        <v>12</v>
      </c>
      <c r="G122" s="32">
        <f>IFERROR(VLOOKUP(A122,PlayingTime!$B$1:$Z$999,MATCH("Min",PlayingTime!$B$2:$Z$2,0),0),0)</f>
        <v>469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469</v>
      </c>
      <c r="L122" s="31">
        <f>IFERROR(VLOOKUP(A122,PlayerStats!$B$1:$Z$999,MATCH("xG",PlayerStats!$B$2:$Z$2,0),0),0)</f>
        <v>0.1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0.1</v>
      </c>
      <c r="Q122" s="31">
        <f>IFERROR(VLOOKUP(A122,PlayerStats!$B$1:$Z$999,MATCH("xAG",PlayerStats!$B$2:$Z$2,0),0),0)</f>
        <v>0.2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0.2</v>
      </c>
      <c r="V122" s="41">
        <f t="shared" si="7"/>
        <v>20</v>
      </c>
      <c r="X122" s="42" t="str">
        <f>API!M122&amp;" "&amp;API!V122</f>
        <v>Mathias Jensen</v>
      </c>
      <c r="Y122" s="42">
        <f>API!AC122</f>
        <v>58</v>
      </c>
    </row>
    <row r="123" spans="1:25">
      <c r="A123" s="31" t="str">
        <f>IF([1]FINAL!A123=0,"",[1]FINAL!A123)</f>
        <v>John McGinn</v>
      </c>
      <c r="B123" s="31" t="str">
        <f>IF([1]FINAL!B123=0,"",[1]FINAL!B123)</f>
        <v>McGinn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AVL</v>
      </c>
      <c r="F123" s="43">
        <f>IFERROR(VLOOKUP($E123,Table2!$B$1:$C$21,MATCH("MP",Table2!$B$1:$C$1,0),0),"")</f>
        <v>12</v>
      </c>
      <c r="G123" s="32">
        <f>IFERROR(VLOOKUP(A123,PlayingTime!$B$1:$Z$999,MATCH("Min",PlayingTime!$B$2:$Z$2,0),0),0)</f>
        <v>1017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1017</v>
      </c>
      <c r="L123" s="31">
        <f>IFERROR(VLOOKUP(A123,PlayerStats!$B$1:$Z$999,MATCH("xG",PlayerStats!$B$2:$Z$2,0),0),0)</f>
        <v>1.5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1.5</v>
      </c>
      <c r="Q123" s="31">
        <f>IFERROR(VLOOKUP(A123,PlayerStats!$B$1:$Z$999,MATCH("xAG",PlayerStats!$B$2:$Z$2,0),0),0)</f>
        <v>1.6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1.6</v>
      </c>
      <c r="V123" s="41">
        <f t="shared" si="7"/>
        <v>51</v>
      </c>
      <c r="X123" s="42" t="str">
        <f>API!M123&amp;" "&amp;API!V123</f>
        <v>Keane Lewis-Potter</v>
      </c>
      <c r="Y123" s="42">
        <f>API!AC123</f>
        <v>8</v>
      </c>
    </row>
    <row r="124" spans="1:25">
      <c r="A124" s="31" t="str">
        <f>IF([1]FINAL!A124=0,"",[1]FINAL!A124)</f>
        <v>Andrew Robertson</v>
      </c>
      <c r="B124" s="31" t="str">
        <f>IF([1]FINAL!B124=0,"",[1]FINAL!B124)</f>
        <v>Robertson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LIV</v>
      </c>
      <c r="F124" s="43">
        <f>IFERROR(VLOOKUP($E124,Table2!$B$1:$C$21,MATCH("MP",Table2!$B$1:$C$1,0),0),"")</f>
        <v>12</v>
      </c>
      <c r="G124" s="32">
        <f>IFERROR(VLOOKUP(A124,PlayingTime!$B$1:$Z$999,MATCH("Min",PlayingTime!$B$2:$Z$2,0),0),0)</f>
        <v>720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720</v>
      </c>
      <c r="L124" s="31">
        <f>IFERROR(VLOOKUP(A124,PlayerStats!$B$1:$Z$999,MATCH("xG",PlayerStats!$B$2:$Z$2,0),0),0)</f>
        <v>0.5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0.5</v>
      </c>
      <c r="Q124" s="31">
        <f>IFERROR(VLOOKUP(A124,PlayerStats!$B$1:$Z$999,MATCH("xAG",PlayerStats!$B$2:$Z$2,0),0),0)</f>
        <v>1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1</v>
      </c>
      <c r="V124" s="41">
        <f t="shared" si="7"/>
        <v>26</v>
      </c>
      <c r="X124" s="42" t="str">
        <f>API!M124&amp;" "&amp;API!V124</f>
        <v>Bryan Mbeumo</v>
      </c>
      <c r="Y124" s="42">
        <f>API!AC124</f>
        <v>74</v>
      </c>
    </row>
    <row r="125" spans="1:25">
      <c r="A125" s="31" t="str">
        <f>IF([1]FINAL!A125=0,"",[1]FINAL!A125)</f>
        <v>Manuel Akanji</v>
      </c>
      <c r="B125" s="31" t="str">
        <f>IF([1]FINAL!B125=0,"",[1]FINAL!B125)</f>
        <v>Akanji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MCI</v>
      </c>
      <c r="F125" s="43">
        <f>IFERROR(VLOOKUP($E125,Table2!$B$1:$C$21,MATCH("MP",Table2!$B$1:$C$1,0),0),"")</f>
        <v>12</v>
      </c>
      <c r="G125" s="32">
        <f>IFERROR(VLOOKUP(A125,PlayingTime!$B$1:$Z$999,MATCH("Min",PlayingTime!$B$2:$Z$2,0),0),0)</f>
        <v>809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809</v>
      </c>
      <c r="L125" s="31">
        <f>IFERROR(VLOOKUP(A125,PlayerStats!$B$1:$Z$999,MATCH("xG",PlayerStats!$B$2:$Z$2,0),0),0)</f>
        <v>0.4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0.4</v>
      </c>
      <c r="Q125" s="31">
        <f>IFERROR(VLOOKUP(A125,PlayerStats!$B$1:$Z$999,MATCH("xAG",PlayerStats!$B$2:$Z$2,0),0),0)</f>
        <v>0.2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0.2</v>
      </c>
      <c r="V125" s="41">
        <f t="shared" si="7"/>
        <v>36</v>
      </c>
      <c r="X125" s="42" t="str">
        <f>API!M125&amp;" "&amp;API!V125</f>
        <v>Ben Mee</v>
      </c>
      <c r="Y125" s="42">
        <f>API!AC125</f>
        <v>5</v>
      </c>
    </row>
    <row r="126" spans="1:25">
      <c r="A126" s="31" t="str">
        <f>IF([1]FINAL!A126=0,"",[1]FINAL!A126)</f>
        <v>James Garner</v>
      </c>
      <c r="B126" s="31" t="str">
        <f>IF([1]FINAL!B126=0,"",[1]FINAL!B126)</f>
        <v>Garner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EVE</v>
      </c>
      <c r="F126" s="43">
        <f>IFERROR(VLOOKUP($E126,Table2!$B$1:$C$21,MATCH("MP",Table2!$B$1:$C$1,0),0),"")</f>
        <v>12</v>
      </c>
      <c r="G126" s="32">
        <f>IFERROR(VLOOKUP(A126,PlayingTime!$B$1:$Z$999,MATCH("Min",PlayingTime!$B$2:$Z$2,0),0),0)</f>
        <v>977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977</v>
      </c>
      <c r="L126" s="31">
        <f>IFERROR(VLOOKUP(A126,PlayerStats!$B$1:$Z$999,MATCH("xG",PlayerStats!$B$2:$Z$2,0),0),0)</f>
        <v>1.3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1.3</v>
      </c>
      <c r="Q126" s="31">
        <f>IFERROR(VLOOKUP(A126,PlayerStats!$B$1:$Z$999,MATCH("xAG",PlayerStats!$B$2:$Z$2,0),0),0)</f>
        <v>1.9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1.9</v>
      </c>
      <c r="V126" s="41">
        <f t="shared" si="7"/>
        <v>33</v>
      </c>
      <c r="X126" s="42" t="str">
        <f>API!M126&amp;" "&amp;API!V126</f>
        <v>Christian Nørgaard</v>
      </c>
      <c r="Y126" s="42">
        <f>API!AC126</f>
        <v>33</v>
      </c>
    </row>
    <row r="127" spans="1:25">
      <c r="A127" s="31" t="str">
        <f>IF([1]FINAL!A127=0,"",[1]FINAL!A127)</f>
        <v>Miguel Almirón Rejala</v>
      </c>
      <c r="B127" s="31" t="str">
        <f>IF([1]FINAL!B127=0,"",[1]FINAL!B127)</f>
        <v>Almirón</v>
      </c>
      <c r="C127" s="31" t="str">
        <f>IF([1]FINAL!C127=0,"",[1]FINAL!C127)</f>
        <v>Miguel Almirón</v>
      </c>
      <c r="D127" s="31" t="str">
        <f>IF([1]FINAL!D127=0,"",[1]FINAL!D127)</f>
        <v>Miguel Almiron</v>
      </c>
      <c r="E127" s="42" t="str">
        <f>[1]FINAL!M127</f>
        <v>NEW</v>
      </c>
      <c r="F127" s="43">
        <f>IFERROR(VLOOKUP($E127,Table2!$B$1:$C$21,MATCH("MP",Table2!$B$1:$C$1,0),0),"")</f>
        <v>12</v>
      </c>
      <c r="G127" s="32">
        <f>IFERROR(VLOOKUP(A127,PlayingTime!$B$1:$Z$999,MATCH("Min",PlayingTime!$B$2:$Z$2,0),0),0)</f>
        <v>0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748</v>
      </c>
      <c r="J127" s="32">
        <f>IFERROR(VLOOKUP(D127,PlayingTime!$B$1:$Z$999,MATCH("Min",PlayingTime!$B$2:$Z$2,0),0),0)</f>
        <v>0</v>
      </c>
      <c r="K127" s="37">
        <f t="shared" si="4"/>
        <v>748</v>
      </c>
      <c r="L127" s="31">
        <f>IFERROR(VLOOKUP(A127,PlayerStats!$B$1:$Z$999,MATCH("xG",PlayerStats!$B$2:$Z$2,0),0),0)</f>
        <v>0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1.3</v>
      </c>
      <c r="O127" s="31">
        <f>IFERROR(VLOOKUP(D127,PlayerStats!$B$1:$Z$999,MATCH("xG",PlayerStats!$B$2:$Z$2,0),0),0)</f>
        <v>0</v>
      </c>
      <c r="P127" s="39">
        <f t="shared" si="5"/>
        <v>1.3</v>
      </c>
      <c r="Q127" s="31">
        <f>IFERROR(VLOOKUP(A127,PlayerStats!$B$1:$Z$999,MATCH("xAG",PlayerStats!$B$2:$Z$2,0),0),0)</f>
        <v>0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0.4</v>
      </c>
      <c r="T127" s="31">
        <f>IFERROR(VLOOKUP(D127,PlayerStats!$B$1:$Z$999,MATCH("xAG",PlayerStats!$B$2:$Z$2,0),0),0)</f>
        <v>0</v>
      </c>
      <c r="U127" s="39">
        <f t="shared" si="6"/>
        <v>0.4</v>
      </c>
      <c r="V127" s="41">
        <f t="shared" si="7"/>
        <v>34</v>
      </c>
      <c r="X127" s="42" t="str">
        <f>API!M127&amp;" "&amp;API!V127</f>
        <v>Frank Onyeka</v>
      </c>
      <c r="Y127" s="42">
        <f>API!AC127</f>
        <v>13</v>
      </c>
    </row>
    <row r="128" spans="1:25">
      <c r="A128" s="31" t="str">
        <f>IF([1]FINAL!A128=0,"",[1]FINAL!A128)</f>
        <v>Gabriel Martinelli Silva</v>
      </c>
      <c r="B128" s="31" t="str">
        <f>IF([1]FINAL!B128=0,"",[1]FINAL!B128)</f>
        <v>Martinelli</v>
      </c>
      <c r="C128" s="31" t="str">
        <f>IF([1]FINAL!C128=0,"",[1]FINAL!C128)</f>
        <v>Gabriel Martinelli</v>
      </c>
      <c r="D128" s="31" t="str">
        <f>IF([1]FINAL!D128=0,"",[1]FINAL!D128)</f>
        <v/>
      </c>
      <c r="E128" s="42" t="str">
        <f>[1]FINAL!M128</f>
        <v>ARS</v>
      </c>
      <c r="F128" s="43">
        <f>IFERROR(VLOOKUP($E128,Table2!$B$1:$C$21,MATCH("MP",Table2!$B$1:$C$1,0),0),"")</f>
        <v>12</v>
      </c>
      <c r="G128" s="32">
        <f>IFERROR(VLOOKUP(A128,PlayingTime!$B$1:$Z$999,MATCH("Min",PlayingTime!$B$2:$Z$2,0),0),0)</f>
        <v>0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721</v>
      </c>
      <c r="J128" s="32">
        <f>IFERROR(VLOOKUP(D128,PlayingTime!$B$1:$Z$999,MATCH("Min",PlayingTime!$B$2:$Z$2,0),0),0)</f>
        <v>0</v>
      </c>
      <c r="K128" s="37">
        <f t="shared" si="4"/>
        <v>721</v>
      </c>
      <c r="L128" s="31">
        <f>IFERROR(VLOOKUP(A128,PlayerStats!$B$1:$Z$999,MATCH("xG",PlayerStats!$B$2:$Z$2,0),0),0)</f>
        <v>0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1.1000000000000001</v>
      </c>
      <c r="O128" s="31">
        <f>IFERROR(VLOOKUP(D128,PlayerStats!$B$1:$Z$999,MATCH("xG",PlayerStats!$B$2:$Z$2,0),0),0)</f>
        <v>0</v>
      </c>
      <c r="P128" s="39">
        <f t="shared" si="5"/>
        <v>1.1000000000000001</v>
      </c>
      <c r="Q128" s="31">
        <f>IFERROR(VLOOKUP(A128,PlayerStats!$B$1:$Z$999,MATCH("xAG",PlayerStats!$B$2:$Z$2,0),0),0)</f>
        <v>0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1.5</v>
      </c>
      <c r="T128" s="31">
        <f>IFERROR(VLOOKUP(D128,PlayerStats!$B$1:$Z$999,MATCH("xAG",PlayerStats!$B$2:$Z$2,0),0),0)</f>
        <v>0</v>
      </c>
      <c r="U128" s="39">
        <f t="shared" si="6"/>
        <v>1.5</v>
      </c>
      <c r="V128" s="41">
        <f t="shared" si="7"/>
        <v>31</v>
      </c>
      <c r="X128" s="42" t="str">
        <f>API!M128&amp;" "&amp;API!V128</f>
        <v>Ethan Pinnock</v>
      </c>
      <c r="Y128" s="42">
        <f>API!AC128</f>
        <v>41</v>
      </c>
    </row>
    <row r="129" spans="1:25">
      <c r="A129" s="31" t="str">
        <f>IF([1]FINAL!A129=0,"",[1]FINAL!A129)</f>
        <v>Vladimír Coufal</v>
      </c>
      <c r="B129" s="31" t="str">
        <f>IF([1]FINAL!B129=0,"",[1]FINAL!B129)</f>
        <v>Coufal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WHU</v>
      </c>
      <c r="F129" s="43">
        <f>IFERROR(VLOOKUP($E129,Table2!$B$1:$C$21,MATCH("MP",Table2!$B$1:$C$1,0),0),"")</f>
        <v>12</v>
      </c>
      <c r="G129" s="32">
        <f>IFERROR(VLOOKUP(A129,PlayingTime!$B$1:$Z$999,MATCH("Min",PlayingTime!$B$2:$Z$2,0),0),0)</f>
        <v>1076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1076</v>
      </c>
      <c r="L129" s="31">
        <f>IFERROR(VLOOKUP(A129,PlayerStats!$B$1:$Z$999,MATCH("xG",PlayerStats!$B$2:$Z$2,0),0),0)</f>
        <v>0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</v>
      </c>
      <c r="Q129" s="31">
        <f>IFERROR(VLOOKUP(A129,PlayerStats!$B$1:$Z$999,MATCH("xAG",PlayerStats!$B$2:$Z$2,0),0),0)</f>
        <v>1.2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1.2</v>
      </c>
      <c r="V129" s="41">
        <f t="shared" si="7"/>
        <v>36</v>
      </c>
      <c r="X129" s="42" t="str">
        <f>API!M129&amp;" "&amp;API!V129</f>
        <v>Mads Roerslev Rasmussen</v>
      </c>
      <c r="Y129" s="42">
        <f>API!AC129</f>
        <v>16</v>
      </c>
    </row>
    <row r="130" spans="1:25">
      <c r="A130" s="31" t="str">
        <f>IF([1]FINAL!A130=0,"",[1]FINAL!A130)</f>
        <v>Willian Borges da Silva</v>
      </c>
      <c r="B130" s="31" t="str">
        <f>IF([1]FINAL!B130=0,"",[1]FINAL!B130)</f>
        <v>Willian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FUL</v>
      </c>
      <c r="F130" s="43">
        <f>IFERROR(VLOOKUP($E130,Table2!$B$1:$C$21,MATCH("MP",Table2!$B$1:$C$1,0),0),"")</f>
        <v>12</v>
      </c>
      <c r="G130" s="32">
        <f>IFERROR(VLOOKUP(A130,PlayingTime!$B$1:$Z$999,MATCH("Min",PlayingTime!$B$2:$Z$2,0),0),0)</f>
        <v>0</v>
      </c>
      <c r="H130" s="32">
        <f>IFERROR(VLOOKUP(B130,PlayingTime!$B$1:$Z$999,MATCH("Min",PlayingTime!$B$2:$Z$2,0),0),0)</f>
        <v>776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776</v>
      </c>
      <c r="L130" s="31">
        <f>IFERROR(VLOOKUP(A130,PlayerStats!$B$1:$Z$999,MATCH("xG",PlayerStats!$B$2:$Z$2,0),0),0)</f>
        <v>0</v>
      </c>
      <c r="M130" s="31">
        <f>IFERROR(VLOOKUP(B130,PlayerStats!$B$1:$Z$999,MATCH("xG",PlayerStats!$B$2:$Z$2,0),0),0)</f>
        <v>1.4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1.4</v>
      </c>
      <c r="Q130" s="31">
        <f>IFERROR(VLOOKUP(A130,PlayerStats!$B$1:$Z$999,MATCH("xAG",PlayerStats!$B$2:$Z$2,0),0),0)</f>
        <v>0</v>
      </c>
      <c r="R130" s="31">
        <f>IFERROR(VLOOKUP(B130,PlayerStats!$B$1:$Z$999,MATCH("xAG",PlayerStats!$B$2:$Z$2,0),0),0)</f>
        <v>0.8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0.8</v>
      </c>
      <c r="V130" s="41">
        <f t="shared" si="7"/>
        <v>32</v>
      </c>
      <c r="X130" s="42" t="str">
        <f>API!M130&amp;" "&amp;API!V130</f>
        <v>Kevin Schade</v>
      </c>
      <c r="Y130" s="42">
        <f>API!AC130</f>
        <v>19</v>
      </c>
    </row>
    <row r="131" spans="1:25">
      <c r="A131" s="31" t="str">
        <f>IF([1]FINAL!A131=0,"",[1]FINAL!A131)</f>
        <v>Sean Longstaff</v>
      </c>
      <c r="B131" s="31" t="str">
        <f>IF([1]FINAL!B131=0,"",[1]FINAL!B131)</f>
        <v>Longstaff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NEW</v>
      </c>
      <c r="F131" s="43">
        <f>IFERROR(VLOOKUP($E131,Table2!$B$1:$C$21,MATCH("MP",Table2!$B$1:$C$1,0),0),"")</f>
        <v>12</v>
      </c>
      <c r="G131" s="32">
        <f>IFERROR(VLOOKUP(A131,PlayingTime!$B$1:$Z$999,MATCH("Min",PlayingTime!$B$2:$Z$2,0),0),0)</f>
        <v>812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812</v>
      </c>
      <c r="L131" s="31">
        <f>IFERROR(VLOOKUP(A131,PlayerStats!$B$1:$Z$999,MATCH("xG",PlayerStats!$B$2:$Z$2,0),0),0)</f>
        <v>1.5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1.5</v>
      </c>
      <c r="Q131" s="31">
        <f>IFERROR(VLOOKUP(A131,PlayerStats!$B$1:$Z$999,MATCH("xAG",PlayerStats!$B$2:$Z$2,0),0),0)</f>
        <v>0.9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0.9</v>
      </c>
      <c r="V131" s="41">
        <f t="shared" ref="V131:V194" si="11">IFERROR(VLOOKUP(A131,$X$1:$Y$1000,MATCH("total_points",$X$1:$Y$1,0),0),"")</f>
        <v>37</v>
      </c>
      <c r="X131" s="42" t="str">
        <f>API!M131&amp;" "&amp;API!V131</f>
        <v>Thomas Strakosha</v>
      </c>
      <c r="Y131" s="42">
        <f>API!AC131</f>
        <v>4</v>
      </c>
    </row>
    <row r="132" spans="1:25">
      <c r="A132" s="31" t="str">
        <f>IF([1]FINAL!A132=0,"",[1]FINAL!A132)</f>
        <v>Mohammed Kudus</v>
      </c>
      <c r="B132" s="31" t="str">
        <f>IF([1]FINAL!B132=0,"",[1]FINAL!B132)</f>
        <v>Kudus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WHU</v>
      </c>
      <c r="F132" s="43">
        <f>IFERROR(VLOOKUP($E132,Table2!$B$1:$C$21,MATCH("MP",Table2!$B$1:$C$1,0),0),"")</f>
        <v>12</v>
      </c>
      <c r="G132" s="32">
        <f>IFERROR(VLOOKUP(A132,PlayingTime!$B$1:$Z$999,MATCH("Min",PlayingTime!$B$2:$Z$2,0),0),0)</f>
        <v>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0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</v>
      </c>
      <c r="V132" s="41">
        <f t="shared" si="11"/>
        <v>25</v>
      </c>
      <c r="X132" s="42" t="str">
        <f>API!M132&amp;" "&amp;API!V132</f>
        <v>Ivan Toney</v>
      </c>
      <c r="Y132" s="42">
        <f>API!AC132</f>
        <v>0</v>
      </c>
    </row>
    <row r="133" spans="1:25">
      <c r="A133" s="31" t="str">
        <f>IF([1]FINAL!A133=0,"",[1]FINAL!A133)</f>
        <v>Cole Palmer</v>
      </c>
      <c r="B133" s="31" t="str">
        <f>IF([1]FINAL!B133=0,"",[1]FINAL!B133)</f>
        <v>Palmer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CHE</v>
      </c>
      <c r="F133" s="43">
        <f>IFERROR(VLOOKUP($E133,Table2!$B$1:$C$21,MATCH("MP",Table2!$B$1:$C$1,0),0),"")</f>
        <v>12</v>
      </c>
      <c r="G133" s="32">
        <f>IFERROR(VLOOKUP(A133,PlayingTime!$B$1:$Z$999,MATCH("Min",PlayingTime!$B$2:$Z$2,0),0),0)</f>
        <v>11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11</v>
      </c>
      <c r="L133" s="31">
        <f>IFERROR(VLOOKUP(A133,PlayerStats!$B$1:$Z$999,MATCH("xG",PlayerStats!$B$2:$Z$2,0),0),0)</f>
        <v>0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</v>
      </c>
      <c r="Q133" s="31">
        <f>IFERROR(VLOOKUP(A133,PlayerStats!$B$1:$Z$999,MATCH("xAG",PlayerStats!$B$2:$Z$2,0),0),0)</f>
        <v>0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</v>
      </c>
      <c r="V133" s="41">
        <f t="shared" si="11"/>
        <v>47</v>
      </c>
      <c r="X133" s="42" t="str">
        <f>API!M133&amp;" "&amp;API!V133</f>
        <v>Ryan Trevitt</v>
      </c>
      <c r="Y133" s="42">
        <f>API!AC133</f>
        <v>0</v>
      </c>
    </row>
    <row r="134" spans="1:25">
      <c r="A134" s="31" t="str">
        <f>IF([1]FINAL!A134=0,"",[1]FINAL!A134)</f>
        <v>Ezri Konsa Ngoyo</v>
      </c>
      <c r="B134" s="31" t="str">
        <f>IF([1]FINAL!B134=0,"",[1]FINAL!B134)</f>
        <v>Konsa</v>
      </c>
      <c r="C134" s="31" t="str">
        <f>IF([1]FINAL!C134=0,"",[1]FINAL!C134)</f>
        <v>Ezri Konsa</v>
      </c>
      <c r="D134" s="31" t="str">
        <f>IF([1]FINAL!D134=0,"",[1]FINAL!D134)</f>
        <v/>
      </c>
      <c r="E134" s="42" t="str">
        <f>[1]FINAL!M134</f>
        <v>AVL</v>
      </c>
      <c r="F134" s="43">
        <f>IFERROR(VLOOKUP($E134,Table2!$B$1:$C$21,MATCH("MP",Table2!$B$1:$C$1,0),0),"")</f>
        <v>12</v>
      </c>
      <c r="G134" s="32">
        <f>IFERROR(VLOOKUP(A134,PlayingTime!$B$1:$Z$999,MATCH("Min",PlayingTime!$B$2:$Z$2,0),0),0)</f>
        <v>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1080</v>
      </c>
      <c r="J134" s="32">
        <f>IFERROR(VLOOKUP(D134,PlayingTime!$B$1:$Z$999,MATCH("Min",PlayingTime!$B$2:$Z$2,0),0),0)</f>
        <v>0</v>
      </c>
      <c r="K134" s="37">
        <f t="shared" si="8"/>
        <v>1080</v>
      </c>
      <c r="L134" s="31">
        <f>IFERROR(VLOOKUP(A134,PlayerStats!$B$1:$Z$999,MATCH("xG",PlayerStats!$B$2:$Z$2,0),0),0)</f>
        <v>0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0.7</v>
      </c>
      <c r="O134" s="31">
        <f>IFERROR(VLOOKUP(D134,PlayerStats!$B$1:$Z$999,MATCH("xG",PlayerStats!$B$2:$Z$2,0),0),0)</f>
        <v>0</v>
      </c>
      <c r="P134" s="39">
        <f t="shared" si="9"/>
        <v>0.7</v>
      </c>
      <c r="Q134" s="31">
        <f>IFERROR(VLOOKUP(A134,PlayerStats!$B$1:$Z$999,MATCH("xAG",PlayerStats!$B$2:$Z$2,0),0),0)</f>
        <v>0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</v>
      </c>
      <c r="V134" s="41">
        <f t="shared" si="11"/>
        <v>31</v>
      </c>
      <c r="X134" s="42" t="str">
        <f>API!M134&amp;" "&amp;API!V134</f>
        <v>Yoane Wissa</v>
      </c>
      <c r="Y134" s="42">
        <f>API!AC134</f>
        <v>48</v>
      </c>
    </row>
    <row r="135" spans="1:25">
      <c r="A135" s="31" t="str">
        <f>IF([1]FINAL!A135=0,"",[1]FINAL!A135)</f>
        <v>Timothy Castagne</v>
      </c>
      <c r="B135" s="31" t="str">
        <f>IF([1]FINAL!B135=0,"",[1]FINAL!B135)</f>
        <v>Castagne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FUL</v>
      </c>
      <c r="F135" s="43">
        <f>IFERROR(VLOOKUP($E135,Table2!$B$1:$C$21,MATCH("MP",Table2!$B$1:$C$1,0),0),"")</f>
        <v>12</v>
      </c>
      <c r="G135" s="32">
        <f>IFERROR(VLOOKUP(A135,PlayingTime!$B$1:$Z$999,MATCH("Min",PlayingTime!$B$2:$Z$2,0),0),0)</f>
        <v>738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738</v>
      </c>
      <c r="L135" s="31">
        <f>IFERROR(VLOOKUP(A135,PlayerStats!$B$1:$Z$999,MATCH("xG",PlayerStats!$B$2:$Z$2,0),0),0)</f>
        <v>0.2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0.2</v>
      </c>
      <c r="Q135" s="31">
        <f>IFERROR(VLOOKUP(A135,PlayerStats!$B$1:$Z$999,MATCH("xAG",PlayerStats!$B$2:$Z$2,0),0),0)</f>
        <v>0.3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0.3</v>
      </c>
      <c r="V135" s="41">
        <f t="shared" si="11"/>
        <v>24</v>
      </c>
      <c r="X135" s="42" t="str">
        <f>API!M135&amp;" "&amp;API!V135</f>
        <v>Yegor Yarmoliuk</v>
      </c>
      <c r="Y135" s="42">
        <f>API!AC135</f>
        <v>4</v>
      </c>
    </row>
    <row r="136" spans="1:25">
      <c r="A136" s="31" t="str">
        <f>IF([1]FINAL!A136=0,"",[1]FINAL!A136)</f>
        <v>Ederson Santana de Moraes</v>
      </c>
      <c r="B136" s="31" t="str">
        <f>IF([1]FINAL!B136=0,"",[1]FINAL!B136)</f>
        <v>Ederson M.</v>
      </c>
      <c r="C136" s="31" t="str">
        <f>IF([1]FINAL!C136=0,"",[1]FINAL!C136)</f>
        <v>Ederson</v>
      </c>
      <c r="D136" s="31" t="str">
        <f>IF([1]FINAL!D136=0,"",[1]FINAL!D136)</f>
        <v/>
      </c>
      <c r="E136" s="42" t="str">
        <f>[1]FINAL!M136</f>
        <v>MCI</v>
      </c>
      <c r="F136" s="43">
        <f>IFERROR(VLOOKUP($E136,Table2!$B$1:$C$21,MATCH("MP",Table2!$B$1:$C$1,0),0),"")</f>
        <v>12</v>
      </c>
      <c r="G136" s="32">
        <f>IFERROR(VLOOKUP(A136,PlayingTime!$B$1:$Z$999,MATCH("Min",PlayingTime!$B$2:$Z$2,0),0),0)</f>
        <v>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990</v>
      </c>
      <c r="J136" s="32">
        <f>IFERROR(VLOOKUP(D136,PlayingTime!$B$1:$Z$999,MATCH("Min",PlayingTime!$B$2:$Z$2,0),0),0)</f>
        <v>0</v>
      </c>
      <c r="K136" s="37">
        <f t="shared" si="8"/>
        <v>990</v>
      </c>
      <c r="L136" s="31">
        <f>IFERROR(VLOOKUP(A136,PlayerStats!$B$1:$Z$999,MATCH("xG",PlayerStats!$B$2:$Z$2,0),0),0)</f>
        <v>0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</v>
      </c>
      <c r="Q136" s="31">
        <f>IFERROR(VLOOKUP(A136,PlayerStats!$B$1:$Z$999,MATCH("xAG",PlayerStats!$B$2:$Z$2,0),0),0)</f>
        <v>0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0.1</v>
      </c>
      <c r="T136" s="31">
        <f>IFERROR(VLOOKUP(D136,PlayerStats!$B$1:$Z$999,MATCH("xAG",PlayerStats!$B$2:$Z$2,0),0),0)</f>
        <v>0</v>
      </c>
      <c r="U136" s="39">
        <f t="shared" si="10"/>
        <v>0.1</v>
      </c>
      <c r="V136" s="41">
        <f t="shared" si="11"/>
        <v>37</v>
      </c>
      <c r="X136" s="42" t="str">
        <f>API!M136&amp;" "&amp;API!V136</f>
        <v>Mathias Jorgensen</v>
      </c>
      <c r="Y136" s="42">
        <f>API!AC136</f>
        <v>1</v>
      </c>
    </row>
    <row r="137" spans="1:25">
      <c r="A137" s="31" t="str">
        <f>IF([1]FINAL!A137=0,"",[1]FINAL!A137)</f>
        <v>Conor Gallagher</v>
      </c>
      <c r="B137" s="31" t="str">
        <f>IF([1]FINAL!B137=0,"",[1]FINAL!B137)</f>
        <v>Gallagher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CHE</v>
      </c>
      <c r="F137" s="43">
        <f>IFERROR(VLOOKUP($E137,Table2!$B$1:$C$21,MATCH("MP",Table2!$B$1:$C$1,0),0),"")</f>
        <v>12</v>
      </c>
      <c r="G137" s="32">
        <f>IFERROR(VLOOKUP(A137,PlayingTime!$B$1:$Z$999,MATCH("Min",PlayingTime!$B$2:$Z$2,0),0),0)</f>
        <v>1035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1035</v>
      </c>
      <c r="L137" s="31">
        <f>IFERROR(VLOOKUP(A137,PlayerStats!$B$1:$Z$999,MATCH("xG",PlayerStats!$B$2:$Z$2,0),0),0)</f>
        <v>0.8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0.8</v>
      </c>
      <c r="Q137" s="31">
        <f>IFERROR(VLOOKUP(A137,PlayerStats!$B$1:$Z$999,MATCH("xAG",PlayerStats!$B$2:$Z$2,0),0),0)</f>
        <v>1.7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1.7</v>
      </c>
      <c r="V137" s="41">
        <f t="shared" si="11"/>
        <v>45</v>
      </c>
      <c r="X137" s="42" t="str">
        <f>API!M137&amp;" "&amp;API!V137</f>
        <v>Neal Maupay</v>
      </c>
      <c r="Y137" s="42">
        <f>API!AC137</f>
        <v>22</v>
      </c>
    </row>
    <row r="138" spans="1:25">
      <c r="A138" s="31" t="str">
        <f>IF([1]FINAL!A138=0,"",[1]FINAL!A138)</f>
        <v>Nicolás Domínguez</v>
      </c>
      <c r="B138" s="31" t="str">
        <f>IF([1]FINAL!B138=0,"",[1]FINAL!B138)</f>
        <v>Dominguez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NFO</v>
      </c>
      <c r="F138" s="43">
        <f>IFERROR(VLOOKUP($E138,Table2!$B$1:$C$21,MATCH("MP",Table2!$B$1:$C$1,0),0),"")</f>
        <v>12</v>
      </c>
      <c r="G138" s="32">
        <f>IFERROR(VLOOKUP(A138,PlayingTime!$B$1:$Z$999,MATCH("Min",PlayingTime!$B$2:$Z$2,0),0),0)</f>
        <v>535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535</v>
      </c>
      <c r="L138" s="31">
        <f>IFERROR(VLOOKUP(A138,PlayerStats!$B$1:$Z$999,MATCH("xG",PlayerStats!$B$2:$Z$2,0),0),0)</f>
        <v>0.6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0.6</v>
      </c>
      <c r="Q138" s="31">
        <f>IFERROR(VLOOKUP(A138,PlayerStats!$B$1:$Z$999,MATCH("xAG",PlayerStats!$B$2:$Z$2,0),0),0)</f>
        <v>0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</v>
      </c>
      <c r="V138" s="41">
        <f t="shared" si="11"/>
        <v>23</v>
      </c>
      <c r="X138" s="42" t="str">
        <f>API!M138&amp;" "&amp;API!V138</f>
        <v>Michael Olakigbe</v>
      </c>
      <c r="Y138" s="42">
        <f>API!AC138</f>
        <v>4</v>
      </c>
    </row>
    <row r="139" spans="1:25">
      <c r="A139" s="31" t="str">
        <f>IF([1]FINAL!A139=0,"",[1]FINAL!A139)</f>
        <v>Odsonne Edouard</v>
      </c>
      <c r="B139" s="31" t="str">
        <f>IF([1]FINAL!B139=0,"",[1]FINAL!B139)</f>
        <v>Edouard</v>
      </c>
      <c r="C139" s="31" t="str">
        <f>IF([1]FINAL!C139=0,"",[1]FINAL!C139)</f>
        <v>Odsonne Édouard</v>
      </c>
      <c r="D139" s="31" t="str">
        <f>IF([1]FINAL!D139=0,"",[1]FINAL!D139)</f>
        <v/>
      </c>
      <c r="E139" s="42" t="str">
        <f>[1]FINAL!M139</f>
        <v>CRY</v>
      </c>
      <c r="F139" s="43">
        <f>IFERROR(VLOOKUP($E139,Table2!$B$1:$C$21,MATCH("MP",Table2!$B$1:$C$1,0),0),"")</f>
        <v>12</v>
      </c>
      <c r="G139" s="32">
        <f>IFERROR(VLOOKUP(A139,PlayingTime!$B$1:$Z$999,MATCH("Min",PlayingTime!$B$2:$Z$2,0),0),0)</f>
        <v>0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942</v>
      </c>
      <c r="J139" s="32">
        <f>IFERROR(VLOOKUP(D139,PlayingTime!$B$1:$Z$999,MATCH("Min",PlayingTime!$B$2:$Z$2,0),0),0)</f>
        <v>0</v>
      </c>
      <c r="K139" s="37">
        <f t="shared" si="8"/>
        <v>942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3.9</v>
      </c>
      <c r="O139" s="31">
        <f>IFERROR(VLOOKUP(D139,PlayerStats!$B$1:$Z$999,MATCH("xG",PlayerStats!$B$2:$Z$2,0),0),0)</f>
        <v>0</v>
      </c>
      <c r="P139" s="39">
        <f t="shared" si="9"/>
        <v>3.9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0.7</v>
      </c>
      <c r="T139" s="31">
        <f>IFERROR(VLOOKUP(D139,PlayerStats!$B$1:$Z$999,MATCH("xAG",PlayerStats!$B$2:$Z$2,0),0),0)</f>
        <v>0</v>
      </c>
      <c r="U139" s="39">
        <f t="shared" si="10"/>
        <v>0.7</v>
      </c>
      <c r="V139" s="41">
        <f t="shared" si="11"/>
        <v>46</v>
      </c>
      <c r="X139" s="42" t="str">
        <f>API!M139&amp;" "&amp;API!V139</f>
        <v>Ethan Brierley</v>
      </c>
      <c r="Y139" s="42">
        <f>API!AC139</f>
        <v>0</v>
      </c>
    </row>
    <row r="140" spans="1:25">
      <c r="A140" s="31" t="str">
        <f>IF([1]FINAL!A140=0,"",[1]FINAL!A140)</f>
        <v>Mads Roerslev Rasmussen</v>
      </c>
      <c r="B140" s="31" t="str">
        <f>IF([1]FINAL!B140=0,"",[1]FINAL!B140)</f>
        <v>Roerslev</v>
      </c>
      <c r="C140" s="31" t="str">
        <f>IF([1]FINAL!C140=0,"",[1]FINAL!C140)</f>
        <v>Mads Roerslev</v>
      </c>
      <c r="D140" s="31" t="str">
        <f>IF([1]FINAL!D140=0,"",[1]FINAL!D140)</f>
        <v/>
      </c>
      <c r="E140" s="42" t="str">
        <f>[1]FINAL!M140</f>
        <v>BRE</v>
      </c>
      <c r="F140" s="43">
        <f>IFERROR(VLOOKUP($E140,Table2!$B$1:$C$21,MATCH("MP",Table2!$B$1:$C$1,0),0),"")</f>
        <v>12</v>
      </c>
      <c r="G140" s="32">
        <f>IFERROR(VLOOKUP(A140,PlayingTime!$B$1:$Z$999,MATCH("Min",PlayingTime!$B$2:$Z$2,0),0),0)</f>
        <v>0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421</v>
      </c>
      <c r="J140" s="32">
        <f>IFERROR(VLOOKUP(D140,PlayingTime!$B$1:$Z$999,MATCH("Min",PlayingTime!$B$2:$Z$2,0),0),0)</f>
        <v>0</v>
      </c>
      <c r="K140" s="37">
        <f t="shared" si="8"/>
        <v>421</v>
      </c>
      <c r="L140" s="31">
        <f>IFERROR(VLOOKUP(A140,PlayerStats!$B$1:$Z$999,MATCH("xG",PlayerStats!$B$2:$Z$2,0),0),0)</f>
        <v>0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0.1</v>
      </c>
      <c r="O140" s="31">
        <f>IFERROR(VLOOKUP(D140,PlayerStats!$B$1:$Z$999,MATCH("xG",PlayerStats!$B$2:$Z$2,0),0),0)</f>
        <v>0</v>
      </c>
      <c r="P140" s="39">
        <f t="shared" si="9"/>
        <v>0.1</v>
      </c>
      <c r="Q140" s="31">
        <f>IFERROR(VLOOKUP(A140,PlayerStats!$B$1:$Z$999,MATCH("xAG",PlayerStats!$B$2:$Z$2,0),0),0)</f>
        <v>0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0.2</v>
      </c>
      <c r="T140" s="31">
        <f>IFERROR(VLOOKUP(D140,PlayerStats!$B$1:$Z$999,MATCH("xAG",PlayerStats!$B$2:$Z$2,0),0),0)</f>
        <v>0</v>
      </c>
      <c r="U140" s="39">
        <f t="shared" si="10"/>
        <v>0.2</v>
      </c>
      <c r="V140" s="41">
        <f t="shared" si="11"/>
        <v>16</v>
      </c>
      <c r="X140" s="42" t="str">
        <f>API!M140&amp;" "&amp;API!V140</f>
        <v>Saman Ghoddos</v>
      </c>
      <c r="Y140" s="42">
        <f>API!AC140</f>
        <v>9</v>
      </c>
    </row>
    <row r="141" spans="1:25">
      <c r="A141" s="31" t="str">
        <f>IF([1]FINAL!A141=0,"",[1]FINAL!A141)</f>
        <v>Oliver McBurnie</v>
      </c>
      <c r="B141" s="31" t="str">
        <f>IF([1]FINAL!B141=0,"",[1]FINAL!B141)</f>
        <v>McBurnie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SHU</v>
      </c>
      <c r="F141" s="43">
        <f>IFERROR(VLOOKUP($E141,Table2!$B$1:$C$21,MATCH("MP",Table2!$B$1:$C$1,0),0),"")</f>
        <v>12</v>
      </c>
      <c r="G141" s="32">
        <f>IFERROR(VLOOKUP(A141,PlayingTime!$B$1:$Z$999,MATCH("Min",PlayingTime!$B$2:$Z$2,0),0),0)</f>
        <v>430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430</v>
      </c>
      <c r="L141" s="31">
        <f>IFERROR(VLOOKUP(A141,PlayerStats!$B$1:$Z$999,MATCH("xG",PlayerStats!$B$2:$Z$2,0),0),0)</f>
        <v>1.8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1.8</v>
      </c>
      <c r="Q141" s="31">
        <f>IFERROR(VLOOKUP(A141,PlayerStats!$B$1:$Z$999,MATCH("xAG",PlayerStats!$B$2:$Z$2,0),0),0)</f>
        <v>0.6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0.6</v>
      </c>
      <c r="V141" s="41">
        <f t="shared" si="11"/>
        <v>14</v>
      </c>
      <c r="X141" s="42" t="str">
        <f>API!M141&amp;" "&amp;API!V141</f>
        <v>Ji-Soo Kim</v>
      </c>
      <c r="Y141" s="42">
        <f>API!AC141</f>
        <v>0</v>
      </c>
    </row>
    <row r="142" spans="1:25">
      <c r="A142" s="31" t="str">
        <f>IF([1]FINAL!A142=0,"",[1]FINAL!A142)</f>
        <v>Jeffrey Schlupp</v>
      </c>
      <c r="B142" s="31" t="str">
        <f>IF([1]FINAL!B142=0,"",[1]FINAL!B142)</f>
        <v>Schlupp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CRY</v>
      </c>
      <c r="F142" s="43">
        <f>IFERROR(VLOOKUP($E142,Table2!$B$1:$C$21,MATCH("MP",Table2!$B$1:$C$1,0),0),"")</f>
        <v>12</v>
      </c>
      <c r="G142" s="32">
        <f>IFERROR(VLOOKUP(A142,PlayingTime!$B$1:$Z$999,MATCH("Min",PlayingTime!$B$2:$Z$2,0),0),0)</f>
        <v>758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758</v>
      </c>
      <c r="L142" s="31">
        <f>IFERROR(VLOOKUP(A142,PlayerStats!$B$1:$Z$999,MATCH("xG",PlayerStats!$B$2:$Z$2,0),0),0)</f>
        <v>1.3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1.3</v>
      </c>
      <c r="Q142" s="31">
        <f>IFERROR(VLOOKUP(A142,PlayerStats!$B$1:$Z$999,MATCH("xAG",PlayerStats!$B$2:$Z$2,0),0),0)</f>
        <v>0.7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0.7</v>
      </c>
      <c r="V142" s="41">
        <f t="shared" si="11"/>
        <v>30</v>
      </c>
      <c r="X142" s="42" t="str">
        <f>API!M142&amp;" "&amp;API!V142</f>
        <v>Valintino Adedokun</v>
      </c>
      <c r="Y142" s="42">
        <f>API!AC142</f>
        <v>0</v>
      </c>
    </row>
    <row r="143" spans="1:25">
      <c r="A143" s="31" t="str">
        <f>IF([1]FINAL!A143=0,"",[1]FINAL!A143)</f>
        <v>Kai Havertz</v>
      </c>
      <c r="B143" s="31" t="str">
        <f>IF([1]FINAL!B143=0,"",[1]FINAL!B143)</f>
        <v>Havertz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ARS</v>
      </c>
      <c r="F143" s="43">
        <f>IFERROR(VLOOKUP($E143,Table2!$B$1:$C$21,MATCH("MP",Table2!$B$1:$C$1,0),0),"")</f>
        <v>12</v>
      </c>
      <c r="G143" s="32">
        <f>IFERROR(VLOOKUP(A143,PlayingTime!$B$1:$Z$999,MATCH("Min",PlayingTime!$B$2:$Z$2,0),0),0)</f>
        <v>714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714</v>
      </c>
      <c r="L143" s="31">
        <f>IFERROR(VLOOKUP(A143,PlayerStats!$B$1:$Z$999,MATCH("xG",PlayerStats!$B$2:$Z$2,0),0),0)</f>
        <v>2.2000000000000002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2.2000000000000002</v>
      </c>
      <c r="Q143" s="31">
        <f>IFERROR(VLOOKUP(A143,PlayerStats!$B$1:$Z$999,MATCH("xAG",PlayerStats!$B$2:$Z$2,0),0),0)</f>
        <v>0.8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0.8</v>
      </c>
      <c r="V143" s="41">
        <f t="shared" si="11"/>
        <v>25</v>
      </c>
      <c r="X143" s="42" t="str">
        <f>API!M143&amp;" "&amp;API!V143</f>
        <v>Myles Peart-Harris</v>
      </c>
      <c r="Y143" s="42">
        <f>API!AC143</f>
        <v>0</v>
      </c>
    </row>
    <row r="144" spans="1:25">
      <c r="A144" s="31" t="str">
        <f>IF([1]FINAL!A144=0,"",[1]FINAL!A144)</f>
        <v>Philip Billing</v>
      </c>
      <c r="B144" s="31" t="str">
        <f>IF([1]FINAL!B144=0,"",[1]FINAL!B144)</f>
        <v>Billing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BOU</v>
      </c>
      <c r="F144" s="43">
        <f>IFERROR(VLOOKUP($E144,Table2!$B$1:$C$21,MATCH("MP",Table2!$B$1:$C$1,0),0),"")</f>
        <v>12</v>
      </c>
      <c r="G144" s="32">
        <f>IFERROR(VLOOKUP(A144,PlayingTime!$B$1:$Z$999,MATCH("Min",PlayingTime!$B$2:$Z$2,0),0),0)</f>
        <v>931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931</v>
      </c>
      <c r="L144" s="31">
        <f>IFERROR(VLOOKUP(A144,PlayerStats!$B$1:$Z$999,MATCH("xG",PlayerStats!$B$2:$Z$2,0),0),0)</f>
        <v>1.5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1.5</v>
      </c>
      <c r="Q144" s="31">
        <f>IFERROR(VLOOKUP(A144,PlayerStats!$B$1:$Z$999,MATCH("xAG",PlayerStats!$B$2:$Z$2,0),0),0)</f>
        <v>1.1000000000000001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1.1000000000000001</v>
      </c>
      <c r="V144" s="41">
        <f t="shared" si="11"/>
        <v>32</v>
      </c>
      <c r="X144" s="42" t="str">
        <f>API!M144&amp;" "&amp;API!V144</f>
        <v>Simon Adingra</v>
      </c>
      <c r="Y144" s="42">
        <f>API!AC144</f>
        <v>38</v>
      </c>
    </row>
    <row r="145" spans="1:25">
      <c r="A145" s="31" t="str">
        <f>IF([1]FINAL!A145=0,"",[1]FINAL!A145)</f>
        <v>Dwight McNeil</v>
      </c>
      <c r="B145" s="31" t="str">
        <f>IF([1]FINAL!B145=0,"",[1]FINAL!B145)</f>
        <v>McNeil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EVE</v>
      </c>
      <c r="F145" s="43">
        <f>IFERROR(VLOOKUP($E145,Table2!$B$1:$C$21,MATCH("MP",Table2!$B$1:$C$1,0),0),"")</f>
        <v>12</v>
      </c>
      <c r="G145" s="32">
        <f>IFERROR(VLOOKUP(A145,PlayingTime!$B$1:$Z$999,MATCH("Min",PlayingTime!$B$2:$Z$2,0),0),0)</f>
        <v>681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681</v>
      </c>
      <c r="L145" s="31">
        <f>IFERROR(VLOOKUP(A145,PlayerStats!$B$1:$Z$999,MATCH("xG",PlayerStats!$B$2:$Z$2,0),0),0)</f>
        <v>0.8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0.8</v>
      </c>
      <c r="Q145" s="31">
        <f>IFERROR(VLOOKUP(A145,PlayerStats!$B$1:$Z$999,MATCH("xAG",PlayerStats!$B$2:$Z$2,0),0),0)</f>
        <v>2.1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2.1</v>
      </c>
      <c r="V145" s="41">
        <f t="shared" si="11"/>
        <v>21</v>
      </c>
      <c r="X145" s="42" t="str">
        <f>API!M145&amp;" "&amp;API!V145</f>
        <v>Steven Alzate</v>
      </c>
      <c r="Y145" s="42">
        <f>API!AC145</f>
        <v>0</v>
      </c>
    </row>
    <row r="146" spans="1:25">
      <c r="A146" s="31" t="str">
        <f>IF([1]FINAL!A146=0,"",[1]FINAL!A146)</f>
        <v>Lucas Digne</v>
      </c>
      <c r="B146" s="31" t="str">
        <f>IF([1]FINAL!B146=0,"",[1]FINAL!B146)</f>
        <v>Digne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AVL</v>
      </c>
      <c r="F146" s="43">
        <f>IFERROR(VLOOKUP($E146,Table2!$B$1:$C$21,MATCH("MP",Table2!$B$1:$C$1,0),0),"")</f>
        <v>12</v>
      </c>
      <c r="G146" s="32">
        <f>IFERROR(VLOOKUP(A146,PlayingTime!$B$1:$Z$999,MATCH("Min",PlayingTime!$B$2:$Z$2,0),0),0)</f>
        <v>1070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1070</v>
      </c>
      <c r="L146" s="31">
        <f>IFERROR(VLOOKUP(A146,PlayerStats!$B$1:$Z$999,MATCH("xG",PlayerStats!$B$2:$Z$2,0),0),0)</f>
        <v>0.2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0.2</v>
      </c>
      <c r="Q146" s="31">
        <f>IFERROR(VLOOKUP(A146,PlayerStats!$B$1:$Z$999,MATCH("xAG",PlayerStats!$B$2:$Z$2,0),0),0)</f>
        <v>2.2999999999999998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2.2999999999999998</v>
      </c>
      <c r="V146" s="41">
        <f t="shared" si="11"/>
        <v>35</v>
      </c>
      <c r="X146" s="42" t="str">
        <f>API!M146&amp;" "&amp;API!V146</f>
        <v>Yasin Ayari</v>
      </c>
      <c r="Y146" s="42">
        <f>API!AC146</f>
        <v>0</v>
      </c>
    </row>
    <row r="147" spans="1:25">
      <c r="A147" s="31" t="str">
        <f>IF([1]FINAL!A147=0,"",[1]FINAL!A147)</f>
        <v>Tim Ream</v>
      </c>
      <c r="B147" s="31" t="str">
        <f>IF([1]FINAL!B147=0,"",[1]FINAL!B147)</f>
        <v>Ream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FUL</v>
      </c>
      <c r="F147" s="43">
        <f>IFERROR(VLOOKUP($E147,Table2!$B$1:$C$21,MATCH("MP",Table2!$B$1:$C$1,0),0),"")</f>
        <v>12</v>
      </c>
      <c r="G147" s="32">
        <f>IFERROR(VLOOKUP(A147,PlayingTime!$B$1:$Z$999,MATCH("Min",PlayingTime!$B$2:$Z$2,0),0),0)</f>
        <v>963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963</v>
      </c>
      <c r="L147" s="31">
        <f>IFERROR(VLOOKUP(A147,PlayerStats!$B$1:$Z$999,MATCH("xG",PlayerStats!$B$2:$Z$2,0),0),0)</f>
        <v>1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1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34</v>
      </c>
      <c r="X147" s="42" t="str">
        <f>API!M147&amp;" "&amp;API!V147</f>
        <v>Facundo Buonanotte</v>
      </c>
      <c r="Y147" s="42">
        <f>API!AC147</f>
        <v>6</v>
      </c>
    </row>
    <row r="148" spans="1:25">
      <c r="A148" s="31" t="str">
        <f>IF([1]FINAL!A148=0,"",[1]FINAL!A148)</f>
        <v>Jordan Ayew</v>
      </c>
      <c r="B148" s="31" t="str">
        <f>IF([1]FINAL!B148=0,"",[1]FINAL!B148)</f>
        <v>J.Ayew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CRY</v>
      </c>
      <c r="F148" s="43">
        <f>IFERROR(VLOOKUP($E148,Table2!$B$1:$C$21,MATCH("MP",Table2!$B$1:$C$1,0),0),"")</f>
        <v>12</v>
      </c>
      <c r="G148" s="32">
        <f>IFERROR(VLOOKUP(A148,PlayingTime!$B$1:$Z$999,MATCH("Min",PlayingTime!$B$2:$Z$2,0),0),0)</f>
        <v>1014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1014</v>
      </c>
      <c r="L148" s="31">
        <f>IFERROR(VLOOKUP(A148,PlayerStats!$B$1:$Z$999,MATCH("xG",PlayerStats!$B$2:$Z$2,0),0),0)</f>
        <v>1.7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1.7</v>
      </c>
      <c r="Q148" s="31">
        <f>IFERROR(VLOOKUP(A148,PlayerStats!$B$1:$Z$999,MATCH("xAG",PlayerStats!$B$2:$Z$2,0),0),0)</f>
        <v>1.9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1.9</v>
      </c>
      <c r="V148" s="41">
        <f t="shared" si="11"/>
        <v>38</v>
      </c>
      <c r="X148" s="42" t="str">
        <f>API!M148&amp;" "&amp;API!V148</f>
        <v>Aaron Connolly</v>
      </c>
      <c r="Y148" s="42">
        <f>API!AC148</f>
        <v>0</v>
      </c>
    </row>
    <row r="149" spans="1:25">
      <c r="A149" s="31" t="str">
        <f>IF([1]FINAL!A149=0,"",[1]FINAL!A149)</f>
        <v>Jordan Pickford</v>
      </c>
      <c r="B149" s="31" t="str">
        <f>IF([1]FINAL!B149=0,"",[1]FINAL!B149)</f>
        <v>Pickford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EVE</v>
      </c>
      <c r="F149" s="43">
        <f>IFERROR(VLOOKUP($E149,Table2!$B$1:$C$21,MATCH("MP",Table2!$B$1:$C$1,0),0),"")</f>
        <v>12</v>
      </c>
      <c r="G149" s="32">
        <f>IFERROR(VLOOKUP(A149,PlayingTime!$B$1:$Z$999,MATCH("Min",PlayingTime!$B$2:$Z$2,0),0),0)</f>
        <v>1080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1080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0.1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0.1</v>
      </c>
      <c r="V149" s="41">
        <f t="shared" si="11"/>
        <v>31</v>
      </c>
      <c r="X149" s="42" t="str">
        <f>API!M149&amp;" "&amp;API!V149</f>
        <v>Mahmoud Dahoud</v>
      </c>
      <c r="Y149" s="42">
        <f>API!AC149</f>
        <v>13</v>
      </c>
    </row>
    <row r="150" spans="1:25">
      <c r="A150" s="31" t="str">
        <f>IF([1]FINAL!A150=0,"",[1]FINAL!A150)</f>
        <v>Norberto Bercique Gomes Betuncal</v>
      </c>
      <c r="B150" s="31" t="str">
        <f>IF([1]FINAL!B150=0,"",[1]FINAL!B150)</f>
        <v>Beto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EVE</v>
      </c>
      <c r="F150" s="43">
        <f>IFERROR(VLOOKUP($E150,Table2!$B$1:$C$21,MATCH("MP",Table2!$B$1:$C$1,0),0),"")</f>
        <v>12</v>
      </c>
      <c r="G150" s="32">
        <f>IFERROR(VLOOKUP(A150,PlayingTime!$B$1:$Z$999,MATCH("Min",PlayingTime!$B$2:$Z$2,0),0),0)</f>
        <v>0</v>
      </c>
      <c r="H150" s="32">
        <f>IFERROR(VLOOKUP(B150,PlayingTime!$B$1:$Z$999,MATCH("Min",PlayingTime!$B$2:$Z$2,0),0),0)</f>
        <v>301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301</v>
      </c>
      <c r="L150" s="31">
        <f>IFERROR(VLOOKUP(A150,PlayerStats!$B$1:$Z$999,MATCH("xG",PlayerStats!$B$2:$Z$2,0),0),0)</f>
        <v>0</v>
      </c>
      <c r="M150" s="31">
        <f>IFERROR(VLOOKUP(B150,PlayerStats!$B$1:$Z$999,MATCH("xG",PlayerStats!$B$2:$Z$2,0),0),0)</f>
        <v>1.6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1.6</v>
      </c>
      <c r="Q150" s="31">
        <f>IFERROR(VLOOKUP(A150,PlayerStats!$B$1:$Z$999,MATCH("xAG",PlayerStats!$B$2:$Z$2,0),0),0)</f>
        <v>0</v>
      </c>
      <c r="R150" s="31">
        <f>IFERROR(VLOOKUP(B150,PlayerStats!$B$1:$Z$999,MATCH("xAG",PlayerStats!$B$2:$Z$2,0),0),0)</f>
        <v>0.3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0.3</v>
      </c>
      <c r="V150" s="41">
        <f t="shared" si="11"/>
        <v>11</v>
      </c>
      <c r="X150" s="42" t="str">
        <f>API!M150&amp;" "&amp;API!V150</f>
        <v>Lewis Dunk</v>
      </c>
      <c r="Y150" s="42">
        <f>API!AC150</f>
        <v>20</v>
      </c>
    </row>
    <row r="151" spans="1:25">
      <c r="A151" s="31" t="str">
        <f>IF([1]FINAL!A151=0,"",[1]FINAL!A151)</f>
        <v>Alfie Doughty</v>
      </c>
      <c r="B151" s="31" t="str">
        <f>IF([1]FINAL!B151=0,"",[1]FINAL!B151)</f>
        <v>Doughty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LUT</v>
      </c>
      <c r="F151" s="43">
        <f>IFERROR(VLOOKUP($E151,Table2!$B$1:$C$21,MATCH("MP",Table2!$B$1:$C$1,0),0),"")</f>
        <v>12</v>
      </c>
      <c r="G151" s="32">
        <f>IFERROR(VLOOKUP(A151,PlayingTime!$B$1:$Z$999,MATCH("Min",PlayingTime!$B$2:$Z$2,0),0),0)</f>
        <v>805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805</v>
      </c>
      <c r="L151" s="31">
        <f>IFERROR(VLOOKUP(A151,PlayerStats!$B$1:$Z$999,MATCH("xG",PlayerStats!$B$2:$Z$2,0),0),0)</f>
        <v>0.2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0.2</v>
      </c>
      <c r="Q151" s="31">
        <f>IFERROR(VLOOKUP(A151,PlayerStats!$B$1:$Z$999,MATCH("xAG",PlayerStats!$B$2:$Z$2,0),0),0)</f>
        <v>1.7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1.7</v>
      </c>
      <c r="V151" s="41">
        <f t="shared" si="11"/>
        <v>23</v>
      </c>
      <c r="X151" s="42" t="str">
        <f>API!M151&amp;" "&amp;API!V151</f>
        <v>Julio Enciso</v>
      </c>
      <c r="Y151" s="42">
        <f>API!AC151</f>
        <v>8</v>
      </c>
    </row>
    <row r="152" spans="1:25">
      <c r="A152" s="31" t="str">
        <f>IF([1]FINAL!A152=0,"",[1]FINAL!A152)</f>
        <v>Thiago Emiliano da Silva</v>
      </c>
      <c r="B152" s="31" t="str">
        <f>IF([1]FINAL!B152=0,"",[1]FINAL!B152)</f>
        <v>T.Silva</v>
      </c>
      <c r="C152" s="31" t="str">
        <f>IF([1]FINAL!C152=0,"",[1]FINAL!C152)</f>
        <v>T Silva</v>
      </c>
      <c r="D152" s="31" t="str">
        <f>IF([1]FINAL!D152=0,"",[1]FINAL!D152)</f>
        <v>Thiago Silva</v>
      </c>
      <c r="E152" s="42" t="str">
        <f>[1]FINAL!M152</f>
        <v>CHE</v>
      </c>
      <c r="F152" s="43">
        <f>IFERROR(VLOOKUP($E152,Table2!$B$1:$C$21,MATCH("MP",Table2!$B$1:$C$1,0),0),"")</f>
        <v>12</v>
      </c>
      <c r="G152" s="32">
        <f>IFERROR(VLOOKUP(A152,PlayingTime!$B$1:$Z$999,MATCH("Min",PlayingTime!$B$2:$Z$2,0),0),0)</f>
        <v>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1080</v>
      </c>
      <c r="K152" s="37">
        <f t="shared" si="8"/>
        <v>1080</v>
      </c>
      <c r="L152" s="31">
        <f>IFERROR(VLOOKUP(A152,PlayerStats!$B$1:$Z$999,MATCH("xG",PlayerStats!$B$2:$Z$2,0),0),0)</f>
        <v>0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0.3</v>
      </c>
      <c r="P152" s="39">
        <f t="shared" si="9"/>
        <v>0.3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0.3</v>
      </c>
      <c r="U152" s="39">
        <f t="shared" si="10"/>
        <v>0.3</v>
      </c>
      <c r="V152" s="41">
        <f t="shared" si="11"/>
        <v>37</v>
      </c>
      <c r="X152" s="42" t="str">
        <f>API!M152&amp;" "&amp;API!V152</f>
        <v>Pervis Estupiñán</v>
      </c>
      <c r="Y152" s="42">
        <f>API!AC152</f>
        <v>25</v>
      </c>
    </row>
    <row r="153" spans="1:25">
      <c r="A153" s="31" t="str">
        <f>IF([1]FINAL!A153=0,"",[1]FINAL!A153)</f>
        <v>Christian Nørgaard</v>
      </c>
      <c r="B153" s="31" t="str">
        <f>IF([1]FINAL!B153=0,"",[1]FINAL!B153)</f>
        <v>Nørgaard</v>
      </c>
      <c r="C153" s="31" t="str">
        <f>IF([1]FINAL!C153=0,"",[1]FINAL!C153)</f>
        <v>Norgaard</v>
      </c>
      <c r="D153" s="31" t="str">
        <f>IF([1]FINAL!D153=0,"",[1]FINAL!D153)</f>
        <v/>
      </c>
      <c r="E153" s="42" t="str">
        <f>[1]FINAL!M153</f>
        <v>BRE</v>
      </c>
      <c r="F153" s="43">
        <f>IFERROR(VLOOKUP($E153,Table2!$B$1:$C$21,MATCH("MP",Table2!$B$1:$C$1,0),0),"")</f>
        <v>12</v>
      </c>
      <c r="G153" s="32">
        <f>IFERROR(VLOOKUP(A153,PlayingTime!$B$1:$Z$999,MATCH("Min",PlayingTime!$B$2:$Z$2,0),0),0)</f>
        <v>1030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1030</v>
      </c>
      <c r="L153" s="31">
        <f>IFERROR(VLOOKUP(A153,PlayerStats!$B$1:$Z$999,MATCH("xG",PlayerStats!$B$2:$Z$2,0),0),0)</f>
        <v>1.9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1.9</v>
      </c>
      <c r="Q153" s="31">
        <f>IFERROR(VLOOKUP(A153,PlayerStats!$B$1:$Z$999,MATCH("xAG",PlayerStats!$B$2:$Z$2,0),0),0)</f>
        <v>1.2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1.2</v>
      </c>
      <c r="V153" s="41">
        <f t="shared" si="11"/>
        <v>33</v>
      </c>
      <c r="X153" s="42" t="str">
        <f>API!M153&amp;" "&amp;API!V153</f>
        <v>Evan Ferguson</v>
      </c>
      <c r="Y153" s="42">
        <f>API!AC153</f>
        <v>41</v>
      </c>
    </row>
    <row r="154" spans="1:25">
      <c r="A154" s="31" t="str">
        <f>IF([1]FINAL!A154=0,"",[1]FINAL!A154)</f>
        <v>Frank Onyeka</v>
      </c>
      <c r="B154" s="31" t="str">
        <f>IF([1]FINAL!B154=0,"",[1]FINAL!B154)</f>
        <v>Onyeka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BRE</v>
      </c>
      <c r="F154" s="43">
        <f>IFERROR(VLOOKUP($E154,Table2!$B$1:$C$21,MATCH("MP",Table2!$B$1:$C$1,0),0),"")</f>
        <v>12</v>
      </c>
      <c r="G154" s="32">
        <f>IFERROR(VLOOKUP(A154,PlayingTime!$B$1:$Z$999,MATCH("Min",PlayingTime!$B$2:$Z$2,0),0),0)</f>
        <v>377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377</v>
      </c>
      <c r="L154" s="31">
        <f>IFERROR(VLOOKUP(A154,PlayerStats!$B$1:$Z$999,MATCH("xG",PlayerStats!$B$2:$Z$2,0),0),0)</f>
        <v>0.7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0.7</v>
      </c>
      <c r="Q154" s="31">
        <f>IFERROR(VLOOKUP(A154,PlayerStats!$B$1:$Z$999,MATCH("xAG",PlayerStats!$B$2:$Z$2,0),0),0)</f>
        <v>1.3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1.3</v>
      </c>
      <c r="V154" s="41">
        <f t="shared" si="11"/>
        <v>13</v>
      </c>
      <c r="X154" s="42" t="str">
        <f>API!M154&amp;" "&amp;API!V154</f>
        <v>Billy Gilmour</v>
      </c>
      <c r="Y154" s="42">
        <f>API!AC154</f>
        <v>30</v>
      </c>
    </row>
    <row r="155" spans="1:25">
      <c r="A155" s="31" t="str">
        <f>IF([1]FINAL!A155=0,"",[1]FINAL!A155)</f>
        <v>João Palhinha Gonçalves</v>
      </c>
      <c r="B155" s="31" t="str">
        <f>IF([1]FINAL!B155=0,"",[1]FINAL!B155)</f>
        <v>J.Palhinha</v>
      </c>
      <c r="C155" s="31" t="str">
        <f>IF([1]FINAL!C155=0,"",[1]FINAL!C155)</f>
        <v>Joao Palhinha</v>
      </c>
      <c r="D155" s="31" t="str">
        <f>IF([1]FINAL!D155=0,"",[1]FINAL!D155)</f>
        <v>João Palhinha</v>
      </c>
      <c r="E155" s="42" t="str">
        <f>[1]FINAL!M155</f>
        <v>FUL</v>
      </c>
      <c r="F155" s="43">
        <f>IFERROR(VLOOKUP($E155,Table2!$B$1:$C$21,MATCH("MP",Table2!$B$1:$C$1,0),0),"")</f>
        <v>12</v>
      </c>
      <c r="G155" s="32">
        <f>IFERROR(VLOOKUP(A155,PlayingTime!$B$1:$Z$999,MATCH("Min",PlayingTime!$B$2:$Z$2,0),0),0)</f>
        <v>0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825</v>
      </c>
      <c r="K155" s="37">
        <f t="shared" si="8"/>
        <v>825</v>
      </c>
      <c r="L155" s="31">
        <f>IFERROR(VLOOKUP(A155,PlayerStats!$B$1:$Z$999,MATCH("xG",PlayerStats!$B$2:$Z$2,0),0),0)</f>
        <v>0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0.7</v>
      </c>
      <c r="P155" s="39">
        <f t="shared" si="9"/>
        <v>0.7</v>
      </c>
      <c r="Q155" s="31">
        <f>IFERROR(VLOOKUP(A155,PlayerStats!$B$1:$Z$999,MATCH("xAG",PlayerStats!$B$2:$Z$2,0),0),0)</f>
        <v>0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</v>
      </c>
      <c r="V155" s="41">
        <f t="shared" si="11"/>
        <v>32</v>
      </c>
      <c r="X155" s="42" t="str">
        <f>API!M155&amp;" "&amp;API!V155</f>
        <v>Pascal Groß</v>
      </c>
      <c r="Y155" s="42">
        <f>API!AC155</f>
        <v>41</v>
      </c>
    </row>
    <row r="156" spans="1:25">
      <c r="A156" s="31" t="str">
        <f>IF([1]FINAL!A156=0,"",[1]FINAL!A156)</f>
        <v>Lewis Dunk</v>
      </c>
      <c r="B156" s="31" t="str">
        <f>IF([1]FINAL!B156=0,"",[1]FINAL!B156)</f>
        <v>Dunk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BHA</v>
      </c>
      <c r="F156" s="43">
        <f>IFERROR(VLOOKUP($E156,Table2!$B$1:$C$21,MATCH("MP",Table2!$B$1:$C$1,0),0),"")</f>
        <v>12</v>
      </c>
      <c r="G156" s="32">
        <f>IFERROR(VLOOKUP(A156,PlayingTime!$B$1:$Z$999,MATCH("Min",PlayingTime!$B$2:$Z$2,0),0),0)</f>
        <v>990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990</v>
      </c>
      <c r="L156" s="31">
        <f>IFERROR(VLOOKUP(A156,PlayerStats!$B$1:$Z$999,MATCH("xG",PlayerStats!$B$2:$Z$2,0),0),0)</f>
        <v>1.5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1.5</v>
      </c>
      <c r="Q156" s="31">
        <f>IFERROR(VLOOKUP(A156,PlayerStats!$B$1:$Z$999,MATCH("xAG",PlayerStats!$B$2:$Z$2,0),0),0)</f>
        <v>0.1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0.1</v>
      </c>
      <c r="V156" s="41">
        <f t="shared" si="11"/>
        <v>20</v>
      </c>
      <c r="X156" s="42" t="str">
        <f>API!M156&amp;" "&amp;API!V156</f>
        <v>João Pedro Junqueira de Jesus</v>
      </c>
      <c r="Y156" s="42">
        <f>API!AC156</f>
        <v>29</v>
      </c>
    </row>
    <row r="157" spans="1:25">
      <c r="A157" s="31" t="str">
        <f>IF([1]FINAL!A157=0,"",[1]FINAL!A157)</f>
        <v>Mark Flekken</v>
      </c>
      <c r="B157" s="31" t="str">
        <f>IF([1]FINAL!B157=0,"",[1]FINAL!B157)</f>
        <v>Flekken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BRE</v>
      </c>
      <c r="F157" s="43">
        <f>IFERROR(VLOOKUP($E157,Table2!$B$1:$C$21,MATCH("MP",Table2!$B$1:$C$1,0),0),"")</f>
        <v>12</v>
      </c>
      <c r="G157" s="32">
        <f>IFERROR(VLOOKUP(A157,PlayingTime!$B$1:$Z$999,MATCH("Min",PlayingTime!$B$2:$Z$2,0),0),0)</f>
        <v>945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945</v>
      </c>
      <c r="L157" s="31">
        <f>IFERROR(VLOOKUP(A157,PlayerStats!$B$1:$Z$999,MATCH("xG",PlayerStats!$B$2:$Z$2,0),0),0)</f>
        <v>0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</v>
      </c>
      <c r="Q157" s="31">
        <f>IFERROR(VLOOKUP(A157,PlayerStats!$B$1:$Z$999,MATCH("xAG",PlayerStats!$B$2:$Z$2,0),0),0)</f>
        <v>0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</v>
      </c>
      <c r="V157" s="41">
        <f t="shared" si="11"/>
        <v>34</v>
      </c>
      <c r="X157" s="42" t="str">
        <f>API!M157&amp;" "&amp;API!V157</f>
        <v>Michał Karbownik</v>
      </c>
      <c r="Y157" s="42">
        <f>API!AC157</f>
        <v>0</v>
      </c>
    </row>
    <row r="158" spans="1:25">
      <c r="A158" s="31" t="str">
        <f>IF([1]FINAL!A158=0,"",[1]FINAL!A158)</f>
        <v>Kurt Zouma</v>
      </c>
      <c r="B158" s="31" t="str">
        <f>IF([1]FINAL!B158=0,"",[1]FINAL!B158)</f>
        <v>Zouma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WHU</v>
      </c>
      <c r="F158" s="43">
        <f>IFERROR(VLOOKUP($E158,Table2!$B$1:$C$21,MATCH("MP",Table2!$B$1:$C$1,0),0),"")</f>
        <v>12</v>
      </c>
      <c r="G158" s="32">
        <f>IFERROR(VLOOKUP(A158,PlayingTime!$B$1:$Z$999,MATCH("Min",PlayingTime!$B$2:$Z$2,0),0),0)</f>
        <v>990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990</v>
      </c>
      <c r="L158" s="31">
        <f>IFERROR(VLOOKUP(A158,PlayerStats!$B$1:$Z$999,MATCH("xG",PlayerStats!$B$2:$Z$2,0),0),0)</f>
        <v>0.6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0.6</v>
      </c>
      <c r="Q158" s="31">
        <f>IFERROR(VLOOKUP(A158,PlayerStats!$B$1:$Z$999,MATCH("xAG",PlayerStats!$B$2:$Z$2,0),0),0)</f>
        <v>0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</v>
      </c>
      <c r="V158" s="41">
        <f t="shared" si="11"/>
        <v>29</v>
      </c>
      <c r="X158" s="42" t="str">
        <f>API!M158&amp;" "&amp;API!V158</f>
        <v>Kacper Kozłowski</v>
      </c>
      <c r="Y158" s="42">
        <f>API!AC158</f>
        <v>0</v>
      </c>
    </row>
    <row r="159" spans="1:25">
      <c r="A159" s="31" t="str">
        <f>IF([1]FINAL!A159=0,"",[1]FINAL!A159)</f>
        <v>Michail Antonio</v>
      </c>
      <c r="B159" s="31" t="str">
        <f>IF([1]FINAL!B159=0,"",[1]FINAL!B159)</f>
        <v>Antonio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WHU</v>
      </c>
      <c r="F159" s="43">
        <f>IFERROR(VLOOKUP($E159,Table2!$B$1:$C$21,MATCH("MP",Table2!$B$1:$C$1,0),0),"")</f>
        <v>12</v>
      </c>
      <c r="G159" s="32">
        <f>IFERROR(VLOOKUP(A159,PlayingTime!$B$1:$Z$999,MATCH("Min",PlayingTime!$B$2:$Z$2,0),0),0)</f>
        <v>813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813</v>
      </c>
      <c r="L159" s="31">
        <f>IFERROR(VLOOKUP(A159,PlayerStats!$B$1:$Z$999,MATCH("xG",PlayerStats!$B$2:$Z$2,0),0),0)</f>
        <v>1.8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1.8</v>
      </c>
      <c r="Q159" s="31">
        <f>IFERROR(VLOOKUP(A159,PlayerStats!$B$1:$Z$999,MATCH("xAG",PlayerStats!$B$2:$Z$2,0),0),0)</f>
        <v>0.7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0.7</v>
      </c>
      <c r="V159" s="41">
        <f t="shared" si="11"/>
        <v>38</v>
      </c>
      <c r="X159" s="42" t="str">
        <f>API!M159&amp;" "&amp;API!V159</f>
        <v>Adam Lallana</v>
      </c>
      <c r="Y159" s="42">
        <f>API!AC159</f>
        <v>8</v>
      </c>
    </row>
    <row r="160" spans="1:25">
      <c r="A160" s="31" t="str">
        <f>IF([1]FINAL!A160=0,"",[1]FINAL!A160)</f>
        <v>Marc Cucurella Saseta</v>
      </c>
      <c r="B160" s="31" t="str">
        <f>IF([1]FINAL!B160=0,"",[1]FINAL!B160)</f>
        <v>Cucurella</v>
      </c>
      <c r="C160" s="31" t="str">
        <f>IF([1]FINAL!C160=0,"",[1]FINAL!C160)</f>
        <v>Marc Cucurella</v>
      </c>
      <c r="D160" s="31" t="str">
        <f>IF([1]FINAL!D160=0,"",[1]FINAL!D160)</f>
        <v/>
      </c>
      <c r="E160" s="42" t="str">
        <f>[1]FINAL!M160</f>
        <v>CHE</v>
      </c>
      <c r="F160" s="43">
        <f>IFERROR(VLOOKUP($E160,Table2!$B$1:$C$21,MATCH("MP",Table2!$B$1:$C$1,0),0),"")</f>
        <v>12</v>
      </c>
      <c r="G160" s="32">
        <f>IFERROR(VLOOKUP(A160,PlayingTime!$B$1:$Z$999,MATCH("Min",PlayingTime!$B$2:$Z$2,0),0),0)</f>
        <v>0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485</v>
      </c>
      <c r="J160" s="32">
        <f>IFERROR(VLOOKUP(D160,PlayingTime!$B$1:$Z$999,MATCH("Min",PlayingTime!$B$2:$Z$2,0),0),0)</f>
        <v>0</v>
      </c>
      <c r="K160" s="37">
        <f t="shared" si="8"/>
        <v>485</v>
      </c>
      <c r="L160" s="31">
        <f>IFERROR(VLOOKUP(A160,PlayerStats!$B$1:$Z$999,MATCH("xG",PlayerStats!$B$2:$Z$2,0),0),0)</f>
        <v>0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0.8</v>
      </c>
      <c r="O160" s="31">
        <f>IFERROR(VLOOKUP(D160,PlayerStats!$B$1:$Z$999,MATCH("xG",PlayerStats!$B$2:$Z$2,0),0),0)</f>
        <v>0</v>
      </c>
      <c r="P160" s="39">
        <f t="shared" si="9"/>
        <v>0.8</v>
      </c>
      <c r="Q160" s="31">
        <f>IFERROR(VLOOKUP(A160,PlayerStats!$B$1:$Z$999,MATCH("xAG",PlayerStats!$B$2:$Z$2,0),0),0)</f>
        <v>0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0.1</v>
      </c>
      <c r="T160" s="31">
        <f>IFERROR(VLOOKUP(D160,PlayerStats!$B$1:$Z$999,MATCH("xAG",PlayerStats!$B$2:$Z$2,0),0),0)</f>
        <v>0</v>
      </c>
      <c r="U160" s="39">
        <f t="shared" si="10"/>
        <v>0.1</v>
      </c>
      <c r="V160" s="41">
        <f t="shared" si="11"/>
        <v>8</v>
      </c>
      <c r="X160" s="42" t="str">
        <f>API!M160&amp;" "&amp;API!V160</f>
        <v>Tariq Lamptey</v>
      </c>
      <c r="Y160" s="42">
        <f>API!AC160</f>
        <v>8</v>
      </c>
    </row>
    <row r="161" spans="1:25">
      <c r="A161" s="31" t="str">
        <f>IF([1]FINAL!A161=0,"",[1]FINAL!A161)</f>
        <v>Bart Verbruggen</v>
      </c>
      <c r="B161" s="31" t="str">
        <f>IF([1]FINAL!B161=0,"",[1]FINAL!B161)</f>
        <v>Verbruggen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BHA</v>
      </c>
      <c r="F161" s="43">
        <f>IFERROR(VLOOKUP($E161,Table2!$B$1:$C$21,MATCH("MP",Table2!$B$1:$C$1,0),0),"")</f>
        <v>12</v>
      </c>
      <c r="G161" s="32">
        <f>IFERROR(VLOOKUP(A161,PlayingTime!$B$1:$Z$999,MATCH("Min",PlayingTime!$B$2:$Z$2,0),0),0)</f>
        <v>450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450</v>
      </c>
      <c r="L161" s="31">
        <f>IFERROR(VLOOKUP(A161,PlayerStats!$B$1:$Z$999,MATCH("xG",PlayerStats!$B$2:$Z$2,0),0),0)</f>
        <v>0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</v>
      </c>
      <c r="Q161" s="31">
        <f>IFERROR(VLOOKUP(A161,PlayerStats!$B$1:$Z$999,MATCH("xAG",PlayerStats!$B$2:$Z$2,0),0),0)</f>
        <v>0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</v>
      </c>
      <c r="V161" s="41">
        <f t="shared" si="11"/>
        <v>12</v>
      </c>
      <c r="X161" s="42" t="str">
        <f>API!M161&amp;" "&amp;API!V161</f>
        <v>Solly March</v>
      </c>
      <c r="Y161" s="42">
        <f>API!AC161</f>
        <v>39</v>
      </c>
    </row>
    <row r="162" spans="1:25">
      <c r="A162" s="31" t="str">
        <f>IF([1]FINAL!A162=0,"",[1]FINAL!A162)</f>
        <v>Pape Matar Sarr</v>
      </c>
      <c r="B162" s="31" t="str">
        <f>IF([1]FINAL!B162=0,"",[1]FINAL!B162)</f>
        <v>Sarr</v>
      </c>
      <c r="C162" s="31" t="str">
        <f>IF([1]FINAL!C162=0,"",[1]FINAL!C162)</f>
        <v>P Sarr</v>
      </c>
      <c r="D162" s="31" t="str">
        <f>IF([1]FINAL!D162=0,"",[1]FINAL!D162)</f>
        <v/>
      </c>
      <c r="E162" s="42" t="str">
        <f>[1]FINAL!M162</f>
        <v>TOT</v>
      </c>
      <c r="F162" s="43">
        <f>IFERROR(VLOOKUP($E162,Table2!$B$1:$C$21,MATCH("MP",Table2!$B$1:$C$1,0),0),"")</f>
        <v>12</v>
      </c>
      <c r="G162" s="32">
        <f>IFERROR(VLOOKUP(A162,PlayingTime!$B$1:$Z$999,MATCH("Min",PlayingTime!$B$2:$Z$2,0),0),0)</f>
        <v>830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830</v>
      </c>
      <c r="L162" s="31">
        <f>IFERROR(VLOOKUP(A162,PlayerStats!$B$1:$Z$999,MATCH("xG",PlayerStats!$B$2:$Z$2,0),0),0)</f>
        <v>1.7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1.7</v>
      </c>
      <c r="Q162" s="31">
        <f>IFERROR(VLOOKUP(A162,PlayerStats!$B$1:$Z$999,MATCH("xAG",PlayerStats!$B$2:$Z$2,0),0),0)</f>
        <v>1.2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1.2</v>
      </c>
      <c r="V162" s="41">
        <f t="shared" si="11"/>
        <v>36</v>
      </c>
      <c r="X162" s="42" t="str">
        <f>API!M162&amp;" "&amp;API!V162</f>
        <v>Tom McGill</v>
      </c>
      <c r="Y162" s="42">
        <f>API!AC162</f>
        <v>0</v>
      </c>
    </row>
    <row r="163" spans="1:25">
      <c r="A163" s="31" t="str">
        <f>IF([1]FINAL!A163=0,"",[1]FINAL!A163)</f>
        <v>Ryan Gravenberch</v>
      </c>
      <c r="B163" s="31" t="str">
        <f>IF([1]FINAL!B163=0,"",[1]FINAL!B163)</f>
        <v>Gravenberch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LIV</v>
      </c>
      <c r="F163" s="43">
        <f>IFERROR(VLOOKUP($E163,Table2!$B$1:$C$21,MATCH("MP",Table2!$B$1:$C$1,0),0),"")</f>
        <v>12</v>
      </c>
      <c r="G163" s="32">
        <f>IFERROR(VLOOKUP(A163,PlayingTime!$B$1:$Z$999,MATCH("Min",PlayingTime!$B$2:$Z$2,0),0),0)</f>
        <v>272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272</v>
      </c>
      <c r="L163" s="31">
        <f>IFERROR(VLOOKUP(A163,PlayerStats!$B$1:$Z$999,MATCH("xG",PlayerStats!$B$2:$Z$2,0),0),0)</f>
        <v>0.8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0.8</v>
      </c>
      <c r="Q163" s="31">
        <f>IFERROR(VLOOKUP(A163,PlayerStats!$B$1:$Z$999,MATCH("xAG",PlayerStats!$B$2:$Z$2,0),0),0)</f>
        <v>0.3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0.3</v>
      </c>
      <c r="V163" s="41">
        <f t="shared" si="11"/>
        <v>10</v>
      </c>
      <c r="X163" s="42" t="str">
        <f>API!M163&amp;" "&amp;API!V163</f>
        <v>James Milner</v>
      </c>
      <c r="Y163" s="42">
        <f>API!AC163</f>
        <v>9</v>
      </c>
    </row>
    <row r="164" spans="1:25">
      <c r="A164" s="31" t="str">
        <f>IF([1]FINAL!A164=0,"",[1]FINAL!A164)</f>
        <v>Chiedozie Ogbene</v>
      </c>
      <c r="B164" s="31" t="str">
        <f>IF([1]FINAL!B164=0,"",[1]FINAL!B164)</f>
        <v>Ogbene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LUT</v>
      </c>
      <c r="F164" s="43">
        <f>IFERROR(VLOOKUP($E164,Table2!$B$1:$C$21,MATCH("MP",Table2!$B$1:$C$1,0),0),"")</f>
        <v>12</v>
      </c>
      <c r="G164" s="32">
        <f>IFERROR(VLOOKUP(A164,PlayingTime!$B$1:$Z$999,MATCH("Min",PlayingTime!$B$2:$Z$2,0),0),0)</f>
        <v>762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762</v>
      </c>
      <c r="L164" s="31">
        <f>IFERROR(VLOOKUP(A164,PlayerStats!$B$1:$Z$999,MATCH("xG",PlayerStats!$B$2:$Z$2,0),0),0)</f>
        <v>0.9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0.9</v>
      </c>
      <c r="Q164" s="31">
        <f>IFERROR(VLOOKUP(A164,PlayerStats!$B$1:$Z$999,MATCH("xAG",PlayerStats!$B$2:$Z$2,0),0),0)</f>
        <v>0.9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0.9</v>
      </c>
      <c r="V164" s="41">
        <f t="shared" si="11"/>
        <v>26</v>
      </c>
      <c r="X164" s="42" t="str">
        <f>API!M164&amp;" "&amp;API!V164</f>
        <v>Kaoru Mitoma</v>
      </c>
      <c r="Y164" s="42">
        <f>API!AC164</f>
        <v>53</v>
      </c>
    </row>
    <row r="165" spans="1:25">
      <c r="A165" s="31" t="str">
        <f>IF([1]FINAL!A165=0,"",[1]FINAL!A165)</f>
        <v>Issa Diop</v>
      </c>
      <c r="B165" s="31" t="str">
        <f>IF([1]FINAL!B165=0,"",[1]FINAL!B165)</f>
        <v>Diop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FUL</v>
      </c>
      <c r="F165" s="43">
        <f>IFERROR(VLOOKUP($E165,Table2!$B$1:$C$21,MATCH("MP",Table2!$B$1:$C$1,0),0),"")</f>
        <v>12</v>
      </c>
      <c r="G165" s="32">
        <f>IFERROR(VLOOKUP(A165,PlayingTime!$B$1:$Z$999,MATCH("Min",PlayingTime!$B$2:$Z$2,0),0),0)</f>
        <v>700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700</v>
      </c>
      <c r="L165" s="31">
        <f>IFERROR(VLOOKUP(A165,PlayerStats!$B$1:$Z$999,MATCH("xG",PlayerStats!$B$2:$Z$2,0),0),0)</f>
        <v>0.2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0.2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</v>
      </c>
      <c r="V165" s="41">
        <f t="shared" si="11"/>
        <v>23</v>
      </c>
      <c r="X165" s="42" t="str">
        <f>API!M165&amp;" "&amp;API!V165</f>
        <v>Jakub Moder</v>
      </c>
      <c r="Y165" s="42">
        <f>API!AC165</f>
        <v>0</v>
      </c>
    </row>
    <row r="166" spans="1:25">
      <c r="A166" s="31" t="str">
        <f>IF([1]FINAL!A166=0,"",[1]FINAL!A166)</f>
        <v>Serge Aurier</v>
      </c>
      <c r="B166" s="31" t="str">
        <f>IF([1]FINAL!B166=0,"",[1]FINAL!B166)</f>
        <v>Aurier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NFO</v>
      </c>
      <c r="F166" s="43">
        <f>IFERROR(VLOOKUP($E166,Table2!$B$1:$C$21,MATCH("MP",Table2!$B$1:$C$1,0),0),"")</f>
        <v>12</v>
      </c>
      <c r="G166" s="32">
        <f>IFERROR(VLOOKUP(A166,PlayingTime!$B$1:$Z$999,MATCH("Min",PlayingTime!$B$2:$Z$2,0),0),0)</f>
        <v>743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743</v>
      </c>
      <c r="L166" s="31">
        <f>IFERROR(VLOOKUP(A166,PlayerStats!$B$1:$Z$999,MATCH("xG",PlayerStats!$B$2:$Z$2,0),0),0)</f>
        <v>0.1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0.1</v>
      </c>
      <c r="Q166" s="31">
        <f>IFERROR(VLOOKUP(A166,PlayerStats!$B$1:$Z$999,MATCH("xAG",PlayerStats!$B$2:$Z$2,0),0),0)</f>
        <v>0.5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0.5</v>
      </c>
      <c r="V166" s="41">
        <f t="shared" si="11"/>
        <v>25</v>
      </c>
      <c r="X166" s="42" t="str">
        <f>API!M166&amp;" "&amp;API!V166</f>
        <v>Jeremy Sarmiento Morante</v>
      </c>
      <c r="Y166" s="42">
        <f>API!AC166</f>
        <v>0</v>
      </c>
    </row>
    <row r="167" spans="1:25">
      <c r="A167" s="31" t="str">
        <f>IF([1]FINAL!A167=0,"",[1]FINAL!A167)</f>
        <v>José Malheiro de Sá</v>
      </c>
      <c r="B167" s="31" t="str">
        <f>IF([1]FINAL!B167=0,"",[1]FINAL!B167)</f>
        <v>José Sá</v>
      </c>
      <c r="C167" s="31" t="str">
        <f>IF([1]FINAL!C167=0,"",[1]FINAL!C167)</f>
        <v>Sa</v>
      </c>
      <c r="D167" s="31" t="str">
        <f>IF([1]FINAL!D167=0,"",[1]FINAL!D167)</f>
        <v/>
      </c>
      <c r="E167" s="42" t="str">
        <f>[1]FINAL!M167</f>
        <v>WOL</v>
      </c>
      <c r="F167" s="43">
        <f>IFERROR(VLOOKUP($E167,Table2!$B$1:$C$21,MATCH("MP",Table2!$B$1:$C$1,0),0),"")</f>
        <v>12</v>
      </c>
      <c r="G167" s="32">
        <f>IFERROR(VLOOKUP(A167,PlayingTime!$B$1:$Z$999,MATCH("Min",PlayingTime!$B$2:$Z$2,0),0),0)</f>
        <v>0</v>
      </c>
      <c r="H167" s="32">
        <f>IFERROR(VLOOKUP(B167,PlayingTime!$B$1:$Z$999,MATCH("Min",PlayingTime!$B$2:$Z$2,0),0),0)</f>
        <v>1080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1080</v>
      </c>
      <c r="L167" s="31">
        <f>IFERROR(VLOOKUP(A167,PlayerStats!$B$1:$Z$999,MATCH("xG",PlayerStats!$B$2:$Z$2,0),0),0)</f>
        <v>0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</v>
      </c>
      <c r="Q167" s="31">
        <f>IFERROR(VLOOKUP(A167,PlayerStats!$B$1:$Z$999,MATCH("xAG",PlayerStats!$B$2:$Z$2,0),0),0)</f>
        <v>0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</v>
      </c>
      <c r="V167" s="41">
        <f t="shared" si="11"/>
        <v>36</v>
      </c>
      <c r="X167" s="42" t="str">
        <f>API!M167&amp;" "&amp;API!V167</f>
        <v>Kjell Scherpen</v>
      </c>
      <c r="Y167" s="42">
        <f>API!AC167</f>
        <v>0</v>
      </c>
    </row>
    <row r="168" spans="1:25">
      <c r="A168" s="31" t="str">
        <f>IF([1]FINAL!A168=0,"",[1]FINAL!A168)</f>
        <v>Jean-Philippe Mateta</v>
      </c>
      <c r="B168" s="31" t="str">
        <f>IF([1]FINAL!B168=0,"",[1]FINAL!B168)</f>
        <v>Mateta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CRY</v>
      </c>
      <c r="F168" s="43">
        <f>IFERROR(VLOOKUP($E168,Table2!$B$1:$C$21,MATCH("MP",Table2!$B$1:$C$1,0),0),"")</f>
        <v>12</v>
      </c>
      <c r="G168" s="32">
        <f>IFERROR(VLOOKUP(A168,PlayingTime!$B$1:$Z$999,MATCH("Min",PlayingTime!$B$2:$Z$2,0),0),0)</f>
        <v>387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387</v>
      </c>
      <c r="L168" s="31">
        <f>IFERROR(VLOOKUP(A168,PlayerStats!$B$1:$Z$999,MATCH("xG",PlayerStats!$B$2:$Z$2,0),0),0)</f>
        <v>0.4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0.4</v>
      </c>
      <c r="Q168" s="31">
        <f>IFERROR(VLOOKUP(A168,PlayerStats!$B$1:$Z$999,MATCH("xAG",PlayerStats!$B$2:$Z$2,0),0),0)</f>
        <v>1.2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1.2</v>
      </c>
      <c r="V168" s="41">
        <f t="shared" si="11"/>
        <v>21</v>
      </c>
      <c r="X168" s="42" t="str">
        <f>API!M168&amp;" "&amp;API!V168</f>
        <v>Jason Steele</v>
      </c>
      <c r="Y168" s="42">
        <f>API!AC168</f>
        <v>15</v>
      </c>
    </row>
    <row r="169" spans="1:25">
      <c r="A169" s="31" t="str">
        <f>IF([1]FINAL!A169=0,"",[1]FINAL!A169)</f>
        <v>Bruno Guimarães Rodriguez Moura</v>
      </c>
      <c r="B169" s="31" t="str">
        <f>IF([1]FINAL!B169=0,"",[1]FINAL!B169)</f>
        <v>Bruno G.</v>
      </c>
      <c r="C169" s="31" t="str">
        <f>IF([1]FINAL!C169=0,"",[1]FINAL!C169)</f>
        <v>Guimaraes</v>
      </c>
      <c r="D169" s="31" t="str">
        <f>IF([1]FINAL!D169=0,"",[1]FINAL!D169)</f>
        <v>Bruno Guimarães</v>
      </c>
      <c r="E169" s="42" t="str">
        <f>[1]FINAL!M169</f>
        <v>NEW</v>
      </c>
      <c r="F169" s="43">
        <f>IFERROR(VLOOKUP($E169,Table2!$B$1:$C$21,MATCH("MP",Table2!$B$1:$C$1,0),0),"")</f>
        <v>12</v>
      </c>
      <c r="G169" s="32">
        <f>IFERROR(VLOOKUP(A169,PlayingTime!$B$1:$Z$999,MATCH("Min",PlayingTime!$B$2:$Z$2,0),0),0)</f>
        <v>0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952</v>
      </c>
      <c r="K169" s="37">
        <f t="shared" si="8"/>
        <v>952</v>
      </c>
      <c r="L169" s="31">
        <f>IFERROR(VLOOKUP(A169,PlayerStats!$B$1:$Z$999,MATCH("xG",PlayerStats!$B$2:$Z$2,0),0),0)</f>
        <v>0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1</v>
      </c>
      <c r="P169" s="39">
        <f t="shared" si="9"/>
        <v>1</v>
      </c>
      <c r="Q169" s="31">
        <f>IFERROR(VLOOKUP(A169,PlayerStats!$B$1:$Z$999,MATCH("xAG",PlayerStats!$B$2:$Z$2,0),0),0)</f>
        <v>0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1.2</v>
      </c>
      <c r="U169" s="39">
        <f t="shared" si="10"/>
        <v>1.2</v>
      </c>
      <c r="V169" s="41">
        <f t="shared" si="11"/>
        <v>32</v>
      </c>
      <c r="X169" s="42" t="str">
        <f>API!M169&amp;" "&amp;API!V169</f>
        <v>Deniz Undav</v>
      </c>
      <c r="Y169" s="42">
        <f>API!AC169</f>
        <v>0</v>
      </c>
    </row>
    <row r="170" spans="1:25">
      <c r="A170" s="31" t="str">
        <f>IF([1]FINAL!A170=0,"",[1]FINAL!A170)</f>
        <v>Andreas Hoelgebaum Pereira</v>
      </c>
      <c r="B170" s="31" t="str">
        <f>IF([1]FINAL!B170=0,"",[1]FINAL!B170)</f>
        <v>Andreas</v>
      </c>
      <c r="C170" s="31" t="str">
        <f>IF([1]FINAL!C170=0,"",[1]FINAL!C170)</f>
        <v>A Pereira</v>
      </c>
      <c r="D170" s="31" t="str">
        <f>IF([1]FINAL!D170=0,"",[1]FINAL!D170)</f>
        <v>Andreas Pereira</v>
      </c>
      <c r="E170" s="42" t="str">
        <f>[1]FINAL!M170</f>
        <v>FUL</v>
      </c>
      <c r="F170" s="43">
        <f>IFERROR(VLOOKUP($E170,Table2!$B$1:$C$21,MATCH("MP",Table2!$B$1:$C$1,0),0),"")</f>
        <v>12</v>
      </c>
      <c r="G170" s="32">
        <f>IFERROR(VLOOKUP(A170,PlayingTime!$B$1:$Z$999,MATCH("Min",PlayingTime!$B$2:$Z$2,0),0),0)</f>
        <v>0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781</v>
      </c>
      <c r="K170" s="37">
        <f t="shared" si="8"/>
        <v>781</v>
      </c>
      <c r="L170" s="31">
        <f>IFERROR(VLOOKUP(A170,PlayerStats!$B$1:$Z$999,MATCH("xG",PlayerStats!$B$2:$Z$2,0),0),0)</f>
        <v>0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0.9</v>
      </c>
      <c r="P170" s="39">
        <f t="shared" si="9"/>
        <v>0.9</v>
      </c>
      <c r="Q170" s="31">
        <f>IFERROR(VLOOKUP(A170,PlayerStats!$B$1:$Z$999,MATCH("xAG",PlayerStats!$B$2:$Z$2,0),0),0)</f>
        <v>0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1.7</v>
      </c>
      <c r="U170" s="39">
        <f t="shared" si="10"/>
        <v>1.7</v>
      </c>
      <c r="V170" s="41">
        <f t="shared" si="11"/>
        <v>34</v>
      </c>
      <c r="X170" s="42" t="str">
        <f>API!M170&amp;" "&amp;API!V170</f>
        <v>Jan Paul van Hecke</v>
      </c>
      <c r="Y170" s="42">
        <f>API!AC170</f>
        <v>12</v>
      </c>
    </row>
    <row r="171" spans="1:25">
      <c r="A171" s="31" t="str">
        <f>IF([1]FINAL!A171=0,"",[1]FINAL!A171)</f>
        <v>Jan Paul van Hecke</v>
      </c>
      <c r="B171" s="31" t="str">
        <f>IF([1]FINAL!B171=0,"",[1]FINAL!B171)</f>
        <v>Van Hecke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BHA</v>
      </c>
      <c r="F171" s="43">
        <f>IFERROR(VLOOKUP($E171,Table2!$B$1:$C$21,MATCH("MP",Table2!$B$1:$C$1,0),0),"")</f>
        <v>12</v>
      </c>
      <c r="G171" s="32">
        <f>IFERROR(VLOOKUP(A171,PlayingTime!$B$1:$Z$999,MATCH("Min",PlayingTime!$B$2:$Z$2,0),0),0)</f>
        <v>479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479</v>
      </c>
      <c r="L171" s="31">
        <f>IFERROR(VLOOKUP(A171,PlayerStats!$B$1:$Z$999,MATCH("xG",PlayerStats!$B$2:$Z$2,0),0),0)</f>
        <v>0.1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0.1</v>
      </c>
      <c r="Q171" s="31">
        <f>IFERROR(VLOOKUP(A171,PlayerStats!$B$1:$Z$999,MATCH("xAG",PlayerStats!$B$2:$Z$2,0),0),0)</f>
        <v>0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</v>
      </c>
      <c r="V171" s="41">
        <f t="shared" si="11"/>
        <v>12</v>
      </c>
      <c r="X171" s="42" t="str">
        <f>API!M171&amp;" "&amp;API!V171</f>
        <v>Joël Veltman</v>
      </c>
      <c r="Y171" s="42">
        <f>API!AC171</f>
        <v>16</v>
      </c>
    </row>
    <row r="172" spans="1:25">
      <c r="A172" s="31" t="str">
        <f>IF([1]FINAL!A172=0,"",[1]FINAL!A172)</f>
        <v>Alphonse Areola</v>
      </c>
      <c r="B172" s="31" t="str">
        <f>IF([1]FINAL!B172=0,"",[1]FINAL!B172)</f>
        <v>Areola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WHU</v>
      </c>
      <c r="F172" s="43">
        <f>IFERROR(VLOOKUP($E172,Table2!$B$1:$C$21,MATCH("MP",Table2!$B$1:$C$1,0),0),"")</f>
        <v>12</v>
      </c>
      <c r="G172" s="32">
        <f>IFERROR(VLOOKUP(A172,PlayingTime!$B$1:$Z$999,MATCH("Min",PlayingTime!$B$2:$Z$2,0),0),0)</f>
        <v>1080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1080</v>
      </c>
      <c r="L172" s="31">
        <f>IFERROR(VLOOKUP(A172,PlayerStats!$B$1:$Z$999,MATCH("xG",PlayerStats!$B$2:$Z$2,0),0),0)</f>
        <v>0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</v>
      </c>
      <c r="Q172" s="31">
        <f>IFERROR(VLOOKUP(A172,PlayerStats!$B$1:$Z$999,MATCH("xAG",PlayerStats!$B$2:$Z$2,0),0),0)</f>
        <v>0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</v>
      </c>
      <c r="V172" s="41">
        <f t="shared" si="11"/>
        <v>40</v>
      </c>
      <c r="X172" s="42" t="str">
        <f>API!M172&amp;" "&amp;API!V172</f>
        <v>Bart Verbruggen</v>
      </c>
      <c r="Y172" s="42">
        <f>API!AC172</f>
        <v>12</v>
      </c>
    </row>
    <row r="173" spans="1:25">
      <c r="A173" s="31" t="str">
        <f>IF([1]FINAL!A173=0,"",[1]FINAL!A173)</f>
        <v>Enzo Fernández</v>
      </c>
      <c r="B173" s="31" t="str">
        <f>IF([1]FINAL!B173=0,"",[1]FINAL!B173)</f>
        <v>Enzo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CHE</v>
      </c>
      <c r="F173" s="43">
        <f>IFERROR(VLOOKUP($E173,Table2!$B$1:$C$21,MATCH("MP",Table2!$B$1:$C$1,0),0),"")</f>
        <v>12</v>
      </c>
      <c r="G173" s="32">
        <f>IFERROR(VLOOKUP(A173,PlayingTime!$B$1:$Z$999,MATCH("Min",PlayingTime!$B$2:$Z$2,0),0),0)</f>
        <v>896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896</v>
      </c>
      <c r="L173" s="31">
        <f>IFERROR(VLOOKUP(A173,PlayerStats!$B$1:$Z$999,MATCH("xG",PlayerStats!$B$2:$Z$2,0),0),0)</f>
        <v>2.2999999999999998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2.2999999999999998</v>
      </c>
      <c r="Q173" s="31">
        <f>IFERROR(VLOOKUP(A173,PlayerStats!$B$1:$Z$999,MATCH("xAG",PlayerStats!$B$2:$Z$2,0),0),0)</f>
        <v>1.1000000000000001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1.1000000000000001</v>
      </c>
      <c r="V173" s="41">
        <f t="shared" si="11"/>
        <v>23</v>
      </c>
      <c r="X173" s="42" t="str">
        <f>API!M173&amp;" "&amp;API!V173</f>
        <v>Adam Webster</v>
      </c>
      <c r="Y173" s="42">
        <f>API!AC173</f>
        <v>5</v>
      </c>
    </row>
    <row r="174" spans="1:25">
      <c r="A174" s="31" t="str">
        <f>IF([1]FINAL!A174=0,"",[1]FINAL!A174)</f>
        <v>Harry Wilson</v>
      </c>
      <c r="B174" s="31" t="str">
        <f>IF([1]FINAL!B174=0,"",[1]FINAL!B174)</f>
        <v>Wilson</v>
      </c>
      <c r="C174" s="31" t="str">
        <f>IF([1]FINAL!C174=0,"",[1]FINAL!C174)</f>
        <v>H Wilson</v>
      </c>
      <c r="D174" s="31" t="str">
        <f>IF([1]FINAL!D174=0,"",[1]FINAL!D174)</f>
        <v/>
      </c>
      <c r="E174" s="42" t="str">
        <f>[1]FINAL!M174</f>
        <v>FUL</v>
      </c>
      <c r="F174" s="43">
        <f>IFERROR(VLOOKUP($E174,Table2!$B$1:$C$21,MATCH("MP",Table2!$B$1:$C$1,0),0),"")</f>
        <v>12</v>
      </c>
      <c r="G174" s="32">
        <f>IFERROR(VLOOKUP(A174,PlayingTime!$B$1:$Z$999,MATCH("Min",PlayingTime!$B$2:$Z$2,0),0),0)</f>
        <v>684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684</v>
      </c>
      <c r="L174" s="31">
        <f>IFERROR(VLOOKUP(A174,PlayerStats!$B$1:$Z$999,MATCH("xG",PlayerStats!$B$2:$Z$2,0),0),0)</f>
        <v>0.9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0.9</v>
      </c>
      <c r="Q174" s="31">
        <f>IFERROR(VLOOKUP(A174,PlayerStats!$B$1:$Z$999,MATCH("xAG",PlayerStats!$B$2:$Z$2,0),0),0)</f>
        <v>1.1000000000000001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1.1000000000000001</v>
      </c>
      <c r="V174" s="41">
        <f t="shared" si="11"/>
        <v>22</v>
      </c>
      <c r="X174" s="42" t="str">
        <f>API!M174&amp;" "&amp;API!V174</f>
        <v>Danny Welbeck</v>
      </c>
      <c r="Y174" s="42">
        <f>API!AC174</f>
        <v>15</v>
      </c>
    </row>
    <row r="175" spans="1:25">
      <c r="A175" s="31" t="str">
        <f>IF([1]FINAL!A175=0,"",[1]FINAL!A175)</f>
        <v>Emiliano Martínez Romero</v>
      </c>
      <c r="B175" s="31" t="str">
        <f>IF([1]FINAL!B175=0,"",[1]FINAL!B175)</f>
        <v>Martinez</v>
      </c>
      <c r="C175" s="31" t="str">
        <f>IF([1]FINAL!C175=0,"",[1]FINAL!C175)</f>
        <v>Emiliano Martínez</v>
      </c>
      <c r="D175" s="31" t="str">
        <f>IF([1]FINAL!D175=0,"",[1]FINAL!D175)</f>
        <v/>
      </c>
      <c r="E175" s="42" t="str">
        <f>[1]FINAL!M175</f>
        <v>AVL</v>
      </c>
      <c r="F175" s="43">
        <f>IFERROR(VLOOKUP($E175,Table2!$B$1:$C$21,MATCH("MP",Table2!$B$1:$C$1,0),0),"")</f>
        <v>12</v>
      </c>
      <c r="G175" s="32">
        <f>IFERROR(VLOOKUP(A175,PlayingTime!$B$1:$Z$999,MATCH("Min",PlayingTime!$B$2:$Z$2,0),0),0)</f>
        <v>0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990</v>
      </c>
      <c r="J175" s="32">
        <f>IFERROR(VLOOKUP(D175,PlayingTime!$B$1:$Z$999,MATCH("Min",PlayingTime!$B$2:$Z$2,0),0),0)</f>
        <v>0</v>
      </c>
      <c r="K175" s="37">
        <f t="shared" si="8"/>
        <v>990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</v>
      </c>
      <c r="V175" s="41">
        <f t="shared" si="11"/>
        <v>30</v>
      </c>
      <c r="X175" s="42" t="str">
        <f>API!M175&amp;" "&amp;API!V175</f>
        <v>Andi Zeqiri</v>
      </c>
      <c r="Y175" s="42">
        <f>API!AC175</f>
        <v>0</v>
      </c>
    </row>
    <row r="176" spans="1:25">
      <c r="A176" s="31" t="str">
        <f>IF([1]FINAL!A176=0,"",[1]FINAL!A176)</f>
        <v>Saïd Benrahma</v>
      </c>
      <c r="B176" s="31" t="str">
        <f>IF([1]FINAL!B176=0,"",[1]FINAL!B176)</f>
        <v>Benrahma</v>
      </c>
      <c r="C176" s="31" t="str">
        <f>IF([1]FINAL!C176=0,"",[1]FINAL!C176)</f>
        <v>Said Benrahma</v>
      </c>
      <c r="D176" s="31" t="str">
        <f>IF([1]FINAL!D176=0,"",[1]FINAL!D176)</f>
        <v/>
      </c>
      <c r="E176" s="42" t="str">
        <f>[1]FINAL!M176</f>
        <v>WHU</v>
      </c>
      <c r="F176" s="43">
        <f>IFERROR(VLOOKUP($E176,Table2!$B$1:$C$21,MATCH("MP",Table2!$B$1:$C$1,0),0),"")</f>
        <v>12</v>
      </c>
      <c r="G176" s="32">
        <f>IFERROR(VLOOKUP(A176,PlayingTime!$B$1:$Z$999,MATCH("Min",PlayingTime!$B$2:$Z$2,0),0),0)</f>
        <v>436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436</v>
      </c>
      <c r="L176" s="31">
        <f>IFERROR(VLOOKUP(A176,PlayerStats!$B$1:$Z$999,MATCH("xG",PlayerStats!$B$2:$Z$2,0),0),0)</f>
        <v>0.5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0.5</v>
      </c>
      <c r="Q176" s="31">
        <f>IFERROR(VLOOKUP(A176,PlayerStats!$B$1:$Z$999,MATCH("xAG",PlayerStats!$B$2:$Z$2,0),0),0)</f>
        <v>1.4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1.4</v>
      </c>
      <c r="V176" s="41">
        <f t="shared" si="11"/>
        <v>16</v>
      </c>
      <c r="X176" s="42" t="str">
        <f>API!M176&amp;" "&amp;API!V176</f>
        <v>Igor Julio dos Santos de Paulo</v>
      </c>
      <c r="Y176" s="42">
        <f>API!AC176</f>
        <v>7</v>
      </c>
    </row>
    <row r="177" spans="1:25">
      <c r="A177" s="31" t="str">
        <f>IF([1]FINAL!A177=0,"",[1]FINAL!A177)</f>
        <v>Diego Carlos Santos Silva</v>
      </c>
      <c r="B177" s="31" t="str">
        <f>IF([1]FINAL!B177=0,"",[1]FINAL!B177)</f>
        <v>Diego Carlos</v>
      </c>
      <c r="C177" s="31" t="str">
        <f>IF([1]FINAL!C177=0,"",[1]FINAL!C177)</f>
        <v>Carlos</v>
      </c>
      <c r="D177" s="31" t="str">
        <f>IF([1]FINAL!D177=0,"",[1]FINAL!D177)</f>
        <v/>
      </c>
      <c r="E177" s="42" t="str">
        <f>[1]FINAL!M177</f>
        <v>AVL</v>
      </c>
      <c r="F177" s="43">
        <f>IFERROR(VLOOKUP($E177,Table2!$B$1:$C$21,MATCH("MP",Table2!$B$1:$C$1,0),0),"")</f>
        <v>12</v>
      </c>
      <c r="G177" s="32">
        <f>IFERROR(VLOOKUP(A177,PlayingTime!$B$1:$Z$999,MATCH("Min",PlayingTime!$B$2:$Z$2,0),0),0)</f>
        <v>0</v>
      </c>
      <c r="H177" s="32">
        <f>IFERROR(VLOOKUP(B177,PlayingTime!$B$1:$Z$999,MATCH("Min",PlayingTime!$B$2:$Z$2,0),0),0)</f>
        <v>277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277</v>
      </c>
      <c r="L177" s="31">
        <f>IFERROR(VLOOKUP(A177,PlayerStats!$B$1:$Z$999,MATCH("xG",PlayerStats!$B$2:$Z$2,0),0),0)</f>
        <v>0</v>
      </c>
      <c r="M177" s="31">
        <f>IFERROR(VLOOKUP(B177,PlayerStats!$B$1:$Z$999,MATCH("xG",PlayerStats!$B$2:$Z$2,0),0),0)</f>
        <v>0.4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0.4</v>
      </c>
      <c r="Q177" s="31">
        <f>IFERROR(VLOOKUP(A177,PlayerStats!$B$1:$Z$999,MATCH("xAG",PlayerStats!$B$2:$Z$2,0),0),0)</f>
        <v>0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</v>
      </c>
      <c r="V177" s="41">
        <f t="shared" si="11"/>
        <v>8</v>
      </c>
      <c r="X177" s="42" t="str">
        <f>API!M177&amp;" "&amp;API!V177</f>
        <v>Jack Hinshelwood</v>
      </c>
      <c r="Y177" s="42">
        <f>API!AC177</f>
        <v>2</v>
      </c>
    </row>
    <row r="178" spans="1:25">
      <c r="A178" s="31" t="str">
        <f>IF([1]FINAL!A178=0,"",[1]FINAL!A178)</f>
        <v>Joel Ward</v>
      </c>
      <c r="B178" s="31" t="str">
        <f>IF([1]FINAL!B178=0,"",[1]FINAL!B178)</f>
        <v>Ward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CRY</v>
      </c>
      <c r="F178" s="43">
        <f>IFERROR(VLOOKUP($E178,Table2!$B$1:$C$21,MATCH("MP",Table2!$B$1:$C$1,0),0),"")</f>
        <v>12</v>
      </c>
      <c r="G178" s="32">
        <f>IFERROR(VLOOKUP(A178,PlayingTime!$B$1:$Z$999,MATCH("Min",PlayingTime!$B$2:$Z$2,0),0),0)</f>
        <v>961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961</v>
      </c>
      <c r="L178" s="31">
        <f>IFERROR(VLOOKUP(A178,PlayerStats!$B$1:$Z$999,MATCH("xG",PlayerStats!$B$2:$Z$2,0),0),0)</f>
        <v>0.7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0.7</v>
      </c>
      <c r="Q178" s="31">
        <f>IFERROR(VLOOKUP(A178,PlayerStats!$B$1:$Z$999,MATCH("xAG",PlayerStats!$B$2:$Z$2,0),0),0)</f>
        <v>0.2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0.2</v>
      </c>
      <c r="V178" s="41">
        <f t="shared" si="11"/>
        <v>27</v>
      </c>
      <c r="X178" s="42" t="str">
        <f>API!M178&amp;" "&amp;API!V178</f>
        <v>Carlos Baleba</v>
      </c>
      <c r="Y178" s="42">
        <f>API!AC178</f>
        <v>7</v>
      </c>
    </row>
    <row r="179" spans="1:25">
      <c r="A179" s="31" t="str">
        <f>IF([1]FINAL!A179=0,"",[1]FINAL!A179)</f>
        <v>Oliver Norwood</v>
      </c>
      <c r="B179" s="31" t="str">
        <f>IF([1]FINAL!B179=0,"",[1]FINAL!B179)</f>
        <v>Norwood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SHU</v>
      </c>
      <c r="F179" s="43">
        <f>IFERROR(VLOOKUP($E179,Table2!$B$1:$C$21,MATCH("MP",Table2!$B$1:$C$1,0),0),"")</f>
        <v>12</v>
      </c>
      <c r="G179" s="32">
        <f>IFERROR(VLOOKUP(A179,PlayingTime!$B$1:$Z$999,MATCH("Min",PlayingTime!$B$2:$Z$2,0),0),0)</f>
        <v>881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881</v>
      </c>
      <c r="L179" s="31">
        <f>IFERROR(VLOOKUP(A179,PlayerStats!$B$1:$Z$999,MATCH("xG",PlayerStats!$B$2:$Z$2,0),0),0)</f>
        <v>1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1</v>
      </c>
      <c r="Q179" s="31">
        <f>IFERROR(VLOOKUP(A179,PlayerStats!$B$1:$Z$999,MATCH("xAG",PlayerStats!$B$2:$Z$2,0),0),0)</f>
        <v>0.4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0.4</v>
      </c>
      <c r="V179" s="41">
        <f t="shared" si="11"/>
        <v>26</v>
      </c>
      <c r="X179" s="42" t="str">
        <f>API!M179&amp;" "&amp;API!V179</f>
        <v>Anssumane Fati Vieira</v>
      </c>
      <c r="Y179" s="42">
        <f>API!AC179</f>
        <v>20</v>
      </c>
    </row>
    <row r="180" spans="1:25">
      <c r="A180" s="31" t="str">
        <f>IF([1]FINAL!A180=0,"",[1]FINAL!A180)</f>
        <v>Amadou Onana</v>
      </c>
      <c r="B180" s="31" t="str">
        <f>IF([1]FINAL!B180=0,"",[1]FINAL!B180)</f>
        <v>Onana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EVE</v>
      </c>
      <c r="F180" s="43">
        <f>IFERROR(VLOOKUP($E180,Table2!$B$1:$C$21,MATCH("MP",Table2!$B$1:$C$1,0),0),"")</f>
        <v>12</v>
      </c>
      <c r="G180" s="32">
        <f>IFERROR(VLOOKUP(A180,PlayingTime!$B$1:$Z$999,MATCH("Min",PlayingTime!$B$2:$Z$2,0),0),0)</f>
        <v>920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920</v>
      </c>
      <c r="L180" s="31">
        <f>IFERROR(VLOOKUP(A180,PlayerStats!$B$1:$Z$999,MATCH("xG",PlayerStats!$B$2:$Z$2,0),0),0)</f>
        <v>1.1000000000000001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1.1000000000000001</v>
      </c>
      <c r="Q180" s="31">
        <f>IFERROR(VLOOKUP(A180,PlayerStats!$B$1:$Z$999,MATCH("xAG",PlayerStats!$B$2:$Z$2,0),0),0)</f>
        <v>2.2999999999999998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2.2999999999999998</v>
      </c>
      <c r="V180" s="41">
        <f t="shared" si="11"/>
        <v>22</v>
      </c>
      <c r="X180" s="42" t="str">
        <f>API!M180&amp;" "&amp;API!V180</f>
        <v>Mark O’Mahony</v>
      </c>
      <c r="Y180" s="42">
        <f>API!AC180</f>
        <v>0</v>
      </c>
    </row>
    <row r="181" spans="1:25">
      <c r="A181" s="31" t="str">
        <f>IF([1]FINAL!A181=0,"",[1]FINAL!A181)</f>
        <v>Issa Kaboré</v>
      </c>
      <c r="B181" s="31" t="str">
        <f>IF([1]FINAL!B181=0,"",[1]FINAL!B181)</f>
        <v>Kaboré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LUT</v>
      </c>
      <c r="F181" s="43">
        <f>IFERROR(VLOOKUP($E181,Table2!$B$1:$C$21,MATCH("MP",Table2!$B$1:$C$1,0),0),"")</f>
        <v>12</v>
      </c>
      <c r="G181" s="32">
        <f>IFERROR(VLOOKUP(A181,PlayingTime!$B$1:$Z$999,MATCH("Min",PlayingTime!$B$2:$Z$2,0),0),0)</f>
        <v>778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778</v>
      </c>
      <c r="L181" s="31">
        <f>IFERROR(VLOOKUP(A181,PlayerStats!$B$1:$Z$999,MATCH("xG",PlayerStats!$B$2:$Z$2,0),0),0)</f>
        <v>0.2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0.2</v>
      </c>
      <c r="Q181" s="31">
        <f>IFERROR(VLOOKUP(A181,PlayerStats!$B$1:$Z$999,MATCH("xAG",PlayerStats!$B$2:$Z$2,0),0),0)</f>
        <v>1.5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1.5</v>
      </c>
      <c r="V181" s="41">
        <f t="shared" si="11"/>
        <v>23</v>
      </c>
      <c r="X181" s="42" t="str">
        <f>API!M181&amp;" "&amp;API!V181</f>
        <v>Benicio Baker-Boaitey</v>
      </c>
      <c r="Y181" s="42">
        <f>API!AC181</f>
        <v>0</v>
      </c>
    </row>
    <row r="182" spans="1:25">
      <c r="A182" s="31" t="str">
        <f>IF([1]FINAL!A182=0,"",[1]FINAL!A182)</f>
        <v>Alejandro Garnacho</v>
      </c>
      <c r="B182" s="31" t="str">
        <f>IF([1]FINAL!B182=0,"",[1]FINAL!B182)</f>
        <v>Garnacho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MUN</v>
      </c>
      <c r="F182" s="43">
        <f>IFERROR(VLOOKUP($E182,Table2!$B$1:$C$21,MATCH("MP",Table2!$B$1:$C$1,0),0),"")</f>
        <v>12</v>
      </c>
      <c r="G182" s="32">
        <f>IFERROR(VLOOKUP(A182,PlayingTime!$B$1:$Z$999,MATCH("Min",PlayingTime!$B$2:$Z$2,0),0),0)</f>
        <v>404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404</v>
      </c>
      <c r="L182" s="31">
        <f>IFERROR(VLOOKUP(A182,PlayerStats!$B$1:$Z$999,MATCH("xG",PlayerStats!$B$2:$Z$2,0),0),0)</f>
        <v>0.8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0.8</v>
      </c>
      <c r="Q182" s="31">
        <f>IFERROR(VLOOKUP(A182,PlayerStats!$B$1:$Z$999,MATCH("xAG",PlayerStats!$B$2:$Z$2,0),0),0)</f>
        <v>0.7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0.7</v>
      </c>
      <c r="V182" s="41">
        <f t="shared" si="11"/>
        <v>16</v>
      </c>
      <c r="X182" s="42" t="str">
        <f>API!M182&amp;" "&amp;API!V182</f>
        <v>Enock Agyei</v>
      </c>
      <c r="Y182" s="42">
        <f>API!AC182</f>
        <v>0</v>
      </c>
    </row>
    <row r="183" spans="1:25">
      <c r="A183" s="31" t="str">
        <f>IF([1]FINAL!A183=0,"",[1]FINAL!A183)</f>
        <v>Jarrad Branthwaite</v>
      </c>
      <c r="B183" s="31" t="str">
        <f>IF([1]FINAL!B183=0,"",[1]FINAL!B183)</f>
        <v>Branthwaite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EVE</v>
      </c>
      <c r="F183" s="43">
        <f>IFERROR(VLOOKUP($E183,Table2!$B$1:$C$21,MATCH("MP",Table2!$B$1:$C$1,0),0),"")</f>
        <v>12</v>
      </c>
      <c r="G183" s="32">
        <f>IFERROR(VLOOKUP(A183,PlayingTime!$B$1:$Z$999,MATCH("Min",PlayingTime!$B$2:$Z$2,0),0),0)</f>
        <v>900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900</v>
      </c>
      <c r="L183" s="31">
        <f>IFERROR(VLOOKUP(A183,PlayerStats!$B$1:$Z$999,MATCH("xG",PlayerStats!$B$2:$Z$2,0),0),0)</f>
        <v>0.2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0.2</v>
      </c>
      <c r="Q183" s="31">
        <f>IFERROR(VLOOKUP(A183,PlayerStats!$B$1:$Z$999,MATCH("xAG",PlayerStats!$B$2:$Z$2,0),0),0)</f>
        <v>0.1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0.1</v>
      </c>
      <c r="V183" s="41">
        <f t="shared" si="11"/>
        <v>22</v>
      </c>
      <c r="X183" s="42" t="str">
        <f>API!M183&amp;" "&amp;API!V183</f>
        <v>Ameen Al-Dakhil</v>
      </c>
      <c r="Y183" s="42">
        <f>API!AC183</f>
        <v>9</v>
      </c>
    </row>
    <row r="184" spans="1:25">
      <c r="A184" s="31" t="str">
        <f>IF([1]FINAL!A184=0,"",[1]FINAL!A184)</f>
        <v>Gustavo Hamer</v>
      </c>
      <c r="B184" s="31" t="str">
        <f>IF([1]FINAL!B184=0,"",[1]FINAL!B184)</f>
        <v>Hamer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SHU</v>
      </c>
      <c r="F184" s="43">
        <f>IFERROR(VLOOKUP($E184,Table2!$B$1:$C$21,MATCH("MP",Table2!$B$1:$C$1,0),0),"")</f>
        <v>12</v>
      </c>
      <c r="G184" s="32">
        <f>IFERROR(VLOOKUP(A184,PlayingTime!$B$1:$Z$999,MATCH("Min",PlayingTime!$B$2:$Z$2,0),0),0)</f>
        <v>902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902</v>
      </c>
      <c r="L184" s="31">
        <f>IFERROR(VLOOKUP(A184,PlayerStats!$B$1:$Z$999,MATCH("xG",PlayerStats!$B$2:$Z$2,0),0),0)</f>
        <v>1.4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1.4</v>
      </c>
      <c r="Q184" s="31">
        <f>IFERROR(VLOOKUP(A184,PlayerStats!$B$1:$Z$999,MATCH("xAG",PlayerStats!$B$2:$Z$2,0),0),0)</f>
        <v>0.8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0.8</v>
      </c>
      <c r="V184" s="41">
        <f t="shared" si="11"/>
        <v>33</v>
      </c>
      <c r="X184" s="42" t="str">
        <f>API!M184&amp;" "&amp;API!V184</f>
        <v>Samuel Bastien</v>
      </c>
      <c r="Y184" s="42">
        <f>API!AC184</f>
        <v>0</v>
      </c>
    </row>
    <row r="185" spans="1:25">
      <c r="A185" s="31" t="str">
        <f>IF([1]FINAL!A185=0,"",[1]FINAL!A185)</f>
        <v>Morgan Gibbs-White</v>
      </c>
      <c r="B185" s="31" t="str">
        <f>IF([1]FINAL!B185=0,"",[1]FINAL!B185)</f>
        <v>Gibbs-White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NFO</v>
      </c>
      <c r="F185" s="43">
        <f>IFERROR(VLOOKUP($E185,Table2!$B$1:$C$21,MATCH("MP",Table2!$B$1:$C$1,0),0),"")</f>
        <v>12</v>
      </c>
      <c r="G185" s="32">
        <f>IFERROR(VLOOKUP(A185,PlayingTime!$B$1:$Z$999,MATCH("Min",PlayingTime!$B$2:$Z$2,0),0),0)</f>
        <v>1013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1013</v>
      </c>
      <c r="L185" s="31">
        <f>IFERROR(VLOOKUP(A185,PlayerStats!$B$1:$Z$999,MATCH("xG",PlayerStats!$B$2:$Z$2,0),0),0)</f>
        <v>1.4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1.4</v>
      </c>
      <c r="Q185" s="31">
        <f>IFERROR(VLOOKUP(A185,PlayerStats!$B$1:$Z$999,MATCH("xAG",PlayerStats!$B$2:$Z$2,0),0),0)</f>
        <v>2.1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2.1</v>
      </c>
      <c r="V185" s="41">
        <f t="shared" si="11"/>
        <v>33</v>
      </c>
      <c r="X185" s="42" t="str">
        <f>API!M185&amp;" "&amp;API!V185</f>
        <v>Manuel Benson Hedilazio</v>
      </c>
      <c r="Y185" s="42">
        <f>API!AC185</f>
        <v>3</v>
      </c>
    </row>
    <row r="186" spans="1:25">
      <c r="A186" s="31" t="str">
        <f>IF([1]FINAL!A186=0,"",[1]FINAL!A186)</f>
        <v>Mahmoud Dahoud</v>
      </c>
      <c r="B186" s="31" t="str">
        <f>IF([1]FINAL!B186=0,"",[1]FINAL!B186)</f>
        <v>Dahoud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BHA</v>
      </c>
      <c r="F186" s="43">
        <f>IFERROR(VLOOKUP($E186,Table2!$B$1:$C$21,MATCH("MP",Table2!$B$1:$C$1,0),0),"")</f>
        <v>12</v>
      </c>
      <c r="G186" s="32">
        <f>IFERROR(VLOOKUP(A186,PlayingTime!$B$1:$Z$999,MATCH("Min",PlayingTime!$B$2:$Z$2,0),0),0)</f>
        <v>407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407</v>
      </c>
      <c r="L186" s="31">
        <f>IFERROR(VLOOKUP(A186,PlayerStats!$B$1:$Z$999,MATCH("xG",PlayerStats!$B$2:$Z$2,0),0),0)</f>
        <v>0.1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0.1</v>
      </c>
      <c r="Q186" s="31">
        <f>IFERROR(VLOOKUP(A186,PlayerStats!$B$1:$Z$999,MATCH("xAG",PlayerStats!$B$2:$Z$2,0),0),0)</f>
        <v>0.9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0.9</v>
      </c>
      <c r="V186" s="41">
        <f t="shared" si="11"/>
        <v>13</v>
      </c>
      <c r="X186" s="42" t="str">
        <f>API!M186&amp;" "&amp;API!V186</f>
        <v>Jordan Beyer</v>
      </c>
      <c r="Y186" s="42">
        <f>API!AC186</f>
        <v>9</v>
      </c>
    </row>
    <row r="187" spans="1:25">
      <c r="A187" s="31" t="str">
        <f>IF([1]FINAL!A187=0,"",[1]FINAL!A187)</f>
        <v>Brennan Johnson</v>
      </c>
      <c r="B187" s="31" t="str">
        <f>IF([1]FINAL!B187=0,"",[1]FINAL!B187)</f>
        <v>Johnson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TOT</v>
      </c>
      <c r="F187" s="43">
        <f>IFERROR(VLOOKUP($E187,Table2!$B$1:$C$21,MATCH("MP",Table2!$B$1:$C$1,0),0),"")</f>
        <v>12</v>
      </c>
      <c r="G187" s="32">
        <f>IFERROR(VLOOKUP(A187,PlayingTime!$B$1:$Z$999,MATCH("Min",PlayingTime!$B$2:$Z$2,0),0),0)</f>
        <v>217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217</v>
      </c>
      <c r="L187" s="31">
        <f>IFERROR(VLOOKUP(A187,PlayerStats!$B$1:$Z$999,MATCH("xG",PlayerStats!$B$2:$Z$2,0),0),0)</f>
        <v>1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1</v>
      </c>
      <c r="Q187" s="31">
        <f>IFERROR(VLOOKUP(A187,PlayerStats!$B$1:$Z$999,MATCH("xAG",PlayerStats!$B$2:$Z$2,0),0),0)</f>
        <v>0.9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0.9</v>
      </c>
      <c r="V187" s="41">
        <f t="shared" si="11"/>
        <v>23</v>
      </c>
      <c r="X187" s="42" t="str">
        <f>API!M187&amp;" "&amp;API!V187</f>
        <v>Josh Brownhill</v>
      </c>
      <c r="Y187" s="42">
        <f>API!AC187</f>
        <v>28</v>
      </c>
    </row>
    <row r="188" spans="1:25">
      <c r="A188" s="31" t="str">
        <f>IF([1]FINAL!A188=0,"",[1]FINAL!A188)</f>
        <v>Carlos Henrique Casimiro</v>
      </c>
      <c r="B188" s="31" t="str">
        <f>IF([1]FINAL!B188=0,"",[1]FINAL!B188)</f>
        <v>Casemiro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MUN</v>
      </c>
      <c r="F188" s="43">
        <f>IFERROR(VLOOKUP($E188,Table2!$B$1:$C$21,MATCH("MP",Table2!$B$1:$C$1,0),0),"")</f>
        <v>12</v>
      </c>
      <c r="G188" s="32">
        <f>IFERROR(VLOOKUP(A188,PlayingTime!$B$1:$Z$999,MATCH("Min",PlayingTime!$B$2:$Z$2,0),0),0)</f>
        <v>0</v>
      </c>
      <c r="H188" s="32">
        <f>IFERROR(VLOOKUP(B188,PlayingTime!$B$1:$Z$999,MATCH("Min",PlayingTime!$B$2:$Z$2,0),0),0)</f>
        <v>648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648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1.8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1.8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0.3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0.3</v>
      </c>
      <c r="V188" s="41">
        <f t="shared" si="11"/>
        <v>21</v>
      </c>
      <c r="X188" s="42" t="str">
        <f>API!M188&amp;" "&amp;API!V188</f>
        <v>Darko Churlinov</v>
      </c>
      <c r="Y188" s="42">
        <f>API!AC188</f>
        <v>0</v>
      </c>
    </row>
    <row r="189" spans="1:25">
      <c r="A189" s="31" t="str">
        <f>IF([1]FINAL!A189=0,"",[1]FINAL!A189)</f>
        <v>Rodrigo Hernandez</v>
      </c>
      <c r="B189" s="31" t="str">
        <f>IF([1]FINAL!B189=0,"",[1]FINAL!B189)</f>
        <v>Rodrigo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MCI</v>
      </c>
      <c r="F189" s="43">
        <f>IFERROR(VLOOKUP($E189,Table2!$B$1:$C$21,MATCH("MP",Table2!$B$1:$C$1,0),0),"")</f>
        <v>12</v>
      </c>
      <c r="G189" s="32">
        <f>IFERROR(VLOOKUP(A189,PlayingTime!$B$1:$Z$999,MATCH("Min",PlayingTime!$B$2:$Z$2,0),0),0)</f>
        <v>0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0</v>
      </c>
      <c r="L189" s="31">
        <f>IFERROR(VLOOKUP(A189,PlayerStats!$B$1:$Z$999,MATCH("xG",PlayerStats!$B$2:$Z$2,0),0),0)</f>
        <v>0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</v>
      </c>
      <c r="Q189" s="31">
        <f>IFERROR(VLOOKUP(A189,PlayerStats!$B$1:$Z$999,MATCH("xAG",PlayerStats!$B$2:$Z$2,0),0),0)</f>
        <v>0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</v>
      </c>
      <c r="V189" s="41">
        <f t="shared" si="11"/>
        <v>45</v>
      </c>
      <c r="X189" s="42" t="str">
        <f>API!M189&amp;" "&amp;API!V189</f>
        <v>Jack Cork</v>
      </c>
      <c r="Y189" s="42">
        <f>API!AC189</f>
        <v>1</v>
      </c>
    </row>
    <row r="190" spans="1:25">
      <c r="A190" s="31" t="str">
        <f>IF([1]FINAL!A190=0,"",[1]FINAL!A190)</f>
        <v>Tahith Chong</v>
      </c>
      <c r="B190" s="31" t="str">
        <f>IF([1]FINAL!B190=0,"",[1]FINAL!B190)</f>
        <v>Chong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LUT</v>
      </c>
      <c r="F190" s="43">
        <f>IFERROR(VLOOKUP($E190,Table2!$B$1:$C$21,MATCH("MP",Table2!$B$1:$C$1,0),0),"")</f>
        <v>12</v>
      </c>
      <c r="G190" s="32">
        <f>IFERROR(VLOOKUP(A190,PlayingTime!$B$1:$Z$999,MATCH("Min",PlayingTime!$B$2:$Z$2,0),0),0)</f>
        <v>529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529</v>
      </c>
      <c r="L190" s="31">
        <f>IFERROR(VLOOKUP(A190,PlayerStats!$B$1:$Z$999,MATCH("xG",PlayerStats!$B$2:$Z$2,0),0),0)</f>
        <v>0.8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0.8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</v>
      </c>
      <c r="V190" s="41">
        <f t="shared" si="11"/>
        <v>18</v>
      </c>
      <c r="X190" s="42" t="str">
        <f>API!M190&amp;" "&amp;API!V190</f>
        <v>Dara Costelloe</v>
      </c>
      <c r="Y190" s="42">
        <f>API!AC190</f>
        <v>0</v>
      </c>
    </row>
    <row r="191" spans="1:25">
      <c r="A191" s="31" t="str">
        <f>IF([1]FINAL!A191=0,"",[1]FINAL!A191)</f>
        <v>Joel Matip</v>
      </c>
      <c r="B191" s="31" t="str">
        <f>IF([1]FINAL!B191=0,"",[1]FINAL!B191)</f>
        <v>Matip</v>
      </c>
      <c r="C191" s="31" t="str">
        <f>IF([1]FINAL!C191=0,"",[1]FINAL!C191)</f>
        <v>Joël Matip</v>
      </c>
      <c r="D191" s="31" t="str">
        <f>IF([1]FINAL!D191=0,"",[1]FINAL!D191)</f>
        <v/>
      </c>
      <c r="E191" s="42" t="str">
        <f>[1]FINAL!M191</f>
        <v>LIV</v>
      </c>
      <c r="F191" s="43">
        <f>IFERROR(VLOOKUP($E191,Table2!$B$1:$C$21,MATCH("MP",Table2!$B$1:$C$1,0),0),"")</f>
        <v>12</v>
      </c>
      <c r="G191" s="32">
        <f>IFERROR(VLOOKUP(A191,PlayingTime!$B$1:$Z$999,MATCH("Min",PlayingTime!$B$2:$Z$2,0),0),0)</f>
        <v>0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623</v>
      </c>
      <c r="J191" s="32">
        <f>IFERROR(VLOOKUP(D191,PlayingTime!$B$1:$Z$999,MATCH("Min",PlayingTime!$B$2:$Z$2,0),0),0)</f>
        <v>0</v>
      </c>
      <c r="K191" s="37">
        <f t="shared" si="8"/>
        <v>623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0.5</v>
      </c>
      <c r="O191" s="31">
        <f>IFERROR(VLOOKUP(D191,PlayerStats!$B$1:$Z$999,MATCH("xG",PlayerStats!$B$2:$Z$2,0),0),0)</f>
        <v>0</v>
      </c>
      <c r="P191" s="39">
        <f t="shared" si="9"/>
        <v>0.5</v>
      </c>
      <c r="Q191" s="31">
        <f>IFERROR(VLOOKUP(A191,PlayerStats!$B$1:$Z$999,MATCH("xAG",PlayerStats!$B$2:$Z$2,0),0),0)</f>
        <v>0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0.1</v>
      </c>
      <c r="T191" s="31">
        <f>IFERROR(VLOOKUP(D191,PlayerStats!$B$1:$Z$999,MATCH("xAG",PlayerStats!$B$2:$Z$2,0),0),0)</f>
        <v>0</v>
      </c>
      <c r="U191" s="39">
        <f t="shared" si="10"/>
        <v>0.1</v>
      </c>
      <c r="V191" s="41">
        <f t="shared" si="11"/>
        <v>19</v>
      </c>
      <c r="X191" s="42" t="str">
        <f>API!M191&amp;" "&amp;API!V191</f>
        <v>Josh Cullen</v>
      </c>
      <c r="Y191" s="42">
        <f>API!AC191</f>
        <v>17</v>
      </c>
    </row>
    <row r="192" spans="1:25">
      <c r="A192" s="31" t="str">
        <f>IF([1]FINAL!A192=0,"",[1]FINAL!A192)</f>
        <v>André Onana</v>
      </c>
      <c r="B192" s="31" t="str">
        <f>IF([1]FINAL!B192=0,"",[1]FINAL!B192)</f>
        <v>Onana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MUN</v>
      </c>
      <c r="F192" s="43">
        <f>IFERROR(VLOOKUP($E192,Table2!$B$1:$C$21,MATCH("MP",Table2!$B$1:$C$1,0),0),"")</f>
        <v>12</v>
      </c>
      <c r="G192" s="32">
        <f>IFERROR(VLOOKUP(A192,PlayingTime!$B$1:$Z$999,MATCH("Min",PlayingTime!$B$2:$Z$2,0),0),0)</f>
        <v>1080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1080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</v>
      </c>
      <c r="Q192" s="31">
        <f>IFERROR(VLOOKUP(A192,PlayerStats!$B$1:$Z$999,MATCH("xAG",PlayerStats!$B$2:$Z$2,0),0),0)</f>
        <v>0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</v>
      </c>
      <c r="V192" s="41">
        <f t="shared" si="11"/>
        <v>43</v>
      </c>
      <c r="X192" s="42" t="str">
        <f>API!M192&amp;" "&amp;API!V192</f>
        <v>CJ Egan-Riley</v>
      </c>
      <c r="Y192" s="42">
        <f>API!AC192</f>
        <v>0</v>
      </c>
    </row>
    <row r="193" spans="1:25">
      <c r="A193" s="31" t="str">
        <f>IF([1]FINAL!A193=0,"",[1]FINAL!A193)</f>
        <v>Olu Aina</v>
      </c>
      <c r="B193" s="31" t="str">
        <f>IF([1]FINAL!B193=0,"",[1]FINAL!B193)</f>
        <v>Aina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NFO</v>
      </c>
      <c r="F193" s="43">
        <f>IFERROR(VLOOKUP($E193,Table2!$B$1:$C$21,MATCH("MP",Table2!$B$1:$C$1,0),0),"")</f>
        <v>12</v>
      </c>
      <c r="G193" s="32">
        <f>IFERROR(VLOOKUP(A193,PlayingTime!$B$1:$Z$999,MATCH("Min",PlayingTime!$B$2:$Z$2,0),0),0)</f>
        <v>0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0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28</v>
      </c>
      <c r="X193" s="42" t="str">
        <f>API!M193&amp;" "&amp;API!V193</f>
        <v>Hjalmar Ekdal</v>
      </c>
      <c r="Y193" s="42">
        <f>API!AC193</f>
        <v>0</v>
      </c>
    </row>
    <row r="194" spans="1:25">
      <c r="A194" s="31" t="str">
        <f>IF([1]FINAL!A194=0,"",[1]FINAL!A194)</f>
        <v>Luca Koleosho</v>
      </c>
      <c r="B194" s="31" t="str">
        <f>IF([1]FINAL!B194=0,"",[1]FINAL!B194)</f>
        <v>Koleosho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BUR</v>
      </c>
      <c r="F194" s="43">
        <f>IFERROR(VLOOKUP($E194,Table2!$B$1:$C$21,MATCH("MP",Table2!$B$1:$C$1,0),0),"")</f>
        <v>12</v>
      </c>
      <c r="G194" s="32">
        <f>IFERROR(VLOOKUP(A194,PlayingTime!$B$1:$Z$999,MATCH("Min",PlayingTime!$B$2:$Z$2,0),0),0)</f>
        <v>783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783</v>
      </c>
      <c r="L194" s="31">
        <f>IFERROR(VLOOKUP(A194,PlayerStats!$B$1:$Z$999,MATCH("xG",PlayerStats!$B$2:$Z$2,0),0),0)</f>
        <v>1.5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1.5</v>
      </c>
      <c r="Q194" s="31">
        <f>IFERROR(VLOOKUP(A194,PlayerStats!$B$1:$Z$999,MATCH("xAG",PlayerStats!$B$2:$Z$2,0),0),0)</f>
        <v>1.2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1.2</v>
      </c>
      <c r="V194" s="41">
        <f t="shared" si="11"/>
        <v>25</v>
      </c>
      <c r="X194" s="42" t="str">
        <f>API!M194&amp;" "&amp;API!V194</f>
        <v>Lyle Foster</v>
      </c>
      <c r="Y194" s="42">
        <f>API!AC194</f>
        <v>33</v>
      </c>
    </row>
    <row r="195" spans="1:25">
      <c r="A195" s="31" t="str">
        <f>IF([1]FINAL!A195=0,"",[1]FINAL!A195)</f>
        <v>Aaron Ramsdale</v>
      </c>
      <c r="B195" s="31" t="str">
        <f>IF([1]FINAL!B195=0,"",[1]FINAL!B195)</f>
        <v>Ramsdale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ARS</v>
      </c>
      <c r="F195" s="43">
        <f>IFERROR(VLOOKUP($E195,Table2!$B$1:$C$21,MATCH("MP",Table2!$B$1:$C$1,0),0),"")</f>
        <v>12</v>
      </c>
      <c r="G195" s="32">
        <f>IFERROR(VLOOKUP(A195,PlayingTime!$B$1:$Z$999,MATCH("Min",PlayingTime!$B$2:$Z$2,0),0),0)</f>
        <v>360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360</v>
      </c>
      <c r="L195" s="31">
        <f>IFERROR(VLOOKUP(A195,PlayerStats!$B$1:$Z$999,MATCH("xG",PlayerStats!$B$2:$Z$2,0),0),0)</f>
        <v>0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</v>
      </c>
      <c r="Q195" s="31">
        <f>IFERROR(VLOOKUP(A195,PlayerStats!$B$1:$Z$999,MATCH("xAG",PlayerStats!$B$2:$Z$2,0),0),0)</f>
        <v>0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</v>
      </c>
      <c r="V195" s="41">
        <f t="shared" ref="V195:V258" si="15">IFERROR(VLOOKUP(A195,$X$1:$Y$1000,MATCH("total_points",$X$1:$Y$1,0),0),"")</f>
        <v>11</v>
      </c>
      <c r="X195" s="42" t="str">
        <f>API!M195&amp;" "&amp;API!V195</f>
        <v>Denis Franchi</v>
      </c>
      <c r="Y195" s="42">
        <f>API!AC195</f>
        <v>0</v>
      </c>
    </row>
    <row r="196" spans="1:25">
      <c r="A196" s="31" t="str">
        <f>IF([1]FINAL!A196=0,"",[1]FINAL!A196)</f>
        <v>Joe Worrall</v>
      </c>
      <c r="B196" s="31" t="str">
        <f>IF([1]FINAL!B196=0,"",[1]FINAL!B196)</f>
        <v>Worrall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NFO</v>
      </c>
      <c r="F196" s="43">
        <f>IFERROR(VLOOKUP($E196,Table2!$B$1:$C$21,MATCH("MP",Table2!$B$1:$C$1,0),0),"")</f>
        <v>12</v>
      </c>
      <c r="G196" s="32">
        <f>IFERROR(VLOOKUP(A196,PlayingTime!$B$1:$Z$999,MATCH("Min",PlayingTime!$B$2:$Z$2,0),0),0)</f>
        <v>438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438</v>
      </c>
      <c r="L196" s="31">
        <f>IFERROR(VLOOKUP(A196,PlayerStats!$B$1:$Z$999,MATCH("xG",PlayerStats!$B$2:$Z$2,0),0),0)</f>
        <v>0.1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0.1</v>
      </c>
      <c r="Q196" s="31">
        <f>IFERROR(VLOOKUP(A196,PlayerStats!$B$1:$Z$999,MATCH("xAG",PlayerStats!$B$2:$Z$2,0),0),0)</f>
        <v>0.2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0.2</v>
      </c>
      <c r="V196" s="41">
        <f t="shared" si="15"/>
        <v>12</v>
      </c>
      <c r="X196" s="42" t="str">
        <f>API!M196&amp;" "&amp;API!V196</f>
        <v>Jóhann Berg Gudmundsson</v>
      </c>
      <c r="Y196" s="42">
        <f>API!AC196</f>
        <v>12</v>
      </c>
    </row>
    <row r="197" spans="1:25">
      <c r="A197" s="31" t="str">
        <f>IF([1]FINAL!A197=0,"",[1]FINAL!A197)</f>
        <v>James McAtee</v>
      </c>
      <c r="B197" s="31" t="str">
        <f>IF([1]FINAL!B197=0,"",[1]FINAL!B197)</f>
        <v>McAtee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SHU</v>
      </c>
      <c r="F197" s="43">
        <f>IFERROR(VLOOKUP($E197,Table2!$B$1:$C$21,MATCH("MP",Table2!$B$1:$C$1,0),0),"")</f>
        <v>12</v>
      </c>
      <c r="G197" s="32">
        <f>IFERROR(VLOOKUP(A197,PlayingTime!$B$1:$Z$999,MATCH("Min",PlayingTime!$B$2:$Z$2,0),0),0)</f>
        <v>514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514</v>
      </c>
      <c r="L197" s="31">
        <f>IFERROR(VLOOKUP(A197,PlayerStats!$B$1:$Z$999,MATCH("xG",PlayerStats!$B$2:$Z$2,0),0),0)</f>
        <v>0.6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0.6</v>
      </c>
      <c r="Q197" s="31">
        <f>IFERROR(VLOOKUP(A197,PlayerStats!$B$1:$Z$999,MATCH("xAG",PlayerStats!$B$2:$Z$2,0),0),0)</f>
        <v>0.4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0.4</v>
      </c>
      <c r="V197" s="41">
        <f t="shared" si="15"/>
        <v>21</v>
      </c>
      <c r="X197" s="42" t="str">
        <f>API!M197&amp;" "&amp;API!V197</f>
        <v>Luke McNally</v>
      </c>
      <c r="Y197" s="42">
        <f>API!AC197</f>
        <v>0</v>
      </c>
    </row>
    <row r="198" spans="1:25">
      <c r="A198" s="31" t="str">
        <f>IF([1]FINAL!A198=0,"",[1]FINAL!A198)</f>
        <v>Sandro Tonali</v>
      </c>
      <c r="B198" s="31" t="str">
        <f>IF([1]FINAL!B198=0,"",[1]FINAL!B198)</f>
        <v>Tonali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NEW</v>
      </c>
      <c r="F198" s="43">
        <f>IFERROR(VLOOKUP($E198,Table2!$B$1:$C$21,MATCH("MP",Table2!$B$1:$C$1,0),0),"")</f>
        <v>12</v>
      </c>
      <c r="G198" s="32">
        <f>IFERROR(VLOOKUP(A198,PlayingTime!$B$1:$Z$999,MATCH("Min",PlayingTime!$B$2:$Z$2,0),0),0)</f>
        <v>438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438</v>
      </c>
      <c r="L198" s="31">
        <f>IFERROR(VLOOKUP(A198,PlayerStats!$B$1:$Z$999,MATCH("xG",PlayerStats!$B$2:$Z$2,0),0),0)</f>
        <v>0.7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0.7</v>
      </c>
      <c r="Q198" s="31">
        <f>IFERROR(VLOOKUP(A198,PlayerStats!$B$1:$Z$999,MATCH("xAG",PlayerStats!$B$2:$Z$2,0),0),0)</f>
        <v>0.6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0.6</v>
      </c>
      <c r="V198" s="41">
        <f t="shared" si="15"/>
        <v>16</v>
      </c>
      <c r="X198" s="42" t="str">
        <f>API!M198&amp;" "&amp;API!V198</f>
        <v>Arijanet Muric</v>
      </c>
      <c r="Y198" s="42">
        <f>API!AC198</f>
        <v>0</v>
      </c>
    </row>
    <row r="199" spans="1:25">
      <c r="A199" s="31" t="str">
        <f>IF([1]FINAL!A199=0,"",[1]FINAL!A199)</f>
        <v>Sander Berge</v>
      </c>
      <c r="B199" s="31" t="str">
        <f>IF([1]FINAL!B199=0,"",[1]FINAL!B199)</f>
        <v>Berge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BUR</v>
      </c>
      <c r="F199" s="43">
        <f>IFERROR(VLOOKUP($E199,Table2!$B$1:$C$21,MATCH("MP",Table2!$B$1:$C$1,0),0),"")</f>
        <v>12</v>
      </c>
      <c r="G199" s="32">
        <f>IFERROR(VLOOKUP(A199,PlayingTime!$B$1:$Z$999,MATCH("Min",PlayingTime!$B$2:$Z$2,0),0),0)</f>
        <v>790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790</v>
      </c>
      <c r="L199" s="31">
        <f>IFERROR(VLOOKUP(A199,PlayerStats!$B$1:$Z$999,MATCH("xG",PlayerStats!$B$2:$Z$2,0),0),0)</f>
        <v>0.9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0.9</v>
      </c>
      <c r="Q199" s="31">
        <f>IFERROR(VLOOKUP(A199,PlayerStats!$B$1:$Z$999,MATCH("xAG",PlayerStats!$B$2:$Z$2,0),0),0)</f>
        <v>0.7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0.7</v>
      </c>
      <c r="V199" s="41">
        <f t="shared" si="15"/>
        <v>23</v>
      </c>
      <c r="X199" s="42" t="str">
        <f>API!M199&amp;" "&amp;API!V199</f>
        <v>Dara O'Shea</v>
      </c>
      <c r="Y199" s="42">
        <f>API!AC199</f>
        <v>10</v>
      </c>
    </row>
    <row r="200" spans="1:25">
      <c r="A200" s="31" t="str">
        <f>IF([1]FINAL!A200=0,"",[1]FINAL!A200)</f>
        <v>Matt Turner</v>
      </c>
      <c r="B200" s="31" t="str">
        <f>IF([1]FINAL!B200=0,"",[1]FINAL!B200)</f>
        <v>Turner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NFO</v>
      </c>
      <c r="F200" s="43">
        <f>IFERROR(VLOOKUP($E200,Table2!$B$1:$C$21,MATCH("MP",Table2!$B$1:$C$1,0),0),"")</f>
        <v>12</v>
      </c>
      <c r="G200" s="32">
        <f>IFERROR(VLOOKUP(A200,PlayingTime!$B$1:$Z$999,MATCH("Min",PlayingTime!$B$2:$Z$2,0),0),0)</f>
        <v>900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900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</v>
      </c>
      <c r="V200" s="41">
        <f t="shared" si="15"/>
        <v>27</v>
      </c>
      <c r="X200" s="42" t="str">
        <f>API!M200&amp;" "&amp;API!V200</f>
        <v>Michael Obafemi</v>
      </c>
      <c r="Y200" s="42">
        <f>API!AC200</f>
        <v>1</v>
      </c>
    </row>
    <row r="201" spans="1:25">
      <c r="A201" s="31" t="str">
        <f>IF([1]FINAL!A201=0,"",[1]FINAL!A201)</f>
        <v>Ross Barkley</v>
      </c>
      <c r="B201" s="31" t="str">
        <f>IF([1]FINAL!B201=0,"",[1]FINAL!B201)</f>
        <v>Barkley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LUT</v>
      </c>
      <c r="F201" s="43">
        <f>IFERROR(VLOOKUP($E201,Table2!$B$1:$C$21,MATCH("MP",Table2!$B$1:$C$1,0),0),"")</f>
        <v>12</v>
      </c>
      <c r="G201" s="32">
        <f>IFERROR(VLOOKUP(A201,PlayingTime!$B$1:$Z$999,MATCH("Min",PlayingTime!$B$2:$Z$2,0),0),0)</f>
        <v>445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445</v>
      </c>
      <c r="L201" s="31">
        <f>IFERROR(VLOOKUP(A201,PlayerStats!$B$1:$Z$999,MATCH("xG",PlayerStats!$B$2:$Z$2,0),0),0)</f>
        <v>0.6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0.6</v>
      </c>
      <c r="Q201" s="31">
        <f>IFERROR(VLOOKUP(A201,PlayerStats!$B$1:$Z$999,MATCH("xAG",PlayerStats!$B$2:$Z$2,0),0),0)</f>
        <v>0.6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0.6</v>
      </c>
      <c r="V201" s="41">
        <f t="shared" si="15"/>
        <v>12</v>
      </c>
      <c r="X201" s="42" t="str">
        <f>API!M201&amp;" "&amp;API!V201</f>
        <v>Bailey Peacock-Farrell</v>
      </c>
      <c r="Y201" s="42">
        <f>API!AC201</f>
        <v>0</v>
      </c>
    </row>
    <row r="202" spans="1:25">
      <c r="A202" s="31" t="str">
        <f>IF([1]FINAL!A202=0,"",[1]FINAL!A202)</f>
        <v>Victor Lindelöf</v>
      </c>
      <c r="B202" s="31" t="str">
        <f>IF([1]FINAL!B202=0,"",[1]FINAL!B202)</f>
        <v>Lindelof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MUN</v>
      </c>
      <c r="F202" s="43">
        <f>IFERROR(VLOOKUP($E202,Table2!$B$1:$C$21,MATCH("MP",Table2!$B$1:$C$1,0),0),"")</f>
        <v>12</v>
      </c>
      <c r="G202" s="32">
        <f>IFERROR(VLOOKUP(A202,PlayingTime!$B$1:$Z$999,MATCH("Min",PlayingTime!$B$2:$Z$2,0),0),0)</f>
        <v>762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762</v>
      </c>
      <c r="L202" s="31">
        <f>IFERROR(VLOOKUP(A202,PlayerStats!$B$1:$Z$999,MATCH("xG",PlayerStats!$B$2:$Z$2,0),0),0)</f>
        <v>0.2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0.2</v>
      </c>
      <c r="Q202" s="31">
        <f>IFERROR(VLOOKUP(A202,PlayerStats!$B$1:$Z$999,MATCH("xAG",PlayerStats!$B$2:$Z$2,0),0),0)</f>
        <v>0.3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0.3</v>
      </c>
      <c r="V202" s="41">
        <f t="shared" si="15"/>
        <v>35</v>
      </c>
      <c r="X202" s="42" t="str">
        <f>API!M202&amp;" "&amp;API!V202</f>
        <v>Connor Roberts</v>
      </c>
      <c r="Y202" s="42">
        <f>API!AC202</f>
        <v>8</v>
      </c>
    </row>
    <row r="203" spans="1:25">
      <c r="A203" s="31" t="str">
        <f>IF([1]FINAL!A203=0,"",[1]FINAL!A203)</f>
        <v>Destiny Udogie</v>
      </c>
      <c r="B203" s="31" t="str">
        <f>IF([1]FINAL!B203=0,"",[1]FINAL!B203)</f>
        <v>Udogie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TOT</v>
      </c>
      <c r="F203" s="43">
        <f>IFERROR(VLOOKUP($E203,Table2!$B$1:$C$21,MATCH("MP",Table2!$B$1:$C$1,0),0),"")</f>
        <v>12</v>
      </c>
      <c r="G203" s="32">
        <f>IFERROR(VLOOKUP(A203,PlayingTime!$B$1:$Z$999,MATCH("Min",PlayingTime!$B$2:$Z$2,0),0),0)</f>
        <v>782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782</v>
      </c>
      <c r="L203" s="31">
        <f>IFERROR(VLOOKUP(A203,PlayerStats!$B$1:$Z$999,MATCH("xG",PlayerStats!$B$2:$Z$2,0),0),0)</f>
        <v>0.2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0.2</v>
      </c>
      <c r="Q203" s="31">
        <f>IFERROR(VLOOKUP(A203,PlayerStats!$B$1:$Z$999,MATCH("xAG",PlayerStats!$B$2:$Z$2,0),0),0)</f>
        <v>0.7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0.7</v>
      </c>
      <c r="V203" s="41">
        <f t="shared" si="15"/>
        <v>29</v>
      </c>
      <c r="X203" s="42" t="str">
        <f>API!M203&amp;" "&amp;API!V203</f>
        <v>Jay Rodriguez</v>
      </c>
      <c r="Y203" s="42">
        <f>API!AC203</f>
        <v>9</v>
      </c>
    </row>
    <row r="204" spans="1:25">
      <c r="A204" s="31" t="str">
        <f>IF([1]FINAL!A204=0,"",[1]FINAL!A204)</f>
        <v>Tom Lockyer</v>
      </c>
      <c r="B204" s="31" t="str">
        <f>IF([1]FINAL!B204=0,"",[1]FINAL!B204)</f>
        <v>Lockyer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LUT</v>
      </c>
      <c r="F204" s="43">
        <f>IFERROR(VLOOKUP($E204,Table2!$B$1:$C$21,MATCH("MP",Table2!$B$1:$C$1,0),0),"")</f>
        <v>12</v>
      </c>
      <c r="G204" s="32">
        <f>IFERROR(VLOOKUP(A204,PlayingTime!$B$1:$Z$999,MATCH("Min",PlayingTime!$B$2:$Z$2,0),0),0)</f>
        <v>945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945</v>
      </c>
      <c r="L204" s="31">
        <f>IFERROR(VLOOKUP(A204,PlayerStats!$B$1:$Z$999,MATCH("xG",PlayerStats!$B$2:$Z$2,0),0),0)</f>
        <v>0.8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0.8</v>
      </c>
      <c r="Q204" s="31">
        <f>IFERROR(VLOOKUP(A204,PlayerStats!$B$1:$Z$999,MATCH("xAG",PlayerStats!$B$2:$Z$2,0),0),0)</f>
        <v>0.6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0.6</v>
      </c>
      <c r="V204" s="41">
        <f t="shared" si="15"/>
        <v>20</v>
      </c>
      <c r="X204" s="42" t="str">
        <f>API!M204&amp;" "&amp;API!V204</f>
        <v>Charlie Taylor</v>
      </c>
      <c r="Y204" s="42">
        <f>API!AC204</f>
        <v>14</v>
      </c>
    </row>
    <row r="205" spans="1:25">
      <c r="A205" s="31" t="str">
        <f>IF([1]FINAL!A205=0,"",[1]FINAL!A205)</f>
        <v>Marcus Tavernier</v>
      </c>
      <c r="B205" s="31" t="str">
        <f>IF([1]FINAL!B205=0,"",[1]FINAL!B205)</f>
        <v>Tavernier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BOU</v>
      </c>
      <c r="F205" s="43">
        <f>IFERROR(VLOOKUP($E205,Table2!$B$1:$C$21,MATCH("MP",Table2!$B$1:$C$1,0),0),"")</f>
        <v>12</v>
      </c>
      <c r="G205" s="32">
        <f>IFERROR(VLOOKUP(A205,PlayingTime!$B$1:$Z$999,MATCH("Min",PlayingTime!$B$2:$Z$2,0),0),0)</f>
        <v>617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617</v>
      </c>
      <c r="L205" s="31">
        <f>IFERROR(VLOOKUP(A205,PlayerStats!$B$1:$Z$999,MATCH("xG",PlayerStats!$B$2:$Z$2,0),0),0)</f>
        <v>0.8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0.8</v>
      </c>
      <c r="Q205" s="31">
        <f>IFERROR(VLOOKUP(A205,PlayerStats!$B$1:$Z$999,MATCH("xAG",PlayerStats!$B$2:$Z$2,0),0),0)</f>
        <v>1.3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1.3</v>
      </c>
      <c r="V205" s="41">
        <f t="shared" si="15"/>
        <v>21</v>
      </c>
      <c r="X205" s="42" t="str">
        <f>API!M205&amp;" "&amp;API!V205</f>
        <v>Bobby Thomas</v>
      </c>
      <c r="Y205" s="42">
        <f>API!AC205</f>
        <v>0</v>
      </c>
    </row>
    <row r="206" spans="1:25">
      <c r="A206" s="31" t="str">
        <f>IF([1]FINAL!A206=0,"",[1]FINAL!A206)</f>
        <v>Nayef Aguerd</v>
      </c>
      <c r="B206" s="31" t="str">
        <f>IF([1]FINAL!B206=0,"",[1]FINAL!B206)</f>
        <v>N.Aguerd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WHU</v>
      </c>
      <c r="F206" s="43">
        <f>IFERROR(VLOOKUP($E206,Table2!$B$1:$C$21,MATCH("MP",Table2!$B$1:$C$1,0),0),"")</f>
        <v>12</v>
      </c>
      <c r="G206" s="32">
        <f>IFERROR(VLOOKUP(A206,PlayingTime!$B$1:$Z$999,MATCH("Min",PlayingTime!$B$2:$Z$2,0),0),0)</f>
        <v>966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966</v>
      </c>
      <c r="L206" s="31">
        <f>IFERROR(VLOOKUP(A206,PlayerStats!$B$1:$Z$999,MATCH("xG",PlayerStats!$B$2:$Z$2,0),0),0)</f>
        <v>0.9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0.9</v>
      </c>
      <c r="Q206" s="31">
        <f>IFERROR(VLOOKUP(A206,PlayerStats!$B$1:$Z$999,MATCH("xAG",PlayerStats!$B$2:$Z$2,0),0),0)</f>
        <v>0.1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0.1</v>
      </c>
      <c r="V206" s="41">
        <f t="shared" si="15"/>
        <v>22</v>
      </c>
      <c r="X206" s="42" t="str">
        <f>API!M206&amp;" "&amp;API!V206</f>
        <v>Scott Twine</v>
      </c>
      <c r="Y206" s="42">
        <f>API!AC206</f>
        <v>0</v>
      </c>
    </row>
    <row r="207" spans="1:25">
      <c r="A207" s="31" t="str">
        <f>IF([1]FINAL!A207=0,"",[1]FINAL!A207)</f>
        <v>Rico Henry</v>
      </c>
      <c r="B207" s="31" t="str">
        <f>IF([1]FINAL!B207=0,"",[1]FINAL!B207)</f>
        <v>Henry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BRE</v>
      </c>
      <c r="F207" s="43">
        <f>IFERROR(VLOOKUP($E207,Table2!$B$1:$C$21,MATCH("MP",Table2!$B$1:$C$1,0),0),"")</f>
        <v>12</v>
      </c>
      <c r="G207" s="32">
        <f>IFERROR(VLOOKUP(A207,PlayingTime!$B$1:$Z$999,MATCH("Min",PlayingTime!$B$2:$Z$2,0),0),0)</f>
        <v>401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401</v>
      </c>
      <c r="L207" s="31">
        <f>IFERROR(VLOOKUP(A207,PlayerStats!$B$1:$Z$999,MATCH("xG",PlayerStats!$B$2:$Z$2,0),0),0)</f>
        <v>0.1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0.1</v>
      </c>
      <c r="Q207" s="31">
        <f>IFERROR(VLOOKUP(A207,PlayerStats!$B$1:$Z$999,MATCH("xAG",PlayerStats!$B$2:$Z$2,0),0),0)</f>
        <v>1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1</v>
      </c>
      <c r="V207" s="41">
        <f t="shared" si="15"/>
        <v>13</v>
      </c>
      <c r="X207" s="42" t="str">
        <f>API!M207&amp;" "&amp;API!V207</f>
        <v>Lawrence Vigouroux</v>
      </c>
      <c r="Y207" s="42">
        <f>API!AC207</f>
        <v>0</v>
      </c>
    </row>
    <row r="208" spans="1:25">
      <c r="A208" s="31" t="str">
        <f>IF([1]FINAL!A208=0,"",[1]FINAL!A208)</f>
        <v>Jason Steele</v>
      </c>
      <c r="B208" s="31" t="str">
        <f>IF([1]FINAL!B208=0,"",[1]FINAL!B208)</f>
        <v>Steele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BHA</v>
      </c>
      <c r="F208" s="43">
        <f>IFERROR(VLOOKUP($E208,Table2!$B$1:$C$21,MATCH("MP",Table2!$B$1:$C$1,0),0),"")</f>
        <v>12</v>
      </c>
      <c r="G208" s="32">
        <f>IFERROR(VLOOKUP(A208,PlayingTime!$B$1:$Z$999,MATCH("Min",PlayingTime!$B$2:$Z$2,0),0),0)</f>
        <v>630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630</v>
      </c>
      <c r="L208" s="31">
        <f>IFERROR(VLOOKUP(A208,PlayerStats!$B$1:$Z$999,MATCH("xG",PlayerStats!$B$2:$Z$2,0),0),0)</f>
        <v>0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</v>
      </c>
      <c r="Q208" s="31">
        <f>IFERROR(VLOOKUP(A208,PlayerStats!$B$1:$Z$999,MATCH("xAG",PlayerStats!$B$2:$Z$2,0),0),0)</f>
        <v>0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</v>
      </c>
      <c r="V208" s="41">
        <f t="shared" si="15"/>
        <v>15</v>
      </c>
      <c r="X208" s="42" t="str">
        <f>API!M208&amp;" "&amp;API!V208</f>
        <v>Victor da Silva</v>
      </c>
      <c r="Y208" s="42">
        <f>API!AC208</f>
        <v>6</v>
      </c>
    </row>
    <row r="209" spans="1:25">
      <c r="A209" s="31" t="str">
        <f>IF([1]FINAL!A209=0,"",[1]FINAL!A209)</f>
        <v>Jacob Brown</v>
      </c>
      <c r="B209" s="31" t="str">
        <f>IF([1]FINAL!B209=0,"",[1]FINAL!B209)</f>
        <v>Brown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LUT</v>
      </c>
      <c r="F209" s="43">
        <f>IFERROR(VLOOKUP($E209,Table2!$B$1:$C$21,MATCH("MP",Table2!$B$1:$C$1,0),0),"")</f>
        <v>12</v>
      </c>
      <c r="G209" s="32">
        <f>IFERROR(VLOOKUP(A209,PlayingTime!$B$1:$Z$999,MATCH("Min",PlayingTime!$B$2:$Z$2,0),0),0)</f>
        <v>575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575</v>
      </c>
      <c r="L209" s="31">
        <f>IFERROR(VLOOKUP(A209,PlayerStats!$B$1:$Z$999,MATCH("xG",PlayerStats!$B$2:$Z$2,0),0),0)</f>
        <v>1.9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1.9</v>
      </c>
      <c r="Q209" s="31">
        <f>IFERROR(VLOOKUP(A209,PlayerStats!$B$1:$Z$999,MATCH("xAG",PlayerStats!$B$2:$Z$2,0),0),0)</f>
        <v>0.6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0.6</v>
      </c>
      <c r="V209" s="41">
        <f t="shared" si="15"/>
        <v>18</v>
      </c>
      <c r="X209" s="42" t="str">
        <f>API!M209&amp;" "&amp;API!V209</f>
        <v>Wout Weghorst</v>
      </c>
      <c r="Y209" s="42">
        <f>API!AC209</f>
        <v>0</v>
      </c>
    </row>
    <row r="210" spans="1:25">
      <c r="A210" s="31" t="str">
        <f>IF([1]FINAL!A210=0,"",[1]FINAL!A210)</f>
        <v>Jayden Bogle</v>
      </c>
      <c r="B210" s="31" t="str">
        <f>IF([1]FINAL!B210=0,"",[1]FINAL!B210)</f>
        <v>Bogle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SHU</v>
      </c>
      <c r="F210" s="43">
        <f>IFERROR(VLOOKUP($E210,Table2!$B$1:$C$21,MATCH("MP",Table2!$B$1:$C$1,0),0),"")</f>
        <v>12</v>
      </c>
      <c r="G210" s="32">
        <f>IFERROR(VLOOKUP(A210,PlayingTime!$B$1:$Z$999,MATCH("Min",PlayingTime!$B$2:$Z$2,0),0),0)</f>
        <v>657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657</v>
      </c>
      <c r="L210" s="31">
        <f>IFERROR(VLOOKUP(A210,PlayerStats!$B$1:$Z$999,MATCH("xG",PlayerStats!$B$2:$Z$2,0),0),0)</f>
        <v>0.9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0.9</v>
      </c>
      <c r="Q210" s="31">
        <f>IFERROR(VLOOKUP(A210,PlayerStats!$B$1:$Z$999,MATCH("xAG",PlayerStats!$B$2:$Z$2,0),0),0)</f>
        <v>0.3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0.3</v>
      </c>
      <c r="V210" s="41">
        <f t="shared" si="15"/>
        <v>25</v>
      </c>
      <c r="X210" s="42" t="str">
        <f>API!M210&amp;" "&amp;API!V210</f>
        <v>Anass Zaroury</v>
      </c>
      <c r="Y210" s="42">
        <f>API!AC210</f>
        <v>2</v>
      </c>
    </row>
    <row r="211" spans="1:25">
      <c r="A211" s="31" t="str">
        <f>IF([1]FINAL!A211=0,"",[1]FINAL!A211)</f>
        <v>Saša Lukić</v>
      </c>
      <c r="B211" s="31" t="str">
        <f>IF([1]FINAL!B211=0,"",[1]FINAL!B211)</f>
        <v>Lukić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FUL</v>
      </c>
      <c r="F211" s="43">
        <f>IFERROR(VLOOKUP($E211,Table2!$B$1:$C$21,MATCH("MP",Table2!$B$1:$C$1,0),0),"")</f>
        <v>12</v>
      </c>
      <c r="G211" s="32">
        <f>IFERROR(VLOOKUP(A211,PlayingTime!$B$1:$Z$999,MATCH("Min",PlayingTime!$B$2:$Z$2,0),0),0)</f>
        <v>352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352</v>
      </c>
      <c r="L211" s="31">
        <f>IFERROR(VLOOKUP(A211,PlayerStats!$B$1:$Z$999,MATCH("xG",PlayerStats!$B$2:$Z$2,0),0),0)</f>
        <v>0.6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0.6</v>
      </c>
      <c r="Q211" s="31">
        <f>IFERROR(VLOOKUP(A211,PlayerStats!$B$1:$Z$999,MATCH("xAG",PlayerStats!$B$2:$Z$2,0),0),0)</f>
        <v>0.1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0.1</v>
      </c>
      <c r="V211" s="41">
        <f t="shared" si="15"/>
        <v>11</v>
      </c>
      <c r="X211" s="42" t="str">
        <f>API!M211&amp;" "&amp;API!V211</f>
        <v>Sander Berge</v>
      </c>
      <c r="Y211" s="42">
        <f>API!AC211</f>
        <v>23</v>
      </c>
    </row>
    <row r="212" spans="1:25">
      <c r="A212" s="31" t="str">
        <f>IF([1]FINAL!A212=0,"",[1]FINAL!A212)</f>
        <v>Scott McKenna</v>
      </c>
      <c r="B212" s="31" t="str">
        <f>IF([1]FINAL!B212=0,"",[1]FINAL!B212)</f>
        <v>McKenna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NFO</v>
      </c>
      <c r="F212" s="43">
        <f>IFERROR(VLOOKUP($E212,Table2!$B$1:$C$21,MATCH("MP",Table2!$B$1:$C$1,0),0),"")</f>
        <v>12</v>
      </c>
      <c r="G212" s="32">
        <f>IFERROR(VLOOKUP(A212,PlayingTime!$B$1:$Z$999,MATCH("Min",PlayingTime!$B$2:$Z$2,0),0),0)</f>
        <v>416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416</v>
      </c>
      <c r="L212" s="31">
        <f>IFERROR(VLOOKUP(A212,PlayerStats!$B$1:$Z$999,MATCH("xG",PlayerStats!$B$2:$Z$2,0),0),0)</f>
        <v>0.2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0.2</v>
      </c>
      <c r="Q212" s="31">
        <f>IFERROR(VLOOKUP(A212,PlayerStats!$B$1:$Z$999,MATCH("xAG",PlayerStats!$B$2:$Z$2,0),0),0)</f>
        <v>0.2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0.2</v>
      </c>
      <c r="V212" s="41">
        <f t="shared" si="15"/>
        <v>12</v>
      </c>
      <c r="X212" s="42" t="str">
        <f>API!M212&amp;" "&amp;API!V212</f>
        <v>Zeki Amdouni</v>
      </c>
      <c r="Y212" s="42">
        <f>API!AC212</f>
        <v>24</v>
      </c>
    </row>
    <row r="213" spans="1:25">
      <c r="A213" s="31" t="str">
        <f>IF([1]FINAL!A213=0,"",[1]FINAL!A213)</f>
        <v>Max Kilman</v>
      </c>
      <c r="B213" s="31" t="str">
        <f>IF([1]FINAL!B213=0,"",[1]FINAL!B213)</f>
        <v>Kilman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WOL</v>
      </c>
      <c r="F213" s="43">
        <f>IFERROR(VLOOKUP($E213,Table2!$B$1:$C$21,MATCH("MP",Table2!$B$1:$C$1,0),0),"")</f>
        <v>12</v>
      </c>
      <c r="G213" s="32">
        <f>IFERROR(VLOOKUP(A213,PlayingTime!$B$1:$Z$999,MATCH("Min",PlayingTime!$B$2:$Z$2,0),0),0)</f>
        <v>1080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1080</v>
      </c>
      <c r="L213" s="31">
        <f>IFERROR(VLOOKUP(A213,PlayerStats!$B$1:$Z$999,MATCH("xG",PlayerStats!$B$2:$Z$2,0),0),0)</f>
        <v>0.4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0.4</v>
      </c>
      <c r="Q213" s="31">
        <f>IFERROR(VLOOKUP(A213,PlayerStats!$B$1:$Z$999,MATCH("xAG",PlayerStats!$B$2:$Z$2,0),0),0)</f>
        <v>0.4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0.4</v>
      </c>
      <c r="V213" s="41">
        <f t="shared" si="15"/>
        <v>22</v>
      </c>
      <c r="X213" s="42" t="str">
        <f>API!M213&amp;" "&amp;API!V213</f>
        <v>James Trafford</v>
      </c>
      <c r="Y213" s="42">
        <f>API!AC213</f>
        <v>23</v>
      </c>
    </row>
    <row r="214" spans="1:25">
      <c r="A214" s="31" t="str">
        <f>IF([1]FINAL!A214=0,"",[1]FINAL!A214)</f>
        <v>Joël Veltman</v>
      </c>
      <c r="B214" s="31" t="str">
        <f>IF([1]FINAL!B214=0,"",[1]FINAL!B214)</f>
        <v>Veltman</v>
      </c>
      <c r="C214" s="31" t="str">
        <f>IF([1]FINAL!C214=0,"",[1]FINAL!C214)</f>
        <v>Joel Veltman</v>
      </c>
      <c r="D214" s="31" t="str">
        <f>IF([1]FINAL!D214=0,"",[1]FINAL!D214)</f>
        <v/>
      </c>
      <c r="E214" s="42" t="str">
        <f>[1]FINAL!M214</f>
        <v>BHA</v>
      </c>
      <c r="F214" s="43">
        <f>IFERROR(VLOOKUP($E214,Table2!$B$1:$C$21,MATCH("MP",Table2!$B$1:$C$1,0),0),"")</f>
        <v>12</v>
      </c>
      <c r="G214" s="32">
        <f>IFERROR(VLOOKUP(A214,PlayingTime!$B$1:$Z$999,MATCH("Min",PlayingTime!$B$2:$Z$2,0),0),0)</f>
        <v>690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690</v>
      </c>
      <c r="L214" s="31">
        <f>IFERROR(VLOOKUP(A214,PlayerStats!$B$1:$Z$999,MATCH("xG",PlayerStats!$B$2:$Z$2,0),0),0)</f>
        <v>0.1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0.1</v>
      </c>
      <c r="Q214" s="31">
        <f>IFERROR(VLOOKUP(A214,PlayerStats!$B$1:$Z$999,MATCH("xAG",PlayerStats!$B$2:$Z$2,0),0),0)</f>
        <v>0.4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0.4</v>
      </c>
      <c r="V214" s="41">
        <f t="shared" si="15"/>
        <v>16</v>
      </c>
      <c r="X214" s="42" t="str">
        <f>API!M214&amp;" "&amp;API!V214</f>
        <v>Nathan Redmond</v>
      </c>
      <c r="Y214" s="42">
        <f>API!AC214</f>
        <v>6</v>
      </c>
    </row>
    <row r="215" spans="1:25">
      <c r="A215" s="31" t="str">
        <f>IF([1]FINAL!A215=0,"",[1]FINAL!A215)</f>
        <v>Vitaly Janelt</v>
      </c>
      <c r="B215" s="31" t="str">
        <f>IF([1]FINAL!B215=0,"",[1]FINAL!B215)</f>
        <v>Janelt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BRE</v>
      </c>
      <c r="F215" s="43">
        <f>IFERROR(VLOOKUP($E215,Table2!$B$1:$C$21,MATCH("MP",Table2!$B$1:$C$1,0),0),"")</f>
        <v>12</v>
      </c>
      <c r="G215" s="32">
        <f>IFERROR(VLOOKUP(A215,PlayingTime!$B$1:$Z$999,MATCH("Min",PlayingTime!$B$2:$Z$2,0),0),0)</f>
        <v>927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927</v>
      </c>
      <c r="L215" s="31">
        <f>IFERROR(VLOOKUP(A215,PlayerStats!$B$1:$Z$999,MATCH("xG",PlayerStats!$B$2:$Z$2,0),0),0)</f>
        <v>0.6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0.6</v>
      </c>
      <c r="Q215" s="31">
        <f>IFERROR(VLOOKUP(A215,PlayerStats!$B$1:$Z$999,MATCH("xAG",PlayerStats!$B$2:$Z$2,0),0),0)</f>
        <v>1.1000000000000001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1.1000000000000001</v>
      </c>
      <c r="V215" s="41">
        <f t="shared" si="15"/>
        <v>28</v>
      </c>
      <c r="X215" s="42" t="str">
        <f>API!M215&amp;" "&amp;API!V215</f>
        <v>Luca Koleosho</v>
      </c>
      <c r="Y215" s="42">
        <f>API!AC215</f>
        <v>25</v>
      </c>
    </row>
    <row r="216" spans="1:25">
      <c r="A216" s="31" t="str">
        <f>IF([1]FINAL!A216=0,"",[1]FINAL!A216)</f>
        <v>Mateo Kovačić</v>
      </c>
      <c r="B216" s="31" t="str">
        <f>IF([1]FINAL!B216=0,"",[1]FINAL!B216)</f>
        <v>Kovačić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MCI</v>
      </c>
      <c r="F216" s="43">
        <f>IFERROR(VLOOKUP($E216,Table2!$B$1:$C$21,MATCH("MP",Table2!$B$1:$C$1,0),0),"")</f>
        <v>12</v>
      </c>
      <c r="G216" s="32">
        <f>IFERROR(VLOOKUP(A216,PlayingTime!$B$1:$Z$999,MATCH("Min",PlayingTime!$B$2:$Z$2,0),0),0)</f>
        <v>563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563</v>
      </c>
      <c r="L216" s="31">
        <f>IFERROR(VLOOKUP(A216,PlayerStats!$B$1:$Z$999,MATCH("xG",PlayerStats!$B$2:$Z$2,0),0),0)</f>
        <v>0.6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0.6</v>
      </c>
      <c r="Q216" s="31">
        <f>IFERROR(VLOOKUP(A216,PlayerStats!$B$1:$Z$999,MATCH("xAG",PlayerStats!$B$2:$Z$2,0),0),0)</f>
        <v>0.7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0.7</v>
      </c>
      <c r="V216" s="41">
        <f t="shared" si="15"/>
        <v>17</v>
      </c>
      <c r="X216" s="42" t="str">
        <f>API!M216&amp;" "&amp;API!V216</f>
        <v>Jacob Bruun Larsen</v>
      </c>
      <c r="Y216" s="42">
        <f>API!AC216</f>
        <v>16</v>
      </c>
    </row>
    <row r="217" spans="1:25">
      <c r="A217" s="31" t="str">
        <f>IF([1]FINAL!A217=0,"",[1]FINAL!A217)</f>
        <v>Antony Matheus dos Santos</v>
      </c>
      <c r="B217" s="31" t="str">
        <f>IF([1]FINAL!B217=0,"",[1]FINAL!B217)</f>
        <v>Antony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MUN</v>
      </c>
      <c r="F217" s="43">
        <f>IFERROR(VLOOKUP($E217,Table2!$B$1:$C$21,MATCH("MP",Table2!$B$1:$C$1,0),0),"")</f>
        <v>12</v>
      </c>
      <c r="G217" s="32">
        <f>IFERROR(VLOOKUP(A217,PlayingTime!$B$1:$Z$999,MATCH("Min",PlayingTime!$B$2:$Z$2,0),0),0)</f>
        <v>0</v>
      </c>
      <c r="H217" s="32">
        <f>IFERROR(VLOOKUP(B217,PlayingTime!$B$1:$Z$999,MATCH("Min",PlayingTime!$B$2:$Z$2,0),0),0)</f>
        <v>489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489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0.8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0.8</v>
      </c>
      <c r="Q217" s="31">
        <f>IFERROR(VLOOKUP(A217,PlayerStats!$B$1:$Z$999,MATCH("xAG",PlayerStats!$B$2:$Z$2,0),0),0)</f>
        <v>0</v>
      </c>
      <c r="R217" s="31">
        <f>IFERROR(VLOOKUP(B217,PlayerStats!$B$1:$Z$999,MATCH("xAG",PlayerStats!$B$2:$Z$2,0),0),0)</f>
        <v>1.1000000000000001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1.1000000000000001</v>
      </c>
      <c r="V217" s="41">
        <f t="shared" si="15"/>
        <v>15</v>
      </c>
      <c r="X217" s="42" t="str">
        <f>API!M217&amp;" "&amp;API!V217</f>
        <v>Owen Dodgson</v>
      </c>
      <c r="Y217" s="42">
        <f>API!AC217</f>
        <v>0</v>
      </c>
    </row>
    <row r="218" spans="1:25">
      <c r="A218" s="31" t="str">
        <f>IF([1]FINAL!A218=0,"",[1]FINAL!A218)</f>
        <v>Norberto Murara Neto</v>
      </c>
      <c r="B218" s="31" t="str">
        <f>IF([1]FINAL!B218=0,"",[1]FINAL!B218)</f>
        <v>Neto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BOU</v>
      </c>
      <c r="F218" s="43">
        <f>IFERROR(VLOOKUP($E218,Table2!$B$1:$C$21,MATCH("MP",Table2!$B$1:$C$1,0),0),"")</f>
        <v>12</v>
      </c>
      <c r="G218" s="32">
        <f>IFERROR(VLOOKUP(A218,PlayingTime!$B$1:$Z$999,MATCH("Min",PlayingTime!$B$2:$Z$2,0),0),0)</f>
        <v>0</v>
      </c>
      <c r="H218" s="32">
        <f>IFERROR(VLOOKUP(B218,PlayingTime!$B$1:$Z$999,MATCH("Min",PlayingTime!$B$2:$Z$2,0),0),0)</f>
        <v>900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900</v>
      </c>
      <c r="L218" s="31">
        <f>IFERROR(VLOOKUP(A218,PlayerStats!$B$1:$Z$999,MATCH("xG",PlayerStats!$B$2:$Z$2,0),0),0)</f>
        <v>0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</v>
      </c>
      <c r="Q218" s="31">
        <f>IFERROR(VLOOKUP(A218,PlayerStats!$B$1:$Z$999,MATCH("xAG",PlayerStats!$B$2:$Z$2,0),0),0)</f>
        <v>0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</v>
      </c>
      <c r="V218" s="41">
        <f t="shared" si="15"/>
        <v>39</v>
      </c>
      <c r="X218" s="42" t="str">
        <f>API!M218&amp;" "&amp;API!V218</f>
        <v>Wilson Odobert</v>
      </c>
      <c r="Y218" s="42">
        <f>API!AC218</f>
        <v>10</v>
      </c>
    </row>
    <row r="219" spans="1:25">
      <c r="A219" s="31" t="str">
        <f>IF([1]FINAL!A219=0,"",[1]FINAL!A219)</f>
        <v>Zeki Amdouni</v>
      </c>
      <c r="B219" s="31" t="str">
        <f>IF([1]FINAL!B219=0,"",[1]FINAL!B219)</f>
        <v>Amdouni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BUR</v>
      </c>
      <c r="F219" s="43">
        <f>IFERROR(VLOOKUP($E219,Table2!$B$1:$C$21,MATCH("MP",Table2!$B$1:$C$1,0),0),"")</f>
        <v>12</v>
      </c>
      <c r="G219" s="32">
        <f>IFERROR(VLOOKUP(A219,PlayingTime!$B$1:$Z$999,MATCH("Min",PlayingTime!$B$2:$Z$2,0),0),0)</f>
        <v>739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739</v>
      </c>
      <c r="L219" s="31">
        <f>IFERROR(VLOOKUP(A219,PlayerStats!$B$1:$Z$999,MATCH("xG",PlayerStats!$B$2:$Z$2,0),0),0)</f>
        <v>1.9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1.9</v>
      </c>
      <c r="Q219" s="31">
        <f>IFERROR(VLOOKUP(A219,PlayerStats!$B$1:$Z$999,MATCH("xAG",PlayerStats!$B$2:$Z$2,0),0),0)</f>
        <v>0.3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0.3</v>
      </c>
      <c r="V219" s="41">
        <f t="shared" si="15"/>
        <v>24</v>
      </c>
      <c r="X219" s="42" t="str">
        <f>API!M219&amp;" "&amp;API!V219</f>
        <v>Hannes Delcroix</v>
      </c>
      <c r="Y219" s="42">
        <f>API!AC219</f>
        <v>3</v>
      </c>
    </row>
    <row r="220" spans="1:25">
      <c r="A220" s="31" t="str">
        <f>IF([1]FINAL!A220=0,"",[1]FINAL!A220)</f>
        <v>Pelly Ruddock Mpanzu</v>
      </c>
      <c r="B220" s="31" t="str">
        <f>IF([1]FINAL!B220=0,"",[1]FINAL!B220)</f>
        <v>Mpanzu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LUT</v>
      </c>
      <c r="F220" s="43">
        <f>IFERROR(VLOOKUP($E220,Table2!$B$1:$C$21,MATCH("MP",Table2!$B$1:$C$1,0),0),"")</f>
        <v>12</v>
      </c>
      <c r="G220" s="32">
        <f>IFERROR(VLOOKUP(A220,PlayingTime!$B$1:$Z$999,MATCH("Min",PlayingTime!$B$2:$Z$2,0),0),0)</f>
        <v>510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510</v>
      </c>
      <c r="L220" s="31">
        <f>IFERROR(VLOOKUP(A220,PlayerStats!$B$1:$Z$999,MATCH("xG",PlayerStats!$B$2:$Z$2,0),0),0)</f>
        <v>0.5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0.5</v>
      </c>
      <c r="Q220" s="31">
        <f>IFERROR(VLOOKUP(A220,PlayerStats!$B$1:$Z$999,MATCH("xAG",PlayerStats!$B$2:$Z$2,0),0),0)</f>
        <v>0.4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0.4</v>
      </c>
      <c r="V220" s="41">
        <f t="shared" si="15"/>
        <v>16</v>
      </c>
      <c r="X220" s="42" t="str">
        <f>API!M220&amp;" "&amp;API!V220</f>
        <v>Aaron Ramsey</v>
      </c>
      <c r="Y220" s="42">
        <f>API!AC220</f>
        <v>8</v>
      </c>
    </row>
    <row r="221" spans="1:25">
      <c r="A221" s="31" t="str">
        <f>IF([1]FINAL!A221=0,"",[1]FINAL!A221)</f>
        <v>Josh Brownhill</v>
      </c>
      <c r="B221" s="31" t="str">
        <f>IF([1]FINAL!B221=0,"",[1]FINAL!B221)</f>
        <v>Brownhill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BUR</v>
      </c>
      <c r="F221" s="43">
        <f>IFERROR(VLOOKUP($E221,Table2!$B$1:$C$21,MATCH("MP",Table2!$B$1:$C$1,0),0),"")</f>
        <v>12</v>
      </c>
      <c r="G221" s="32">
        <f>IFERROR(VLOOKUP(A221,PlayingTime!$B$1:$Z$999,MATCH("Min",PlayingTime!$B$2:$Z$2,0),0),0)</f>
        <v>780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780</v>
      </c>
      <c r="L221" s="31">
        <f>IFERROR(VLOOKUP(A221,PlayerStats!$B$1:$Z$999,MATCH("xG",PlayerStats!$B$2:$Z$2,0),0),0)</f>
        <v>0.6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0.6</v>
      </c>
      <c r="Q221" s="31">
        <f>IFERROR(VLOOKUP(A221,PlayerStats!$B$1:$Z$999,MATCH("xAG",PlayerStats!$B$2:$Z$2,0),0),0)</f>
        <v>0.8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0.8</v>
      </c>
      <c r="V221" s="41">
        <f t="shared" si="15"/>
        <v>28</v>
      </c>
      <c r="X221" s="42" t="str">
        <f>API!M221&amp;" "&amp;API!V221</f>
        <v>Han-Noah Massengo</v>
      </c>
      <c r="Y221" s="42">
        <f>API!AC221</f>
        <v>0</v>
      </c>
    </row>
    <row r="222" spans="1:25">
      <c r="A222" s="31" t="str">
        <f>IF([1]FINAL!A222=0,"",[1]FINAL!A222)</f>
        <v>Antonee Robinson</v>
      </c>
      <c r="B222" s="31" t="str">
        <f>IF([1]FINAL!B222=0,"",[1]FINAL!B222)</f>
        <v>Robinson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FUL</v>
      </c>
      <c r="F222" s="43">
        <f>IFERROR(VLOOKUP($E222,Table2!$B$1:$C$21,MATCH("MP",Table2!$B$1:$C$1,0),0),"")</f>
        <v>12</v>
      </c>
      <c r="G222" s="32">
        <f>IFERROR(VLOOKUP(A222,PlayingTime!$B$1:$Z$999,MATCH("Min",PlayingTime!$B$2:$Z$2,0),0),0)</f>
        <v>990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990</v>
      </c>
      <c r="L222" s="31">
        <f>IFERROR(VLOOKUP(A222,PlayerStats!$B$1:$Z$999,MATCH("xG",PlayerStats!$B$2:$Z$2,0),0),0)</f>
        <v>0.1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0.1</v>
      </c>
      <c r="Q222" s="31">
        <f>IFERROR(VLOOKUP(A222,PlayerStats!$B$1:$Z$999,MATCH("xAG",PlayerStats!$B$2:$Z$2,0),0),0)</f>
        <v>1.3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1.3</v>
      </c>
      <c r="V222" s="41">
        <f t="shared" si="15"/>
        <v>20</v>
      </c>
      <c r="X222" s="42" t="str">
        <f>API!M222&amp;" "&amp;API!V222</f>
        <v>Mike Trésor</v>
      </c>
      <c r="Y222" s="42">
        <f>API!AC222</f>
        <v>9</v>
      </c>
    </row>
    <row r="223" spans="1:25">
      <c r="A223" s="31" t="str">
        <f>IF([1]FINAL!A223=0,"",[1]FINAL!A223)</f>
        <v>Nicolò Zaniolo</v>
      </c>
      <c r="B223" s="31" t="str">
        <f>IF([1]FINAL!B223=0,"",[1]FINAL!B223)</f>
        <v>Zaniolo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AVL</v>
      </c>
      <c r="F223" s="43">
        <f>IFERROR(VLOOKUP($E223,Table2!$B$1:$C$21,MATCH("MP",Table2!$B$1:$C$1,0),0),"")</f>
        <v>12</v>
      </c>
      <c r="G223" s="32">
        <f>IFERROR(VLOOKUP(A223,PlayingTime!$B$1:$Z$999,MATCH("Min",PlayingTime!$B$2:$Z$2,0),0),0)</f>
        <v>424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424</v>
      </c>
      <c r="L223" s="31">
        <f>IFERROR(VLOOKUP(A223,PlayerStats!$B$1:$Z$999,MATCH("xG",PlayerStats!$B$2:$Z$2,0),0),0)</f>
        <v>1.5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1.5</v>
      </c>
      <c r="Q223" s="31">
        <f>IFERROR(VLOOKUP(A223,PlayerStats!$B$1:$Z$999,MATCH("xAG",PlayerStats!$B$2:$Z$2,0),0),0)</f>
        <v>0.7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0.7</v>
      </c>
      <c r="V223" s="41">
        <f t="shared" si="15"/>
        <v>10</v>
      </c>
      <c r="X223" s="42" t="str">
        <f>API!M223&amp;" "&amp;API!V223</f>
        <v>Moisés Caicedo Corozo</v>
      </c>
      <c r="Y223" s="42">
        <f>API!AC223</f>
        <v>18</v>
      </c>
    </row>
    <row r="224" spans="1:25">
      <c r="A224" s="31" t="str">
        <f>IF([1]FINAL!A224=0,"",[1]FINAL!A224)</f>
        <v>Ryan Christie</v>
      </c>
      <c r="B224" s="31" t="str">
        <f>IF([1]FINAL!B224=0,"",[1]FINAL!B224)</f>
        <v>Christie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BOU</v>
      </c>
      <c r="F224" s="43">
        <f>IFERROR(VLOOKUP($E224,Table2!$B$1:$C$21,MATCH("MP",Table2!$B$1:$C$1,0),0),"")</f>
        <v>12</v>
      </c>
      <c r="G224" s="32">
        <f>IFERROR(VLOOKUP(A224,PlayingTime!$B$1:$Z$999,MATCH("Min",PlayingTime!$B$2:$Z$2,0),0),0)</f>
        <v>873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873</v>
      </c>
      <c r="L224" s="31">
        <f>IFERROR(VLOOKUP(A224,PlayerStats!$B$1:$Z$999,MATCH("xG",PlayerStats!$B$2:$Z$2,0),0),0)</f>
        <v>0.5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0.5</v>
      </c>
      <c r="Q224" s="31">
        <f>IFERROR(VLOOKUP(A224,PlayerStats!$B$1:$Z$999,MATCH("xAG",PlayerStats!$B$2:$Z$2,0),0),0)</f>
        <v>1.7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1.7</v>
      </c>
      <c r="V224" s="41">
        <f t="shared" si="15"/>
        <v>26</v>
      </c>
      <c r="X224" s="42" t="str">
        <f>API!M224&amp;" "&amp;API!V224</f>
        <v>Robert Sánchez</v>
      </c>
      <c r="Y224" s="42">
        <f>API!AC224</f>
        <v>43</v>
      </c>
    </row>
    <row r="225" spans="1:25">
      <c r="A225" s="31" t="str">
        <f>IF([1]FINAL!A225=0,"",[1]FINAL!A225)</f>
        <v>Rasmus Højlund</v>
      </c>
      <c r="B225" s="31" t="str">
        <f>IF([1]FINAL!B225=0,"",[1]FINAL!B225)</f>
        <v>Højlund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MUN</v>
      </c>
      <c r="F225" s="43">
        <f>IFERROR(VLOOKUP($E225,Table2!$B$1:$C$21,MATCH("MP",Table2!$B$1:$C$1,0),0),"")</f>
        <v>12</v>
      </c>
      <c r="G225" s="32">
        <f>IFERROR(VLOOKUP(A225,PlayingTime!$B$1:$Z$999,MATCH("Min",PlayingTime!$B$2:$Z$2,0),0),0)</f>
        <v>647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647</v>
      </c>
      <c r="L225" s="31">
        <f>IFERROR(VLOOKUP(A225,PlayerStats!$B$1:$Z$999,MATCH("xG",PlayerStats!$B$2:$Z$2,0),0),0)</f>
        <v>2.5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2.5</v>
      </c>
      <c r="Q225" s="31">
        <f>IFERROR(VLOOKUP(A225,PlayerStats!$B$1:$Z$999,MATCH("xAG",PlayerStats!$B$2:$Z$2,0),0),0)</f>
        <v>0.3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0.3</v>
      </c>
      <c r="V225" s="41">
        <f t="shared" si="15"/>
        <v>17</v>
      </c>
      <c r="X225" s="42" t="str">
        <f>API!M225&amp;" "&amp;API!V225</f>
        <v>Ethan Ampadu</v>
      </c>
      <c r="Y225" s="42">
        <f>API!AC225</f>
        <v>0</v>
      </c>
    </row>
    <row r="226" spans="1:25">
      <c r="A226" s="31" t="str">
        <f>IF([1]FINAL!A226=0,"",[1]FINAL!A226)</f>
        <v>Rayan Aït-Nouri</v>
      </c>
      <c r="B226" s="31" t="str">
        <f>IF([1]FINAL!B226=0,"",[1]FINAL!B226)</f>
        <v>Aït-Nouri</v>
      </c>
      <c r="C226" s="31" t="str">
        <f>IF([1]FINAL!C226=0,"",[1]FINAL!C226)</f>
        <v>Rayan Ait-Nouri</v>
      </c>
      <c r="D226" s="31" t="str">
        <f>IF([1]FINAL!D226=0,"",[1]FINAL!D226)</f>
        <v>Rayan Aït Nouri</v>
      </c>
      <c r="E226" s="42" t="str">
        <f>[1]FINAL!M226</f>
        <v>WOL</v>
      </c>
      <c r="F226" s="43">
        <f>IFERROR(VLOOKUP($E226,Table2!$B$1:$C$21,MATCH("MP",Table2!$B$1:$C$1,0),0),"")</f>
        <v>12</v>
      </c>
      <c r="G226" s="32">
        <f>IFERROR(VLOOKUP(A226,PlayingTime!$B$1:$Z$999,MATCH("Min",PlayingTime!$B$2:$Z$2,0),0),0)</f>
        <v>0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870</v>
      </c>
      <c r="K226" s="37">
        <f t="shared" si="12"/>
        <v>870</v>
      </c>
      <c r="L226" s="31">
        <f>IFERROR(VLOOKUP(A226,PlayerStats!$B$1:$Z$999,MATCH("xG",PlayerStats!$B$2:$Z$2,0),0),0)</f>
        <v>0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1.2</v>
      </c>
      <c r="P226" s="39">
        <f t="shared" si="13"/>
        <v>1.2</v>
      </c>
      <c r="Q226" s="31">
        <f>IFERROR(VLOOKUP(A226,PlayerStats!$B$1:$Z$999,MATCH("xAG",PlayerStats!$B$2:$Z$2,0),0),0)</f>
        <v>0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0.8</v>
      </c>
      <c r="U226" s="39">
        <f t="shared" si="14"/>
        <v>0.8</v>
      </c>
      <c r="V226" s="41">
        <f t="shared" si="15"/>
        <v>12</v>
      </c>
      <c r="X226" s="42" t="str">
        <f>API!M226&amp;" "&amp;API!V226</f>
        <v>Kepa Arrizabalaga</v>
      </c>
      <c r="Y226" s="42">
        <f>API!AC226</f>
        <v>0</v>
      </c>
    </row>
    <row r="227" spans="1:25">
      <c r="A227" s="31" t="str">
        <f>IF([1]FINAL!A227=0,"",[1]FINAL!A227)</f>
        <v>Dara O'Shea</v>
      </c>
      <c r="B227" s="31" t="str">
        <f>IF([1]FINAL!B227=0,"",[1]FINAL!B227)</f>
        <v>O'Shea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BUR</v>
      </c>
      <c r="F227" s="43">
        <f>IFERROR(VLOOKUP($E227,Table2!$B$1:$C$21,MATCH("MP",Table2!$B$1:$C$1,0),0),"")</f>
        <v>12</v>
      </c>
      <c r="G227" s="32">
        <f>IFERROR(VLOOKUP(A227,PlayingTime!$B$1:$Z$999,MATCH("Min",PlayingTime!$B$2:$Z$2,0),0),0)</f>
        <v>675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675</v>
      </c>
      <c r="L227" s="31">
        <f>IFERROR(VLOOKUP(A227,PlayerStats!$B$1:$Z$999,MATCH("xG",PlayerStats!$B$2:$Z$2,0),0),0)</f>
        <v>0.2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0.2</v>
      </c>
      <c r="Q227" s="31">
        <f>IFERROR(VLOOKUP(A227,PlayerStats!$B$1:$Z$999,MATCH("xAG",PlayerStats!$B$2:$Z$2,0),0),0)</f>
        <v>0.1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0.1</v>
      </c>
      <c r="V227" s="41">
        <f t="shared" si="15"/>
        <v>10</v>
      </c>
      <c r="X227" s="42" t="str">
        <f>API!M227&amp;" "&amp;API!V227</f>
        <v>Pierre-Emerick Aubameyang</v>
      </c>
      <c r="Y227" s="42">
        <f>API!AC227</f>
        <v>0</v>
      </c>
    </row>
    <row r="228" spans="1:25">
      <c r="A228" s="31" t="str">
        <f>IF([1]FINAL!A228=0,"",[1]FINAL!A228)</f>
        <v>Harrison Reed</v>
      </c>
      <c r="B228" s="31" t="str">
        <f>IF([1]FINAL!B228=0,"",[1]FINAL!B228)</f>
        <v>Reed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FUL</v>
      </c>
      <c r="F228" s="43">
        <f>IFERROR(VLOOKUP($E228,Table2!$B$1:$C$21,MATCH("MP",Table2!$B$1:$C$1,0),0),"")</f>
        <v>12</v>
      </c>
      <c r="G228" s="32">
        <f>IFERROR(VLOOKUP(A228,PlayingTime!$B$1:$Z$999,MATCH("Min",PlayingTime!$B$2:$Z$2,0),0),0)</f>
        <v>579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579</v>
      </c>
      <c r="L228" s="31">
        <f>IFERROR(VLOOKUP(A228,PlayerStats!$B$1:$Z$999,MATCH("xG",PlayerStats!$B$2:$Z$2,0),0),0)</f>
        <v>0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</v>
      </c>
      <c r="Q228" s="31">
        <f>IFERROR(VLOOKUP(A228,PlayerStats!$B$1:$Z$999,MATCH("xAG",PlayerStats!$B$2:$Z$2,0),0),0)</f>
        <v>0.7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0.7</v>
      </c>
      <c r="V228" s="41">
        <f t="shared" si="15"/>
        <v>21</v>
      </c>
      <c r="X228" s="42" t="str">
        <f>API!M228&amp;" "&amp;API!V228</f>
        <v>César Azpilicueta</v>
      </c>
      <c r="Y228" s="42">
        <f>API!AC228</f>
        <v>0</v>
      </c>
    </row>
    <row r="229" spans="1:25">
      <c r="A229" s="31" t="str">
        <f>IF([1]FINAL!A229=0,"",[1]FINAL!A229)</f>
        <v>Moussa Niakhaté</v>
      </c>
      <c r="B229" s="31" t="str">
        <f>IF([1]FINAL!B229=0,"",[1]FINAL!B229)</f>
        <v>Niakhaté</v>
      </c>
      <c r="C229" s="31" t="str">
        <f>IF([1]FINAL!C229=0,"",[1]FINAL!C229)</f>
        <v>Niakhate</v>
      </c>
      <c r="D229" s="31" t="str">
        <f>IF([1]FINAL!D229=0,"",[1]FINAL!D229)</f>
        <v/>
      </c>
      <c r="E229" s="42" t="str">
        <f>[1]FINAL!M229</f>
        <v>NFO</v>
      </c>
      <c r="F229" s="43">
        <f>IFERROR(VLOOKUP($E229,Table2!$B$1:$C$21,MATCH("MP",Table2!$B$1:$C$1,0),0),"")</f>
        <v>12</v>
      </c>
      <c r="G229" s="32">
        <f>IFERROR(VLOOKUP(A229,PlayingTime!$B$1:$Z$999,MATCH("Min",PlayingTime!$B$2:$Z$2,0),0),0)</f>
        <v>0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0</v>
      </c>
      <c r="L229" s="31">
        <f>IFERROR(VLOOKUP(A229,PlayerStats!$B$1:$Z$999,MATCH("xG",PlayerStats!$B$2:$Z$2,0),0),0)</f>
        <v>0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9</v>
      </c>
      <c r="X229" s="42" t="str">
        <f>API!M229&amp;" "&amp;API!V229</f>
        <v>Abdul Rahman Baba</v>
      </c>
      <c r="Y229" s="42">
        <f>API!AC229</f>
        <v>0</v>
      </c>
    </row>
    <row r="230" spans="1:25">
      <c r="A230" s="31" t="str">
        <f>IF([1]FINAL!A230=0,"",[1]FINAL!A230)</f>
        <v>Jorge Luiz Frello Filho</v>
      </c>
      <c r="B230" s="31" t="str">
        <f>IF([1]FINAL!B230=0,"",[1]FINAL!B230)</f>
        <v>Jorginho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ARS</v>
      </c>
      <c r="F230" s="43">
        <f>IFERROR(VLOOKUP($E230,Table2!$B$1:$C$21,MATCH("MP",Table2!$B$1:$C$1,0),0),"")</f>
        <v>12</v>
      </c>
      <c r="G230" s="32">
        <f>IFERROR(VLOOKUP(A230,PlayingTime!$B$1:$Z$999,MATCH("Min",PlayingTime!$B$2:$Z$2,0),0),0)</f>
        <v>0</v>
      </c>
      <c r="H230" s="32">
        <f>IFERROR(VLOOKUP(B230,PlayingTime!$B$1:$Z$999,MATCH("Min",PlayingTime!$B$2:$Z$2,0),0),0)</f>
        <v>384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384</v>
      </c>
      <c r="L230" s="31">
        <f>IFERROR(VLOOKUP(A230,PlayerStats!$B$1:$Z$999,MATCH("xG",PlayerStats!$B$2:$Z$2,0),0),0)</f>
        <v>0</v>
      </c>
      <c r="M230" s="31">
        <f>IFERROR(VLOOKUP(B230,PlayerStats!$B$1:$Z$999,MATCH("xG",PlayerStats!$B$2:$Z$2,0),0),0)</f>
        <v>0.1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0.1</v>
      </c>
      <c r="Q230" s="31">
        <f>IFERROR(VLOOKUP(A230,PlayerStats!$B$1:$Z$999,MATCH("xAG",PlayerStats!$B$2:$Z$2,0),0),0)</f>
        <v>0</v>
      </c>
      <c r="R230" s="31">
        <f>IFERROR(VLOOKUP(B230,PlayerStats!$B$1:$Z$999,MATCH("xAG",PlayerStats!$B$2:$Z$2,0),0),0)</f>
        <v>0.1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0.1</v>
      </c>
      <c r="V230" s="41">
        <f t="shared" si="15"/>
        <v>13</v>
      </c>
      <c r="X230" s="42" t="str">
        <f>API!M230&amp;" "&amp;API!V230</f>
        <v>Benoît Badiashile</v>
      </c>
      <c r="Y230" s="42">
        <f>API!AC230</f>
        <v>0</v>
      </c>
    </row>
    <row r="231" spans="1:25">
      <c r="A231" s="31" t="str">
        <f>IF([1]FINAL!A231=0,"",[1]FINAL!A231)</f>
        <v>Craig Dawson</v>
      </c>
      <c r="B231" s="31" t="str">
        <f>IF([1]FINAL!B231=0,"",[1]FINAL!B231)</f>
        <v>Dawson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WOL</v>
      </c>
      <c r="F231" s="43">
        <f>IFERROR(VLOOKUP($E231,Table2!$B$1:$C$21,MATCH("MP",Table2!$B$1:$C$1,0),0),"")</f>
        <v>12</v>
      </c>
      <c r="G231" s="32">
        <f>IFERROR(VLOOKUP(A231,PlayingTime!$B$1:$Z$999,MATCH("Min",PlayingTime!$B$2:$Z$2,0),0),0)</f>
        <v>1060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1060</v>
      </c>
      <c r="L231" s="31">
        <f>IFERROR(VLOOKUP(A231,PlayerStats!$B$1:$Z$999,MATCH("xG",PlayerStats!$B$2:$Z$2,0),0),0)</f>
        <v>0.7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0.7</v>
      </c>
      <c r="Q231" s="31">
        <f>IFERROR(VLOOKUP(A231,PlayerStats!$B$1:$Z$999,MATCH("xAG",PlayerStats!$B$2:$Z$2,0),0),0)</f>
        <v>0.6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0.6</v>
      </c>
      <c r="V231" s="41">
        <f t="shared" si="15"/>
        <v>17</v>
      </c>
      <c r="X231" s="42" t="str">
        <f>API!M231&amp;" "&amp;API!V231</f>
        <v>Marcus Bettinelli</v>
      </c>
      <c r="Y231" s="42">
        <f>API!AC231</f>
        <v>0</v>
      </c>
    </row>
    <row r="232" spans="1:25">
      <c r="A232" s="31" t="str">
        <f>IF([1]FINAL!A232=0,"",[1]FINAL!A232)</f>
        <v>Aaron Hickey</v>
      </c>
      <c r="B232" s="31" t="str">
        <f>IF([1]FINAL!B232=0,"",[1]FINAL!B232)</f>
        <v>Hickey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BRE</v>
      </c>
      <c r="F232" s="43">
        <f>IFERROR(VLOOKUP($E232,Table2!$B$1:$C$21,MATCH("MP",Table2!$B$1:$C$1,0),0),"")</f>
        <v>12</v>
      </c>
      <c r="G232" s="32">
        <f>IFERROR(VLOOKUP(A232,PlayingTime!$B$1:$Z$999,MATCH("Min",PlayingTime!$B$2:$Z$2,0),0),0)</f>
        <v>713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713</v>
      </c>
      <c r="L232" s="31">
        <f>IFERROR(VLOOKUP(A232,PlayerStats!$B$1:$Z$999,MATCH("xG",PlayerStats!$B$2:$Z$2,0),0),0)</f>
        <v>0.2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0.2</v>
      </c>
      <c r="Q232" s="31">
        <f>IFERROR(VLOOKUP(A232,PlayerStats!$B$1:$Z$999,MATCH("xAG",PlayerStats!$B$2:$Z$2,0),0),0)</f>
        <v>0.1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0.1</v>
      </c>
      <c r="V232" s="41">
        <f t="shared" si="15"/>
        <v>17</v>
      </c>
      <c r="X232" s="42" t="str">
        <f>API!M232&amp;" "&amp;API!V232</f>
        <v>Armando Broja</v>
      </c>
      <c r="Y232" s="42">
        <f>API!AC232</f>
        <v>12</v>
      </c>
    </row>
    <row r="233" spans="1:25">
      <c r="A233" s="31" t="str">
        <f>IF([1]FINAL!A233=0,"",[1]FINAL!A233)</f>
        <v>Will Hughes</v>
      </c>
      <c r="B233" s="31" t="str">
        <f>IF([1]FINAL!B233=0,"",[1]FINAL!B233)</f>
        <v>Hughes</v>
      </c>
      <c r="C233" s="31" t="str">
        <f>IF([1]FINAL!C233=0,"",[1]FINAL!C233)</f>
        <v>W Hughes</v>
      </c>
      <c r="D233" s="31" t="str">
        <f>IF([1]FINAL!D233=0,"",[1]FINAL!D233)</f>
        <v/>
      </c>
      <c r="E233" s="42" t="str">
        <f>[1]FINAL!M233</f>
        <v>CRY</v>
      </c>
      <c r="F233" s="43">
        <f>IFERROR(VLOOKUP($E233,Table2!$B$1:$C$21,MATCH("MP",Table2!$B$1:$C$1,0),0),"")</f>
        <v>12</v>
      </c>
      <c r="G233" s="32">
        <f>IFERROR(VLOOKUP(A233,PlayingTime!$B$1:$Z$999,MATCH("Min",PlayingTime!$B$2:$Z$2,0),0),0)</f>
        <v>677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677</v>
      </c>
      <c r="L233" s="31">
        <f>IFERROR(VLOOKUP(A233,PlayerStats!$B$1:$Z$999,MATCH("xG",PlayerStats!$B$2:$Z$2,0),0),0)</f>
        <v>0.2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0.2</v>
      </c>
      <c r="Q233" s="31">
        <f>IFERROR(VLOOKUP(A233,PlayerStats!$B$1:$Z$999,MATCH("xAG",PlayerStats!$B$2:$Z$2,0),0),0)</f>
        <v>0.5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0.5</v>
      </c>
      <c r="V233" s="41">
        <f t="shared" si="15"/>
        <v>19</v>
      </c>
      <c r="X233" s="42" t="str">
        <f>API!M233&amp;" "&amp;API!V233</f>
        <v>Trevoh Chalobah</v>
      </c>
      <c r="Y233" s="42">
        <f>API!AC233</f>
        <v>0</v>
      </c>
    </row>
    <row r="234" spans="1:25">
      <c r="A234" s="31" t="str">
        <f>IF([1]FINAL!A234=0,"",[1]FINAL!A234)</f>
        <v>Reece Burke</v>
      </c>
      <c r="B234" s="31" t="str">
        <f>IF([1]FINAL!B234=0,"",[1]FINAL!B234)</f>
        <v>Burke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LUT</v>
      </c>
      <c r="F234" s="43">
        <f>IFERROR(VLOOKUP($E234,Table2!$B$1:$C$21,MATCH("MP",Table2!$B$1:$C$1,0),0),"")</f>
        <v>12</v>
      </c>
      <c r="G234" s="32">
        <f>IFERROR(VLOOKUP(A234,PlayingTime!$B$1:$Z$999,MATCH("Min",PlayingTime!$B$2:$Z$2,0),0),0)</f>
        <v>595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595</v>
      </c>
      <c r="L234" s="31">
        <f>IFERROR(VLOOKUP(A234,PlayerStats!$B$1:$Z$999,MATCH("xG",PlayerStats!$B$2:$Z$2,0),0),0)</f>
        <v>0.4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0.4</v>
      </c>
      <c r="Q234" s="31">
        <f>IFERROR(VLOOKUP(A234,PlayerStats!$B$1:$Z$999,MATCH("xAG",PlayerStats!$B$2:$Z$2,0),0),0)</f>
        <v>0.4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0.4</v>
      </c>
      <c r="V234" s="41">
        <f t="shared" si="15"/>
        <v>13</v>
      </c>
      <c r="X234" s="42" t="str">
        <f>API!M234&amp;" "&amp;API!V234</f>
        <v>Ben Chilwell</v>
      </c>
      <c r="Y234" s="42">
        <f>API!AC234</f>
        <v>15</v>
      </c>
    </row>
    <row r="235" spans="1:25">
      <c r="A235" s="31" t="str">
        <f>IF([1]FINAL!A235=0,"",[1]FINAL!A235)</f>
        <v>Thomas Kaminski</v>
      </c>
      <c r="B235" s="31" t="str">
        <f>IF([1]FINAL!B235=0,"",[1]FINAL!B235)</f>
        <v>Kaminski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LUT</v>
      </c>
      <c r="F235" s="43">
        <f>IFERROR(VLOOKUP($E235,Table2!$B$1:$C$21,MATCH("MP",Table2!$B$1:$C$1,0),0),"")</f>
        <v>12</v>
      </c>
      <c r="G235" s="32">
        <f>IFERROR(VLOOKUP(A235,PlayingTime!$B$1:$Z$999,MATCH("Min",PlayingTime!$B$2:$Z$2,0),0),0)</f>
        <v>1080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1080</v>
      </c>
      <c r="L235" s="31">
        <f>IFERROR(VLOOKUP(A235,PlayerStats!$B$1:$Z$999,MATCH("xG",PlayerStats!$B$2:$Z$2,0),0),0)</f>
        <v>0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</v>
      </c>
      <c r="Q235" s="31">
        <f>IFERROR(VLOOKUP(A235,PlayerStats!$B$1:$Z$999,MATCH("xAG",PlayerStats!$B$2:$Z$2,0),0),0)</f>
        <v>0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</v>
      </c>
      <c r="V235" s="41">
        <f t="shared" si="15"/>
        <v>27</v>
      </c>
      <c r="X235" s="42" t="str">
        <f>API!M235&amp;" "&amp;API!V235</f>
        <v>Carney Chukwuemeka</v>
      </c>
      <c r="Y235" s="42">
        <f>API!AC235</f>
        <v>6</v>
      </c>
    </row>
    <row r="236" spans="1:25">
      <c r="A236" s="31" t="str">
        <f>IF([1]FINAL!A236=0,"",[1]FINAL!A236)</f>
        <v>Toti António Gomes</v>
      </c>
      <c r="B236" s="31" t="str">
        <f>IF([1]FINAL!B236=0,"",[1]FINAL!B236)</f>
        <v>Toti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WOL</v>
      </c>
      <c r="F236" s="43">
        <f>IFERROR(VLOOKUP($E236,Table2!$B$1:$C$21,MATCH("MP",Table2!$B$1:$C$1,0),0),"")</f>
        <v>12</v>
      </c>
      <c r="G236" s="32">
        <f>IFERROR(VLOOKUP(A236,PlayingTime!$B$1:$Z$999,MATCH("Min",PlayingTime!$B$2:$Z$2,0),0),0)</f>
        <v>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0</v>
      </c>
      <c r="L236" s="31">
        <f>IFERROR(VLOOKUP(A236,PlayerStats!$B$1:$Z$999,MATCH("xG",PlayerStats!$B$2:$Z$2,0),0),0)</f>
        <v>0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</v>
      </c>
      <c r="V236" s="41">
        <f t="shared" si="15"/>
        <v>17</v>
      </c>
      <c r="X236" s="42" t="str">
        <f>API!M236&amp;" "&amp;API!V236</f>
        <v>Levi Colwill</v>
      </c>
      <c r="Y236" s="42">
        <f>API!AC236</f>
        <v>35</v>
      </c>
    </row>
    <row r="237" spans="1:25">
      <c r="A237" s="31" t="str">
        <f>IF([1]FINAL!A237=0,"",[1]FINAL!A237)</f>
        <v>Mason Mount</v>
      </c>
      <c r="B237" s="31" t="str">
        <f>IF([1]FINAL!B237=0,"",[1]FINAL!B237)</f>
        <v>Mount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MUN</v>
      </c>
      <c r="F237" s="43">
        <f>IFERROR(VLOOKUP($E237,Table2!$B$1:$C$21,MATCH("MP",Table2!$B$1:$C$1,0),0),"")</f>
        <v>12</v>
      </c>
      <c r="G237" s="32">
        <f>IFERROR(VLOOKUP(A237,PlayingTime!$B$1:$Z$999,MATCH("Min",PlayingTime!$B$2:$Z$2,0),0),0)</f>
        <v>400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400</v>
      </c>
      <c r="L237" s="31">
        <f>IFERROR(VLOOKUP(A237,PlayerStats!$B$1:$Z$999,MATCH("xG",PlayerStats!$B$2:$Z$2,0),0),0)</f>
        <v>0.2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0.2</v>
      </c>
      <c r="Q237" s="31">
        <f>IFERROR(VLOOKUP(A237,PlayerStats!$B$1:$Z$999,MATCH("xAG",PlayerStats!$B$2:$Z$2,0),0),0)</f>
        <v>0.2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0.2</v>
      </c>
      <c r="V237" s="41">
        <f t="shared" si="15"/>
        <v>12</v>
      </c>
      <c r="X237" s="42" t="str">
        <f>API!M237&amp;" "&amp;API!V237</f>
        <v>Marc Cucurella Saseta</v>
      </c>
      <c r="Y237" s="42">
        <f>API!AC237</f>
        <v>8</v>
      </c>
    </row>
    <row r="238" spans="1:25">
      <c r="A238" s="31" t="str">
        <f>IF([1]FINAL!A238=0,"",[1]FINAL!A238)</f>
        <v>Justin Kluivert</v>
      </c>
      <c r="B238" s="31" t="str">
        <f>IF([1]FINAL!B238=0,"",[1]FINAL!B238)</f>
        <v>Kluivert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BOU</v>
      </c>
      <c r="F238" s="43">
        <f>IFERROR(VLOOKUP($E238,Table2!$B$1:$C$21,MATCH("MP",Table2!$B$1:$C$1,0),0),"")</f>
        <v>12</v>
      </c>
      <c r="G238" s="32">
        <f>IFERROR(VLOOKUP(A238,PlayingTime!$B$1:$Z$999,MATCH("Min",PlayingTime!$B$2:$Z$2,0),0),0)</f>
        <v>410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410</v>
      </c>
      <c r="L238" s="31">
        <f>IFERROR(VLOOKUP(A238,PlayerStats!$B$1:$Z$999,MATCH("xG",PlayerStats!$B$2:$Z$2,0),0),0)</f>
        <v>0.4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0.4</v>
      </c>
      <c r="Q238" s="31">
        <f>IFERROR(VLOOKUP(A238,PlayerStats!$B$1:$Z$999,MATCH("xAG",PlayerStats!$B$2:$Z$2,0),0),0)</f>
        <v>0.2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0.2</v>
      </c>
      <c r="V238" s="41">
        <f t="shared" si="15"/>
        <v>13</v>
      </c>
      <c r="X238" s="42" t="str">
        <f>API!M238&amp;" "&amp;API!V238</f>
        <v>Enzo Fernández</v>
      </c>
      <c r="Y238" s="42">
        <f>API!AC238</f>
        <v>23</v>
      </c>
    </row>
    <row r="239" spans="1:25">
      <c r="A239" s="31" t="str">
        <f>IF([1]FINAL!A239=0,"",[1]FINAL!A239)</f>
        <v>Mads Juel Andersen</v>
      </c>
      <c r="B239" s="31" t="str">
        <f>IF([1]FINAL!B239=0,"",[1]FINAL!B239)</f>
        <v>Andersen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LUT</v>
      </c>
      <c r="F239" s="43">
        <f>IFERROR(VLOOKUP($E239,Table2!$B$1:$C$21,MATCH("MP",Table2!$B$1:$C$1,0),0),"")</f>
        <v>12</v>
      </c>
      <c r="G239" s="32">
        <f>IFERROR(VLOOKUP(A239,PlayingTime!$B$1:$Z$999,MATCH("Min",PlayingTime!$B$2:$Z$2,0),0),0)</f>
        <v>372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372</v>
      </c>
      <c r="L239" s="31">
        <f>IFERROR(VLOOKUP(A239,PlayerStats!$B$1:$Z$999,MATCH("xG",PlayerStats!$B$2:$Z$2,0),0),0)</f>
        <v>0.3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0.3</v>
      </c>
      <c r="Q239" s="31">
        <f>IFERROR(VLOOKUP(A239,PlayerStats!$B$1:$Z$999,MATCH("xAG",PlayerStats!$B$2:$Z$2,0),0),0)</f>
        <v>0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</v>
      </c>
      <c r="V239" s="41">
        <f t="shared" si="15"/>
        <v>13</v>
      </c>
      <c r="X239" s="42" t="str">
        <f>API!M239&amp;" "&amp;API!V239</f>
        <v>David Datro Fofana</v>
      </c>
      <c r="Y239" s="42">
        <f>API!AC239</f>
        <v>0</v>
      </c>
    </row>
    <row r="240" spans="1:25">
      <c r="A240" s="31" t="str">
        <f>IF([1]FINAL!A240=0,"",[1]FINAL!A240)</f>
        <v>James Trafford</v>
      </c>
      <c r="B240" s="31" t="str">
        <f>IF([1]FINAL!B240=0,"",[1]FINAL!B240)</f>
        <v>Trafford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BUR</v>
      </c>
      <c r="F240" s="43">
        <f>IFERROR(VLOOKUP($E240,Table2!$B$1:$C$21,MATCH("MP",Table2!$B$1:$C$1,0),0),"")</f>
        <v>12</v>
      </c>
      <c r="G240" s="32">
        <f>IFERROR(VLOOKUP(A240,PlayingTime!$B$1:$Z$999,MATCH("Min",PlayingTime!$B$2:$Z$2,0),0),0)</f>
        <v>1080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1080</v>
      </c>
      <c r="L240" s="31">
        <f>IFERROR(VLOOKUP(A240,PlayerStats!$B$1:$Z$999,MATCH("xG",PlayerStats!$B$2:$Z$2,0),0),0)</f>
        <v>0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</v>
      </c>
      <c r="Q240" s="31">
        <f>IFERROR(VLOOKUP(A240,PlayerStats!$B$1:$Z$999,MATCH("xAG",PlayerStats!$B$2:$Z$2,0),0),0)</f>
        <v>0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</v>
      </c>
      <c r="V240" s="41">
        <f t="shared" si="15"/>
        <v>23</v>
      </c>
      <c r="X240" s="42" t="str">
        <f>API!M240&amp;" "&amp;API!V240</f>
        <v>Wesley Fofana</v>
      </c>
      <c r="Y240" s="42">
        <f>API!AC240</f>
        <v>0</v>
      </c>
    </row>
    <row r="241" spans="1:25">
      <c r="A241" s="31" t="str">
        <f>IF([1]FINAL!A241=0,"",[1]FINAL!A241)</f>
        <v>Nélson Cabral Semedo</v>
      </c>
      <c r="B241" s="31" t="str">
        <f>IF([1]FINAL!B241=0,"",[1]FINAL!B241)</f>
        <v>N.Semedo</v>
      </c>
      <c r="C241" s="31" t="str">
        <f>IF([1]FINAL!C241=0,"",[1]FINAL!C241)</f>
        <v>Nélson Semedo</v>
      </c>
      <c r="D241" s="31" t="str">
        <f>IF([1]FINAL!D241=0,"",[1]FINAL!D241)</f>
        <v/>
      </c>
      <c r="E241" s="42" t="str">
        <f>[1]FINAL!M241</f>
        <v>WOL</v>
      </c>
      <c r="F241" s="43">
        <f>IFERROR(VLOOKUP($E241,Table2!$B$1:$C$21,MATCH("MP",Table2!$B$1:$C$1,0),0),"")</f>
        <v>12</v>
      </c>
      <c r="G241" s="32">
        <f>IFERROR(VLOOKUP(A241,PlayingTime!$B$1:$Z$999,MATCH("Min",PlayingTime!$B$2:$Z$2,0),0),0)</f>
        <v>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959</v>
      </c>
      <c r="J241" s="32">
        <f>IFERROR(VLOOKUP(D241,PlayingTime!$B$1:$Z$999,MATCH("Min",PlayingTime!$B$2:$Z$2,0),0),0)</f>
        <v>0</v>
      </c>
      <c r="K241" s="37">
        <f t="shared" si="12"/>
        <v>959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0.7</v>
      </c>
      <c r="O241" s="31">
        <f>IFERROR(VLOOKUP(D241,PlayerStats!$B$1:$Z$999,MATCH("xG",PlayerStats!$B$2:$Z$2,0),0),0)</f>
        <v>0</v>
      </c>
      <c r="P241" s="39">
        <f t="shared" si="13"/>
        <v>0.7</v>
      </c>
      <c r="Q241" s="31">
        <f>IFERROR(VLOOKUP(A241,PlayerStats!$B$1:$Z$999,MATCH("xAG",PlayerStats!$B$2:$Z$2,0),0),0)</f>
        <v>0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0.2</v>
      </c>
      <c r="T241" s="31">
        <f>IFERROR(VLOOKUP(D241,PlayerStats!$B$1:$Z$999,MATCH("xAG",PlayerStats!$B$2:$Z$2,0),0),0)</f>
        <v>0</v>
      </c>
      <c r="U241" s="39">
        <f t="shared" si="14"/>
        <v>0.2</v>
      </c>
      <c r="V241" s="41">
        <f t="shared" si="15"/>
        <v>16</v>
      </c>
      <c r="X241" s="42" t="str">
        <f>API!M241&amp;" "&amp;API!V241</f>
        <v>Conor Gallagher</v>
      </c>
      <c r="Y241" s="42">
        <f>API!AC241</f>
        <v>45</v>
      </c>
    </row>
    <row r="242" spans="1:25">
      <c r="A242" s="31" t="str">
        <f>IF([1]FINAL!A242=0,"",[1]FINAL!A242)</f>
        <v>Joe Rothwell</v>
      </c>
      <c r="B242" s="31" t="str">
        <f>IF([1]FINAL!B242=0,"",[1]FINAL!B242)</f>
        <v>Rothwell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BOU</v>
      </c>
      <c r="F242" s="43">
        <f>IFERROR(VLOOKUP($E242,Table2!$B$1:$C$21,MATCH("MP",Table2!$B$1:$C$1,0),0),"")</f>
        <v>12</v>
      </c>
      <c r="G242" s="32">
        <f>IFERROR(VLOOKUP(A242,PlayingTime!$B$1:$Z$999,MATCH("Min",PlayingTime!$B$2:$Z$2,0),0),0)</f>
        <v>362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362</v>
      </c>
      <c r="L242" s="31">
        <f>IFERROR(VLOOKUP(A242,PlayerStats!$B$1:$Z$999,MATCH("xG",PlayerStats!$B$2:$Z$2,0),0),0)</f>
        <v>0.1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0.1</v>
      </c>
      <c r="Q242" s="31">
        <f>IFERROR(VLOOKUP(A242,PlayerStats!$B$1:$Z$999,MATCH("xAG",PlayerStats!$B$2:$Z$2,0),0),0)</f>
        <v>0.2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0.2</v>
      </c>
      <c r="V242" s="41">
        <f t="shared" si="15"/>
        <v>11</v>
      </c>
      <c r="X242" s="42" t="str">
        <f>API!M242&amp;" "&amp;API!V242</f>
        <v>Malo Gusto</v>
      </c>
      <c r="Y242" s="42">
        <f>API!AC242</f>
        <v>24</v>
      </c>
    </row>
    <row r="243" spans="1:25">
      <c r="A243" s="31" t="str">
        <f>IF([1]FINAL!A243=0,"",[1]FINAL!A243)</f>
        <v>Jefferson Lerma Solís</v>
      </c>
      <c r="B243" s="31" t="str">
        <f>IF([1]FINAL!B243=0,"",[1]FINAL!B243)</f>
        <v>Lerma</v>
      </c>
      <c r="C243" s="31" t="str">
        <f>IF([1]FINAL!C243=0,"",[1]FINAL!C243)</f>
        <v>Jefferson Lerma</v>
      </c>
      <c r="D243" s="31" t="str">
        <f>IF([1]FINAL!D243=0,"",[1]FINAL!D243)</f>
        <v/>
      </c>
      <c r="E243" s="42" t="str">
        <f>[1]FINAL!M243</f>
        <v>CRY</v>
      </c>
      <c r="F243" s="43">
        <f>IFERROR(VLOOKUP($E243,Table2!$B$1:$C$21,MATCH("MP",Table2!$B$1:$C$1,0),0),"")</f>
        <v>12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704</v>
      </c>
      <c r="J243" s="32">
        <f>IFERROR(VLOOKUP(D243,PlayingTime!$B$1:$Z$999,MATCH("Min",PlayingTime!$B$2:$Z$2,0),0),0)</f>
        <v>0</v>
      </c>
      <c r="K243" s="37">
        <f t="shared" si="12"/>
        <v>704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0.3</v>
      </c>
      <c r="O243" s="31">
        <f>IFERROR(VLOOKUP(D243,PlayerStats!$B$1:$Z$999,MATCH("xG",PlayerStats!$B$2:$Z$2,0),0),0)</f>
        <v>0</v>
      </c>
      <c r="P243" s="39">
        <f t="shared" si="13"/>
        <v>0.3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1.4</v>
      </c>
      <c r="T243" s="31">
        <f>IFERROR(VLOOKUP(D243,PlayerStats!$B$1:$Z$999,MATCH("xAG",PlayerStats!$B$2:$Z$2,0),0),0)</f>
        <v>0</v>
      </c>
      <c r="U243" s="39">
        <f t="shared" si="14"/>
        <v>1.4</v>
      </c>
      <c r="V243" s="41">
        <f t="shared" si="15"/>
        <v>23</v>
      </c>
      <c r="X243" s="42" t="str">
        <f>API!M243&amp;" "&amp;API!V243</f>
        <v>Reece James</v>
      </c>
      <c r="Y243" s="42">
        <f>API!AC243</f>
        <v>10</v>
      </c>
    </row>
    <row r="244" spans="1:25">
      <c r="A244" s="31" t="str">
        <f>IF([1]FINAL!A244=0,"",[1]FINAL!A244)</f>
        <v>Mario Lemina</v>
      </c>
      <c r="B244" s="31" t="str">
        <f>IF([1]FINAL!B244=0,"",[1]FINAL!B244)</f>
        <v>Lemina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WOL</v>
      </c>
      <c r="F244" s="43">
        <f>IFERROR(VLOOKUP($E244,Table2!$B$1:$C$21,MATCH("MP",Table2!$B$1:$C$1,0),0),"")</f>
        <v>12</v>
      </c>
      <c r="G244" s="32">
        <f>IFERROR(VLOOKUP(A244,PlayingTime!$B$1:$Z$999,MATCH("Min",PlayingTime!$B$2:$Z$2,0),0),0)</f>
        <v>971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971</v>
      </c>
      <c r="L244" s="31">
        <f>IFERROR(VLOOKUP(A244,PlayerStats!$B$1:$Z$999,MATCH("xG",PlayerStats!$B$2:$Z$2,0),0),0)</f>
        <v>2.1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2.1</v>
      </c>
      <c r="Q244" s="31">
        <f>IFERROR(VLOOKUP(A244,PlayerStats!$B$1:$Z$999,MATCH("xAG",PlayerStats!$B$2:$Z$2,0),0),0)</f>
        <v>0.1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0.1</v>
      </c>
      <c r="V244" s="41">
        <f t="shared" si="15"/>
        <v>31</v>
      </c>
      <c r="X244" s="42" t="str">
        <f>API!M244&amp;" "&amp;API!V244</f>
        <v>Romelu Lukaku Bolingoli</v>
      </c>
      <c r="Y244" s="42">
        <f>API!AC244</f>
        <v>0</v>
      </c>
    </row>
    <row r="245" spans="1:25">
      <c r="A245" s="31" t="str">
        <f>IF([1]FINAL!A245=0,"",[1]FINAL!A245)</f>
        <v>Arnaut Danjuma Groeneveld</v>
      </c>
      <c r="B245" s="31" t="str">
        <f>IF([1]FINAL!B245=0,"",[1]FINAL!B245)</f>
        <v>Danjuma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EVE</v>
      </c>
      <c r="F245" s="43">
        <f>IFERROR(VLOOKUP($E245,Table2!$B$1:$C$21,MATCH("MP",Table2!$B$1:$C$1,0),0),"")</f>
        <v>12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0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16</v>
      </c>
      <c r="X245" s="42" t="str">
        <f>API!M245&amp;" "&amp;API!V245</f>
        <v>Noni Madueke</v>
      </c>
      <c r="Y245" s="42">
        <f>API!AC245</f>
        <v>6</v>
      </c>
    </row>
    <row r="246" spans="1:25">
      <c r="A246" s="31" t="str">
        <f>IF([1]FINAL!A246=0,"",[1]FINAL!A246)</f>
        <v>Kenny Tete</v>
      </c>
      <c r="B246" s="31" t="str">
        <f>IF([1]FINAL!B246=0,"",[1]FINAL!B246)</f>
        <v>Tete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FUL</v>
      </c>
      <c r="F246" s="43">
        <f>IFERROR(VLOOKUP($E246,Table2!$B$1:$C$21,MATCH("MP",Table2!$B$1:$C$1,0),0),"")</f>
        <v>12</v>
      </c>
      <c r="G246" s="32">
        <f>IFERROR(VLOOKUP(A246,PlayingTime!$B$1:$Z$999,MATCH("Min",PlayingTime!$B$2:$Z$2,0),0),0)</f>
        <v>427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427</v>
      </c>
      <c r="L246" s="31">
        <f>IFERROR(VLOOKUP(A246,PlayerStats!$B$1:$Z$999,MATCH("xG",PlayerStats!$B$2:$Z$2,0),0),0)</f>
        <v>0.2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0.2</v>
      </c>
      <c r="Q246" s="31">
        <f>IFERROR(VLOOKUP(A246,PlayerStats!$B$1:$Z$999,MATCH("xAG",PlayerStats!$B$2:$Z$2,0),0),0)</f>
        <v>0.1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0.1</v>
      </c>
      <c r="V246" s="41">
        <f t="shared" si="15"/>
        <v>12</v>
      </c>
      <c r="X246" s="42" t="str">
        <f>API!M246&amp;" "&amp;API!V246</f>
        <v>Mykhailo Mudryk</v>
      </c>
      <c r="Y246" s="42">
        <f>API!AC246</f>
        <v>30</v>
      </c>
    </row>
    <row r="247" spans="1:25">
      <c r="A247" s="31" t="str">
        <f>IF([1]FINAL!A247=0,"",[1]FINAL!A247)</f>
        <v>Cheick Doucouré</v>
      </c>
      <c r="B247" s="31" t="str">
        <f>IF([1]FINAL!B247=0,"",[1]FINAL!B247)</f>
        <v>C.Doucouré</v>
      </c>
      <c r="C247" s="31" t="str">
        <f>IF([1]FINAL!C247=0,"",[1]FINAL!C247)</f>
        <v>C.Doucoure</v>
      </c>
      <c r="D247" s="31" t="str">
        <f>IF([1]FINAL!D247=0,"",[1]FINAL!D247)</f>
        <v>Abdoulaye Doucoure</v>
      </c>
      <c r="E247" s="42" t="str">
        <f>[1]FINAL!M247</f>
        <v>CRY</v>
      </c>
      <c r="F247" s="43">
        <f>IFERROR(VLOOKUP($E247,Table2!$B$1:$C$21,MATCH("MP",Table2!$B$1:$C$1,0),0),"")</f>
        <v>12</v>
      </c>
      <c r="G247" s="32">
        <f>IFERROR(VLOOKUP(A247,PlayingTime!$B$1:$Z$999,MATCH("Min",PlayingTime!$B$2:$Z$2,0),0),0)</f>
        <v>866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866</v>
      </c>
      <c r="L247" s="31">
        <f>IFERROR(VLOOKUP(A247,PlayerStats!$B$1:$Z$999,MATCH("xG",PlayerStats!$B$2:$Z$2,0),0),0)</f>
        <v>0.3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0.3</v>
      </c>
      <c r="Q247" s="31">
        <f>IFERROR(VLOOKUP(A247,PlayerStats!$B$1:$Z$999,MATCH("xAG",PlayerStats!$B$2:$Z$2,0),0),0)</f>
        <v>0.6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0.6</v>
      </c>
      <c r="V247" s="41">
        <f t="shared" si="15"/>
        <v>20</v>
      </c>
      <c r="X247" s="42" t="str">
        <f>API!M247&amp;" "&amp;API!V247</f>
        <v>Nicolas Jackson</v>
      </c>
      <c r="Y247" s="42">
        <f>API!AC247</f>
        <v>42</v>
      </c>
    </row>
    <row r="248" spans="1:25">
      <c r="A248" s="31" t="str">
        <f>IF([1]FINAL!A248=0,"",[1]FINAL!A248)</f>
        <v>Lloyd Kelly</v>
      </c>
      <c r="B248" s="31" t="str">
        <f>IF([1]FINAL!B248=0,"",[1]FINAL!B248)</f>
        <v>Kelly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BOU</v>
      </c>
      <c r="F248" s="43">
        <f>IFERROR(VLOOKUP($E248,Table2!$B$1:$C$21,MATCH("MP",Table2!$B$1:$C$1,0),0),"")</f>
        <v>12</v>
      </c>
      <c r="G248" s="32">
        <f>IFERROR(VLOOKUP(A248,PlayingTime!$B$1:$Z$999,MATCH("Min",PlayingTime!$B$2:$Z$2,0),0),0)</f>
        <v>637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637</v>
      </c>
      <c r="L248" s="31">
        <f>IFERROR(VLOOKUP(A248,PlayerStats!$B$1:$Z$999,MATCH("xG",PlayerStats!$B$2:$Z$2,0),0),0)</f>
        <v>0.1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0.1</v>
      </c>
      <c r="Q248" s="31">
        <f>IFERROR(VLOOKUP(A248,PlayerStats!$B$1:$Z$999,MATCH("xAG",PlayerStats!$B$2:$Z$2,0),0),0)</f>
        <v>0.1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0.1</v>
      </c>
      <c r="V248" s="41">
        <f t="shared" si="15"/>
        <v>19</v>
      </c>
      <c r="X248" s="42" t="str">
        <f>API!M248&amp;" "&amp;API!V248</f>
        <v>Christopher Nkunku</v>
      </c>
      <c r="Y248" s="42">
        <f>API!AC248</f>
        <v>0</v>
      </c>
    </row>
    <row r="249" spans="1:25">
      <c r="A249" s="31" t="str">
        <f>IF([1]FINAL!A249=0,"",[1]FINAL!A249)</f>
        <v>Orel Mangala</v>
      </c>
      <c r="B249" s="31" t="str">
        <f>IF([1]FINAL!B249=0,"",[1]FINAL!B249)</f>
        <v>Mangala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NFO</v>
      </c>
      <c r="F249" s="43">
        <f>IFERROR(VLOOKUP($E249,Table2!$B$1:$C$21,MATCH("MP",Table2!$B$1:$C$1,0),0),"")</f>
        <v>12</v>
      </c>
      <c r="G249" s="32">
        <f>IFERROR(VLOOKUP(A249,PlayingTime!$B$1:$Z$999,MATCH("Min",PlayingTime!$B$2:$Z$2,0),0),0)</f>
        <v>912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912</v>
      </c>
      <c r="L249" s="31">
        <f>IFERROR(VLOOKUP(A249,PlayerStats!$B$1:$Z$999,MATCH("xG",PlayerStats!$B$2:$Z$2,0),0),0)</f>
        <v>0.3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0.3</v>
      </c>
      <c r="Q249" s="31">
        <f>IFERROR(VLOOKUP(A249,PlayerStats!$B$1:$Z$999,MATCH("xAG",PlayerStats!$B$2:$Z$2,0),0),0)</f>
        <v>0.2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0.2</v>
      </c>
      <c r="V249" s="41">
        <f t="shared" si="15"/>
        <v>26</v>
      </c>
      <c r="X249" s="42" t="str">
        <f>API!M249&amp;" "&amp;API!V249</f>
        <v>Christian Pulisic</v>
      </c>
      <c r="Y249" s="42">
        <f>API!AC249</f>
        <v>0</v>
      </c>
    </row>
    <row r="250" spans="1:25">
      <c r="A250" s="31" t="str">
        <f>IF([1]FINAL!A250=0,"",[1]FINAL!A250)</f>
        <v>Fábio Silva</v>
      </c>
      <c r="B250" s="31" t="str">
        <f>IF([1]FINAL!B250=0,"",[1]FINAL!B250)</f>
        <v>Fábio Silva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WOL</v>
      </c>
      <c r="F250" s="43">
        <f>IFERROR(VLOOKUP($E250,Table2!$B$1:$C$21,MATCH("MP",Table2!$B$1:$C$1,0),0),"")</f>
        <v>12</v>
      </c>
      <c r="G250" s="32">
        <f>IFERROR(VLOOKUP(A250,PlayingTime!$B$1:$Z$999,MATCH("Min",PlayingTime!$B$2:$Z$2,0),0),0)</f>
        <v>264</v>
      </c>
      <c r="H250" s="32">
        <f>IFERROR(VLOOKUP(B250,PlayingTime!$B$1:$Z$999,MATCH("Min",PlayingTime!$B$2:$Z$2,0),0),0)</f>
        <v>264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528</v>
      </c>
      <c r="L250" s="31">
        <f>IFERROR(VLOOKUP(A250,PlayerStats!$B$1:$Z$999,MATCH("xG",PlayerStats!$B$2:$Z$2,0),0),0)</f>
        <v>1</v>
      </c>
      <c r="M250" s="31">
        <f>IFERROR(VLOOKUP(B250,PlayerStats!$B$1:$Z$999,MATCH("xG",PlayerStats!$B$2:$Z$2,0),0),0)</f>
        <v>1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2</v>
      </c>
      <c r="Q250" s="31">
        <f>IFERROR(VLOOKUP(A250,PlayerStats!$B$1:$Z$999,MATCH("xAG",PlayerStats!$B$2:$Z$2,0),0),0)</f>
        <v>0.2</v>
      </c>
      <c r="R250" s="31">
        <f>IFERROR(VLOOKUP(B250,PlayerStats!$B$1:$Z$999,MATCH("xAG",PlayerStats!$B$2:$Z$2,0),0),0)</f>
        <v>0.2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0.4</v>
      </c>
      <c r="V250" s="41">
        <f t="shared" si="15"/>
        <v>8</v>
      </c>
      <c r="X250" s="42" t="str">
        <f>API!M250&amp;" "&amp;API!V250</f>
        <v>Malang Sarr</v>
      </c>
      <c r="Y250" s="42">
        <f>API!AC250</f>
        <v>0</v>
      </c>
    </row>
    <row r="251" spans="1:25">
      <c r="A251" s="31" t="str">
        <f>IF([1]FINAL!A251=0,"",[1]FINAL!A251)</f>
        <v>Danny Welbeck</v>
      </c>
      <c r="B251" s="31" t="str">
        <f>IF([1]FINAL!B251=0,"",[1]FINAL!B251)</f>
        <v>Welbeck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BHA</v>
      </c>
      <c r="F251" s="43">
        <f>IFERROR(VLOOKUP($E251,Table2!$B$1:$C$21,MATCH("MP",Table2!$B$1:$C$1,0),0),"")</f>
        <v>12</v>
      </c>
      <c r="G251" s="32">
        <f>IFERROR(VLOOKUP(A251,PlayingTime!$B$1:$Z$999,MATCH("Min",PlayingTime!$B$2:$Z$2,0),0),0)</f>
        <v>408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408</v>
      </c>
      <c r="L251" s="31">
        <f>IFERROR(VLOOKUP(A251,PlayerStats!$B$1:$Z$999,MATCH("xG",PlayerStats!$B$2:$Z$2,0),0),0)</f>
        <v>1.1000000000000001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1.1000000000000001</v>
      </c>
      <c r="Q251" s="31">
        <f>IFERROR(VLOOKUP(A251,PlayerStats!$B$1:$Z$999,MATCH("xAG",PlayerStats!$B$2:$Z$2,0),0),0)</f>
        <v>0.3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0.3</v>
      </c>
      <c r="V251" s="41">
        <f t="shared" si="15"/>
        <v>15</v>
      </c>
      <c r="X251" s="42" t="str">
        <f>API!M251&amp;" "&amp;API!V251</f>
        <v>Gabriel Słonina</v>
      </c>
      <c r="Y251" s="42">
        <f>API!AC251</f>
        <v>0</v>
      </c>
    </row>
    <row r="252" spans="1:25">
      <c r="A252" s="31" t="str">
        <f>IF([1]FINAL!A252=0,"",[1]FINAL!A252)</f>
        <v>Adam Webster</v>
      </c>
      <c r="B252" s="31" t="str">
        <f>IF([1]FINAL!B252=0,"",[1]FINAL!B252)</f>
        <v>Webster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BHA</v>
      </c>
      <c r="F252" s="43">
        <f>IFERROR(VLOOKUP($E252,Table2!$B$1:$C$21,MATCH("MP",Table2!$B$1:$C$1,0),0),"")</f>
        <v>12</v>
      </c>
      <c r="G252" s="32">
        <f>IFERROR(VLOOKUP(A252,PlayingTime!$B$1:$Z$999,MATCH("Min",PlayingTime!$B$2:$Z$2,0),0),0)</f>
        <v>540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540</v>
      </c>
      <c r="L252" s="31">
        <f>IFERROR(VLOOKUP(A252,PlayerStats!$B$1:$Z$999,MATCH("xG",PlayerStats!$B$2:$Z$2,0),0),0)</f>
        <v>0.2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0.2</v>
      </c>
      <c r="Q252" s="31">
        <f>IFERROR(VLOOKUP(A252,PlayerStats!$B$1:$Z$999,MATCH("xAG",PlayerStats!$B$2:$Z$2,0),0),0)</f>
        <v>0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</v>
      </c>
      <c r="V252" s="41">
        <f t="shared" si="15"/>
        <v>5</v>
      </c>
      <c r="X252" s="42" t="str">
        <f>API!M252&amp;" "&amp;API!V252</f>
        <v>Raheem Sterling</v>
      </c>
      <c r="Y252" s="42">
        <f>API!AC252</f>
        <v>60</v>
      </c>
    </row>
    <row r="253" spans="1:25">
      <c r="A253" s="31" t="str">
        <f>IF([1]FINAL!A253=0,"",[1]FINAL!A253)</f>
        <v>Max Aarons</v>
      </c>
      <c r="B253" s="31" t="str">
        <f>IF([1]FINAL!B253=0,"",[1]FINAL!B253)</f>
        <v>Aarons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BOU</v>
      </c>
      <c r="F253" s="43">
        <f>IFERROR(VLOOKUP($E253,Table2!$B$1:$C$21,MATCH("MP",Table2!$B$1:$C$1,0),0),"")</f>
        <v>12</v>
      </c>
      <c r="G253" s="32">
        <f>IFERROR(VLOOKUP(A253,PlayingTime!$B$1:$Z$999,MATCH("Min",PlayingTime!$B$2:$Z$2,0),0),0)</f>
        <v>950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950</v>
      </c>
      <c r="L253" s="31">
        <f>IFERROR(VLOOKUP(A253,PlayerStats!$B$1:$Z$999,MATCH("xG",PlayerStats!$B$2:$Z$2,0),0),0)</f>
        <v>0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</v>
      </c>
      <c r="Q253" s="31">
        <f>IFERROR(VLOOKUP(A253,PlayerStats!$B$1:$Z$999,MATCH("xAG",PlayerStats!$B$2:$Z$2,0),0),0)</f>
        <v>0.8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0.8</v>
      </c>
      <c r="V253" s="41">
        <f t="shared" si="15"/>
        <v>23</v>
      </c>
      <c r="X253" s="42" t="str">
        <f>API!M253&amp;" "&amp;API!V253</f>
        <v>Thiago Emiliano da Silva</v>
      </c>
      <c r="Y253" s="42">
        <f>API!AC253</f>
        <v>37</v>
      </c>
    </row>
    <row r="254" spans="1:25">
      <c r="A254" s="31" t="str">
        <f>IF([1]FINAL!A254=0,"",[1]FINAL!A254)</f>
        <v>Amari'i Bell</v>
      </c>
      <c r="B254" s="31" t="str">
        <f>IF([1]FINAL!B254=0,"",[1]FINAL!B254)</f>
        <v>Bell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LUT</v>
      </c>
      <c r="F254" s="43">
        <f>IFERROR(VLOOKUP($E254,Table2!$B$1:$C$21,MATCH("MP",Table2!$B$1:$C$1,0),0),"")</f>
        <v>12</v>
      </c>
      <c r="G254" s="32">
        <f>IFERROR(VLOOKUP(A254,PlayingTime!$B$1:$Z$999,MATCH("Min",PlayingTime!$B$2:$Z$2,0),0),0)</f>
        <v>560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560</v>
      </c>
      <c r="L254" s="31">
        <f>IFERROR(VLOOKUP(A254,PlayerStats!$B$1:$Z$999,MATCH("xG",PlayerStats!$B$2:$Z$2,0),0),0)</f>
        <v>0.2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0.2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9</v>
      </c>
      <c r="X254" s="42" t="str">
        <f>API!M254&amp;" "&amp;API!V254</f>
        <v>Hakim Ziyech</v>
      </c>
      <c r="Y254" s="42">
        <f>API!AC254</f>
        <v>0</v>
      </c>
    </row>
    <row r="255" spans="1:25">
      <c r="A255" s="31" t="str">
        <f>IF([1]FINAL!A255=0,"",[1]FINAL!A255)</f>
        <v>Teden Mengi</v>
      </c>
      <c r="B255" s="31" t="str">
        <f>IF([1]FINAL!B255=0,"",[1]FINAL!B255)</f>
        <v>Mengi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LUT</v>
      </c>
      <c r="F255" s="43">
        <f>IFERROR(VLOOKUP($E255,Table2!$B$1:$C$21,MATCH("MP",Table2!$B$1:$C$1,0),0),"")</f>
        <v>12</v>
      </c>
      <c r="G255" s="32">
        <f>IFERROR(VLOOKUP(A255,PlayingTime!$B$1:$Z$999,MATCH("Min",PlayingTime!$B$2:$Z$2,0),0),0)</f>
        <v>517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517</v>
      </c>
      <c r="L255" s="31">
        <f>IFERROR(VLOOKUP(A255,PlayerStats!$B$1:$Z$999,MATCH("xG",PlayerStats!$B$2:$Z$2,0),0),0)</f>
        <v>0.1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0.1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9</v>
      </c>
      <c r="X255" s="42" t="str">
        <f>API!M255&amp;" "&amp;API!V255</f>
        <v>Cole Palmer</v>
      </c>
      <c r="Y255" s="42">
        <f>API!AC255</f>
        <v>47</v>
      </c>
    </row>
    <row r="256" spans="1:25">
      <c r="A256" s="31" t="str">
        <f>IF([1]FINAL!A256=0,"",[1]FINAL!A256)</f>
        <v>Victor da Silva</v>
      </c>
      <c r="B256" s="31" t="str">
        <f>IF([1]FINAL!B256=0,"",[1]FINAL!B256)</f>
        <v>Vitinho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BUR</v>
      </c>
      <c r="F256" s="43">
        <f>IFERROR(VLOOKUP($E256,Table2!$B$1:$C$21,MATCH("MP",Table2!$B$1:$C$1,0),0),"")</f>
        <v>12</v>
      </c>
      <c r="G256" s="32">
        <f>IFERROR(VLOOKUP(A256,PlayingTime!$B$1:$Z$999,MATCH("Min",PlayingTime!$B$2:$Z$2,0),0),0)</f>
        <v>0</v>
      </c>
      <c r="H256" s="32">
        <f>IFERROR(VLOOKUP(B256,PlayingTime!$B$1:$Z$999,MATCH("Min",PlayingTime!$B$2:$Z$2,0),0),0)</f>
        <v>420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420</v>
      </c>
      <c r="L256" s="31">
        <f>IFERROR(VLOOKUP(A256,PlayerStats!$B$1:$Z$999,MATCH("xG",PlayerStats!$B$2:$Z$2,0),0),0)</f>
        <v>0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0.1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0.1</v>
      </c>
      <c r="V256" s="41">
        <f t="shared" si="15"/>
        <v>6</v>
      </c>
      <c r="X256" s="42" t="str">
        <f>API!M256&amp;" "&amp;API!V256</f>
        <v>Ângelo Gabriel Borges Damaceno</v>
      </c>
      <c r="Y256" s="42">
        <f>API!AC256</f>
        <v>0</v>
      </c>
    </row>
    <row r="257" spans="1:25">
      <c r="A257" s="31" t="str">
        <f>IF([1]FINAL!A257=0,"",[1]FINAL!A257)</f>
        <v>Ashley Young</v>
      </c>
      <c r="B257" s="31" t="str">
        <f>IF([1]FINAL!B257=0,"",[1]FINAL!B257)</f>
        <v>Young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EVE</v>
      </c>
      <c r="F257" s="43">
        <f>IFERROR(VLOOKUP($E257,Table2!$B$1:$C$21,MATCH("MP",Table2!$B$1:$C$1,0),0),"")</f>
        <v>12</v>
      </c>
      <c r="G257" s="32">
        <f>IFERROR(VLOOKUP(A257,PlayingTime!$B$1:$Z$999,MATCH("Min",PlayingTime!$B$2:$Z$2,0),0),0)</f>
        <v>917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917</v>
      </c>
      <c r="L257" s="31">
        <f>IFERROR(VLOOKUP(A257,PlayerStats!$B$1:$Z$999,MATCH("xG",PlayerStats!$B$2:$Z$2,0),0),0)</f>
        <v>0.1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0.1</v>
      </c>
      <c r="Q257" s="31">
        <f>IFERROR(VLOOKUP(A257,PlayerStats!$B$1:$Z$999,MATCH("xAG",PlayerStats!$B$2:$Z$2,0),0),0)</f>
        <v>0.5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0.5</v>
      </c>
      <c r="V257" s="41">
        <f t="shared" si="15"/>
        <v>11</v>
      </c>
      <c r="X257" s="42" t="str">
        <f>API!M257&amp;" "&amp;API!V257</f>
        <v>Ian Maatsen</v>
      </c>
      <c r="Y257" s="42">
        <f>API!AC257</f>
        <v>6</v>
      </c>
    </row>
    <row r="258" spans="1:25">
      <c r="A258" s="31" t="str">
        <f>IF([1]FINAL!A258=0,"",[1]FINAL!A258)</f>
        <v>Moisés Caicedo Corozo</v>
      </c>
      <c r="B258" s="31" t="str">
        <f>IF([1]FINAL!B258=0,"",[1]FINAL!B258)</f>
        <v>Caicedo</v>
      </c>
      <c r="C258" s="31" t="str">
        <f>IF([1]FINAL!C258=0,"",[1]FINAL!C258)</f>
        <v>Moises Caicedo</v>
      </c>
      <c r="D258" s="31" t="str">
        <f>IF([1]FINAL!D258=0,"",[1]FINAL!D258)</f>
        <v>Moisés Caicedo</v>
      </c>
      <c r="E258" s="42" t="str">
        <f>[1]FINAL!M258</f>
        <v>CHE</v>
      </c>
      <c r="F258" s="43">
        <f>IFERROR(VLOOKUP($E258,Table2!$B$1:$C$21,MATCH("MP",Table2!$B$1:$C$1,0),0),"")</f>
        <v>12</v>
      </c>
      <c r="G258" s="32">
        <f>IFERROR(VLOOKUP(A258,PlayingTime!$B$1:$Z$999,MATCH("Min",PlayingTime!$B$2:$Z$2,0),0),0)</f>
        <v>0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802</v>
      </c>
      <c r="K258" s="37">
        <f t="shared" si="12"/>
        <v>802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0.2</v>
      </c>
      <c r="P258" s="39">
        <f t="shared" si="13"/>
        <v>0.2</v>
      </c>
      <c r="Q258" s="31">
        <f>IFERROR(VLOOKUP(A258,PlayerStats!$B$1:$Z$999,MATCH("xAG",PlayerStats!$B$2:$Z$2,0),0),0)</f>
        <v>0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0.9</v>
      </c>
      <c r="U258" s="39">
        <f t="shared" si="14"/>
        <v>0.9</v>
      </c>
      <c r="V258" s="41">
        <f t="shared" si="15"/>
        <v>18</v>
      </c>
      <c r="X258" s="42" t="str">
        <f>API!M258&amp;" "&amp;API!V258</f>
        <v>Axel Disasi</v>
      </c>
      <c r="Y258" s="42">
        <f>API!AC258</f>
        <v>38</v>
      </c>
    </row>
    <row r="259" spans="1:25">
      <c r="A259" s="31" t="str">
        <f>IF([1]FINAL!A259=0,"",[1]FINAL!A259)</f>
        <v>George Baldock</v>
      </c>
      <c r="B259" s="31" t="str">
        <f>IF([1]FINAL!B259=0,"",[1]FINAL!B259)</f>
        <v>Baldock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SHU</v>
      </c>
      <c r="F259" s="43">
        <f>IFERROR(VLOOKUP($E259,Table2!$B$1:$C$21,MATCH("MP",Table2!$B$1:$C$1,0),0),"")</f>
        <v>12</v>
      </c>
      <c r="G259" s="32">
        <f>IFERROR(VLOOKUP(A259,PlayingTime!$B$1:$Z$999,MATCH("Min",PlayingTime!$B$2:$Z$2,0),0),0)</f>
        <v>450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450</v>
      </c>
      <c r="L259" s="31">
        <f>IFERROR(VLOOKUP(A259,PlayerStats!$B$1:$Z$999,MATCH("xG",PlayerStats!$B$2:$Z$2,0),0),0)</f>
        <v>0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</v>
      </c>
      <c r="Q259" s="31">
        <f>IFERROR(VLOOKUP(A259,PlayerStats!$B$1:$Z$999,MATCH("xAG",PlayerStats!$B$2:$Z$2,0),0),0)</f>
        <v>0.2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0.2</v>
      </c>
      <c r="V259" s="41">
        <f t="shared" ref="V259:V322" si="19">IFERROR(VLOOKUP(A259,$X$1:$Y$1000,MATCH("total_points",$X$1:$Y$1,0),0),"")</f>
        <v>10</v>
      </c>
      <c r="X259" s="42" t="str">
        <f>API!M259&amp;" "&amp;API!V259</f>
        <v>Lesley Ugochukwu</v>
      </c>
      <c r="Y259" s="42">
        <f>API!AC259</f>
        <v>9</v>
      </c>
    </row>
    <row r="260" spans="1:25">
      <c r="A260" s="31" t="str">
        <f>IF([1]FINAL!A260=0,"",[1]FINAL!A260)</f>
        <v>Wes Foderingham</v>
      </c>
      <c r="B260" s="31" t="str">
        <f>IF([1]FINAL!B260=0,"",[1]FINAL!B260)</f>
        <v>Foderingham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SHU</v>
      </c>
      <c r="F260" s="43">
        <f>IFERROR(VLOOKUP($E260,Table2!$B$1:$C$21,MATCH("MP",Table2!$B$1:$C$1,0),0),"")</f>
        <v>12</v>
      </c>
      <c r="G260" s="32">
        <f>IFERROR(VLOOKUP(A260,PlayingTime!$B$1:$Z$999,MATCH("Min",PlayingTime!$B$2:$Z$2,0),0),0)</f>
        <v>1080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1080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26</v>
      </c>
      <c r="X260" s="42" t="str">
        <f>API!M260&amp;" "&amp;API!V260</f>
        <v>Mason Burstow</v>
      </c>
      <c r="Y260" s="42">
        <f>API!AC260</f>
        <v>2</v>
      </c>
    </row>
    <row r="261" spans="1:25">
      <c r="A261" s="31" t="str">
        <f>IF([1]FINAL!A261=0,"",[1]FINAL!A261)</f>
        <v>Raúl Jiménez</v>
      </c>
      <c r="B261" s="31" t="str">
        <f>IF([1]FINAL!B261=0,"",[1]FINAL!B261)</f>
        <v>Raúl</v>
      </c>
      <c r="C261" s="31" t="str">
        <f>IF([1]FINAL!C261=0,"",[1]FINAL!C261)</f>
        <v>Jimenez</v>
      </c>
      <c r="D261" s="31" t="str">
        <f>IF([1]FINAL!D261=0,"",[1]FINAL!D261)</f>
        <v>Raul Jimenez</v>
      </c>
      <c r="E261" s="42" t="str">
        <f>[1]FINAL!M261</f>
        <v>FUL</v>
      </c>
      <c r="F261" s="43">
        <f>IFERROR(VLOOKUP($E261,Table2!$B$1:$C$21,MATCH("MP",Table2!$B$1:$C$1,0),0),"")</f>
        <v>12</v>
      </c>
      <c r="G261" s="32">
        <f>IFERROR(VLOOKUP(A261,PlayingTime!$B$1:$Z$999,MATCH("Min",PlayingTime!$B$2:$Z$2,0),0),0)</f>
        <v>680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680</v>
      </c>
      <c r="L261" s="31">
        <f>IFERROR(VLOOKUP(A261,PlayerStats!$B$1:$Z$999,MATCH("xG",PlayerStats!$B$2:$Z$2,0),0),0)</f>
        <v>1.7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1.7</v>
      </c>
      <c r="Q261" s="31">
        <f>IFERROR(VLOOKUP(A261,PlayerStats!$B$1:$Z$999,MATCH("xAG",PlayerStats!$B$2:$Z$2,0),0),0)</f>
        <v>0.8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0.8</v>
      </c>
      <c r="V261" s="41">
        <f t="shared" si="19"/>
        <v>21</v>
      </c>
      <c r="X261" s="42" t="str">
        <f>API!M261&amp;" "&amp;API!V261</f>
        <v>Lucas Bergström</v>
      </c>
      <c r="Y261" s="42">
        <f>API!AC261</f>
        <v>0</v>
      </c>
    </row>
    <row r="262" spans="1:25">
      <c r="A262" s="31" t="str">
        <f>IF([1]FINAL!A262=0,"",[1]FINAL!A262)</f>
        <v>Danilo dos Santos de Oliveira</v>
      </c>
      <c r="B262" s="31" t="str">
        <f>IF([1]FINAL!B262=0,"",[1]FINAL!B262)</f>
        <v>Danilo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NFO</v>
      </c>
      <c r="F262" s="43">
        <f>IFERROR(VLOOKUP($E262,Table2!$B$1:$C$21,MATCH("MP",Table2!$B$1:$C$1,0),0),"")</f>
        <v>12</v>
      </c>
      <c r="G262" s="32">
        <f>IFERROR(VLOOKUP(A262,PlayingTime!$B$1:$Z$999,MATCH("Min",PlayingTime!$B$2:$Z$2,0),0),0)</f>
        <v>0</v>
      </c>
      <c r="H262" s="32">
        <f>IFERROR(VLOOKUP(B262,PlayingTime!$B$1:$Z$999,MATCH("Min",PlayingTime!$B$2:$Z$2,0),0),0)</f>
        <v>337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337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0.2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0.2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0.1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0.1</v>
      </c>
      <c r="V262" s="41">
        <f t="shared" si="19"/>
        <v>8</v>
      </c>
      <c r="X262" s="42" t="str">
        <f>API!M262&amp;" "&amp;API!V262</f>
        <v>Roméo Lavia</v>
      </c>
      <c r="Y262" s="42">
        <f>API!AC262</f>
        <v>0</v>
      </c>
    </row>
    <row r="263" spans="1:25">
      <c r="A263" s="31" t="str">
        <f>IF([1]FINAL!A263=0,"",[1]FINAL!A263)</f>
        <v>Charlie Taylor</v>
      </c>
      <c r="B263" s="31" t="str">
        <f>IF([1]FINAL!B263=0,"",[1]FINAL!B263)</f>
        <v>Taylor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BUR</v>
      </c>
      <c r="F263" s="43">
        <f>IFERROR(VLOOKUP($E263,Table2!$B$1:$C$21,MATCH("MP",Table2!$B$1:$C$1,0),0),"")</f>
        <v>12</v>
      </c>
      <c r="G263" s="32">
        <f>IFERROR(VLOOKUP(A263,PlayingTime!$B$1:$Z$999,MATCH("Min",PlayingTime!$B$2:$Z$2,0),0),0)</f>
        <v>810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810</v>
      </c>
      <c r="L263" s="31">
        <f>IFERROR(VLOOKUP(A263,PlayerStats!$B$1:$Z$999,MATCH("xG",PlayerStats!$B$2:$Z$2,0),0),0)</f>
        <v>0.1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0.1</v>
      </c>
      <c r="Q263" s="31">
        <f>IFERROR(VLOOKUP(A263,PlayerStats!$B$1:$Z$999,MATCH("xAG",PlayerStats!$B$2:$Z$2,0),0),0)</f>
        <v>0.1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0.1</v>
      </c>
      <c r="V263" s="41">
        <f t="shared" si="19"/>
        <v>14</v>
      </c>
      <c r="X263" s="42" t="str">
        <f>API!M263&amp;" "&amp;API!V263</f>
        <v>Bashir Humphreys</v>
      </c>
      <c r="Y263" s="42">
        <f>API!AC263</f>
        <v>0</v>
      </c>
    </row>
    <row r="264" spans="1:25">
      <c r="A264" s="31" t="str">
        <f>IF([1]FINAL!A264=0,"",[1]FINAL!A264)</f>
        <v>Matheus Santos Carneiro Da Cunha</v>
      </c>
      <c r="B264" s="31" t="str">
        <f>IF([1]FINAL!B264=0,"",[1]FINAL!B264)</f>
        <v>Cunha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WOL</v>
      </c>
      <c r="F264" s="43">
        <f>IFERROR(VLOOKUP($E264,Table2!$B$1:$C$21,MATCH("MP",Table2!$B$1:$C$1,0),0),"")</f>
        <v>12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39</v>
      </c>
      <c r="X264" s="42" t="str">
        <f>API!M264&amp;" "&amp;API!V264</f>
        <v>Deivid Washington de Souza Eugênio</v>
      </c>
      <c r="Y264" s="42">
        <f>API!AC264</f>
        <v>1</v>
      </c>
    </row>
    <row r="265" spans="1:25">
      <c r="A265" s="31" t="str">
        <f>IF([1]FINAL!A265=0,"",[1]FINAL!A265)</f>
        <v>Boubacar Kamara</v>
      </c>
      <c r="B265" s="31" t="str">
        <f>IF([1]FINAL!B265=0,"",[1]FINAL!B265)</f>
        <v>Kamara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AVL</v>
      </c>
      <c r="F265" s="43">
        <f>IFERROR(VLOOKUP($E265,Table2!$B$1:$C$21,MATCH("MP",Table2!$B$1:$C$1,0),0),"")</f>
        <v>12</v>
      </c>
      <c r="G265" s="32">
        <f>IFERROR(VLOOKUP(A265,PlayingTime!$B$1:$Z$999,MATCH("Min",PlayingTime!$B$2:$Z$2,0),0),0)</f>
        <v>1011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1011</v>
      </c>
      <c r="L265" s="31">
        <f>IFERROR(VLOOKUP(A265,PlayerStats!$B$1:$Z$999,MATCH("xG",PlayerStats!$B$2:$Z$2,0),0),0)</f>
        <v>0.1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0.1</v>
      </c>
      <c r="Q265" s="31">
        <f>IFERROR(VLOOKUP(A265,PlayerStats!$B$1:$Z$999,MATCH("xAG",PlayerStats!$B$2:$Z$2,0),0),0)</f>
        <v>0.8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0.8</v>
      </c>
      <c r="V265" s="41">
        <f t="shared" si="19"/>
        <v>23</v>
      </c>
      <c r="X265" s="42" t="str">
        <f>API!M265&amp;" "&amp;API!V265</f>
        <v>Eddie Beach</v>
      </c>
      <c r="Y265" s="42">
        <f>API!AC265</f>
        <v>0</v>
      </c>
    </row>
    <row r="266" spans="1:25">
      <c r="A266" s="31" t="str">
        <f>IF([1]FINAL!A266=0,"",[1]FINAL!A266)</f>
        <v>Matheus Luiz Nunes</v>
      </c>
      <c r="B266" s="31" t="str">
        <f>IF([1]FINAL!B266=0,"",[1]FINAL!B266)</f>
        <v>Matheus N.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MCI</v>
      </c>
      <c r="F266" s="43">
        <f>IFERROR(VLOOKUP($E266,Table2!$B$1:$C$21,MATCH("MP",Table2!$B$1:$C$1,0),0),"")</f>
        <v>12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0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</v>
      </c>
      <c r="V266" s="41">
        <f t="shared" si="19"/>
        <v>11</v>
      </c>
      <c r="X266" s="42" t="str">
        <f>API!M266&amp;" "&amp;API!V266</f>
        <v>Diego Manuel Jadon da Silva Moreira</v>
      </c>
      <c r="Y266" s="42">
        <f>API!AC266</f>
        <v>0</v>
      </c>
    </row>
    <row r="267" spans="1:25">
      <c r="A267" s="31" t="str">
        <f>IF([1]FINAL!A267=0,"",[1]FINAL!A267)</f>
        <v>Boubacar Traoré</v>
      </c>
      <c r="B267" s="31" t="str">
        <f>IF([1]FINAL!B267=0,"",[1]FINAL!B267)</f>
        <v>Boubacar Traore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WOL</v>
      </c>
      <c r="F267" s="43">
        <f>IFERROR(VLOOKUP($E267,Table2!$B$1:$C$21,MATCH("MP",Table2!$B$1:$C$1,0),0),"")</f>
        <v>12</v>
      </c>
      <c r="G267" s="32">
        <f>IFERROR(VLOOKUP(A267,PlayingTime!$B$1:$Z$999,MATCH("Min",PlayingTime!$B$2:$Z$2,0),0),0)</f>
        <v>260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260</v>
      </c>
      <c r="L267" s="31">
        <f>IFERROR(VLOOKUP(A267,PlayerStats!$B$1:$Z$999,MATCH("xG",PlayerStats!$B$2:$Z$2,0),0),0)</f>
        <v>0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0</v>
      </c>
      <c r="V267" s="41">
        <f t="shared" si="19"/>
        <v>8</v>
      </c>
      <c r="X267" s="42" t="str">
        <f>API!M267&amp;" "&amp;API!V267</f>
        <v>Djordje Petrovic</v>
      </c>
      <c r="Y267" s="42">
        <f>API!AC267</f>
        <v>0</v>
      </c>
    </row>
    <row r="268" spans="1:25">
      <c r="A268" s="31" t="str">
        <f>IF([1]FINAL!A268=0,"",[1]FINAL!A268)</f>
        <v>João Victor Gomes da Silva</v>
      </c>
      <c r="B268" s="31" t="str">
        <f>IF([1]FINAL!B268=0,"",[1]FINAL!B268)</f>
        <v>João Gomes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WOL</v>
      </c>
      <c r="F268" s="43">
        <f>IFERROR(VLOOKUP($E268,Table2!$B$1:$C$21,MATCH("MP",Table2!$B$1:$C$1,0),0),"")</f>
        <v>12</v>
      </c>
      <c r="G268" s="32">
        <f>IFERROR(VLOOKUP(A268,PlayingTime!$B$1:$Z$999,MATCH("Min",PlayingTime!$B$2:$Z$2,0),0),0)</f>
        <v>0</v>
      </c>
      <c r="H268" s="32">
        <f>IFERROR(VLOOKUP(B268,PlayingTime!$B$1:$Z$999,MATCH("Min",PlayingTime!$B$2:$Z$2,0),0),0)</f>
        <v>761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761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0.3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0.3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0.4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0.4</v>
      </c>
      <c r="V268" s="41">
        <f t="shared" si="19"/>
        <v>19</v>
      </c>
      <c r="X268" s="42" t="str">
        <f>API!M268&amp;" "&amp;API!V268</f>
        <v>Alfie Gilchrist</v>
      </c>
      <c r="Y268" s="42">
        <f>API!AC268</f>
        <v>0</v>
      </c>
    </row>
    <row r="269" spans="1:25">
      <c r="A269" s="31" t="str">
        <f>IF([1]FINAL!A269=0,"",[1]FINAL!A269)</f>
        <v>Calvin Bassey</v>
      </c>
      <c r="B269" s="31" t="str">
        <f>IF([1]FINAL!B269=0,"",[1]FINAL!B269)</f>
        <v>Bassey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FUL</v>
      </c>
      <c r="F269" s="43">
        <f>IFERROR(VLOOKUP($E269,Table2!$B$1:$C$21,MATCH("MP",Table2!$B$1:$C$1,0),0),"")</f>
        <v>12</v>
      </c>
      <c r="G269" s="32">
        <f>IFERROR(VLOOKUP(A269,PlayingTime!$B$1:$Z$999,MATCH("Min",PlayingTime!$B$2:$Z$2,0),0),0)</f>
        <v>487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487</v>
      </c>
      <c r="L269" s="31">
        <f>IFERROR(VLOOKUP(A269,PlayerStats!$B$1:$Z$999,MATCH("xG",PlayerStats!$B$2:$Z$2,0),0),0)</f>
        <v>0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</v>
      </c>
      <c r="V269" s="41">
        <f t="shared" si="19"/>
        <v>7</v>
      </c>
      <c r="X269" s="42" t="str">
        <f>API!M269&amp;" "&amp;API!V269</f>
        <v>Ronnie Stutter</v>
      </c>
      <c r="Y269" s="42">
        <f>API!AC269</f>
        <v>0</v>
      </c>
    </row>
    <row r="270" spans="1:25">
      <c r="A270" s="31" t="str">
        <f>IF([1]FINAL!A270=0,"",[1]FINAL!A270)</f>
        <v>Alexis Mac Allister</v>
      </c>
      <c r="B270" s="31" t="str">
        <f>IF([1]FINAL!B270=0,"",[1]FINAL!B270)</f>
        <v>Mac Allister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LIV</v>
      </c>
      <c r="F270" s="43">
        <f>IFERROR(VLOOKUP($E270,Table2!$B$1:$C$21,MATCH("MP",Table2!$B$1:$C$1,0),0),"")</f>
        <v>12</v>
      </c>
      <c r="G270" s="32">
        <f>IFERROR(VLOOKUP(A270,PlayingTime!$B$1:$Z$999,MATCH("Min",PlayingTime!$B$2:$Z$2,0),0),0)</f>
        <v>880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880</v>
      </c>
      <c r="L270" s="31">
        <f>IFERROR(VLOOKUP(A270,PlayerStats!$B$1:$Z$999,MATCH("xG",PlayerStats!$B$2:$Z$2,0),0),0)</f>
        <v>0.1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0.1</v>
      </c>
      <c r="Q270" s="31">
        <f>IFERROR(VLOOKUP(A270,PlayerStats!$B$1:$Z$999,MATCH("xAG",PlayerStats!$B$2:$Z$2,0),0),0)</f>
        <v>0.4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0.4</v>
      </c>
      <c r="V270" s="41">
        <f t="shared" si="19"/>
        <v>19</v>
      </c>
      <c r="X270" s="42" t="str">
        <f>API!M270&amp;" "&amp;API!V270</f>
        <v>Alex Matos</v>
      </c>
      <c r="Y270" s="42">
        <f>API!AC270</f>
        <v>1</v>
      </c>
    </row>
    <row r="271" spans="1:25">
      <c r="A271" s="31" t="str">
        <f>IF([1]FINAL!A271=0,"",[1]FINAL!A271)</f>
        <v>Ameen Al-Dakhil</v>
      </c>
      <c r="B271" s="31" t="str">
        <f>IF([1]FINAL!B271=0,"",[1]FINAL!B271)</f>
        <v>Al-Dakhil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BUR</v>
      </c>
      <c r="F271" s="43">
        <f>IFERROR(VLOOKUP($E271,Table2!$B$1:$C$21,MATCH("MP",Table2!$B$1:$C$1,0),0),"")</f>
        <v>12</v>
      </c>
      <c r="G271" s="32">
        <f>IFERROR(VLOOKUP(A271,PlayingTime!$B$1:$Z$999,MATCH("Min",PlayingTime!$B$2:$Z$2,0),0),0)</f>
        <v>855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855</v>
      </c>
      <c r="L271" s="31">
        <f>IFERROR(VLOOKUP(A271,PlayerStats!$B$1:$Z$999,MATCH("xG",PlayerStats!$B$2:$Z$2,0),0),0)</f>
        <v>0.2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0.2</v>
      </c>
      <c r="Q271" s="31">
        <f>IFERROR(VLOOKUP(A271,PlayerStats!$B$1:$Z$999,MATCH("xAG",PlayerStats!$B$2:$Z$2,0),0),0)</f>
        <v>0.1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0.1</v>
      </c>
      <c r="V271" s="41">
        <f t="shared" si="19"/>
        <v>9</v>
      </c>
      <c r="X271" s="42" t="str">
        <f>API!M271&amp;" "&amp;API!V271</f>
        <v>Josh Brooking</v>
      </c>
      <c r="Y271" s="42">
        <f>API!AC271</f>
        <v>0</v>
      </c>
    </row>
    <row r="272" spans="1:25">
      <c r="A272" s="31" t="str">
        <f>IF([1]FINAL!A272=0,"",[1]FINAL!A272)</f>
        <v>James Milner</v>
      </c>
      <c r="B272" s="31" t="str">
        <f>IF([1]FINAL!B272=0,"",[1]FINAL!B272)</f>
        <v>Milner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BHA</v>
      </c>
      <c r="F272" s="43">
        <f>IFERROR(VLOOKUP($E272,Table2!$B$1:$C$21,MATCH("MP",Table2!$B$1:$C$1,0),0),"")</f>
        <v>12</v>
      </c>
      <c r="G272" s="32">
        <f>IFERROR(VLOOKUP(A272,PlayingTime!$B$1:$Z$999,MATCH("Min",PlayingTime!$B$2:$Z$2,0),0),0)</f>
        <v>352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352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0.3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0.3</v>
      </c>
      <c r="V272" s="41">
        <f t="shared" si="19"/>
        <v>9</v>
      </c>
      <c r="X272" s="42" t="str">
        <f>API!M272&amp;" "&amp;API!V272</f>
        <v>Rob Holding</v>
      </c>
      <c r="Y272" s="42">
        <f>API!AC272</f>
        <v>0</v>
      </c>
    </row>
    <row r="273" spans="1:25">
      <c r="A273" s="31" t="str">
        <f>IF([1]FINAL!A273=0,"",[1]FINAL!A273)</f>
        <v>Ibrahim Sangaré</v>
      </c>
      <c r="B273" s="31" t="str">
        <f>IF([1]FINAL!B273=0,"",[1]FINAL!B273)</f>
        <v>Sangaré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NFO</v>
      </c>
      <c r="F273" s="43">
        <f>IFERROR(VLOOKUP($E273,Table2!$B$1:$C$21,MATCH("MP",Table2!$B$1:$C$1,0),0),"")</f>
        <v>12</v>
      </c>
      <c r="G273" s="32">
        <f>IFERROR(VLOOKUP(A273,PlayingTime!$B$1:$Z$999,MATCH("Min",PlayingTime!$B$2:$Z$2,0),0),0)</f>
        <v>642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642</v>
      </c>
      <c r="L273" s="31">
        <f>IFERROR(VLOOKUP(A273,PlayerStats!$B$1:$Z$999,MATCH("xG",PlayerStats!$B$2:$Z$2,0),0),0)</f>
        <v>0.6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0.6</v>
      </c>
      <c r="Q273" s="31">
        <f>IFERROR(VLOOKUP(A273,PlayerStats!$B$1:$Z$999,MATCH("xAG",PlayerStats!$B$2:$Z$2,0),0),0)</f>
        <v>0.2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0.2</v>
      </c>
      <c r="V273" s="41">
        <f t="shared" si="19"/>
        <v>14</v>
      </c>
      <c r="X273" s="42" t="str">
        <f>API!M273&amp;" "&amp;API!V273</f>
        <v>Naouirou Ahamada</v>
      </c>
      <c r="Y273" s="42">
        <f>API!AC273</f>
        <v>6</v>
      </c>
    </row>
    <row r="274" spans="1:25">
      <c r="A274" s="31" t="str">
        <f>IF([1]FINAL!A274=0,"",[1]FINAL!A274)</f>
        <v>Jordan Beyer</v>
      </c>
      <c r="B274" s="31" t="str">
        <f>IF([1]FINAL!B274=0,"",[1]FINAL!B274)</f>
        <v>Beyer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BUR</v>
      </c>
      <c r="F274" s="43">
        <f>IFERROR(VLOOKUP($E274,Table2!$B$1:$C$21,MATCH("MP",Table2!$B$1:$C$1,0),0),"")</f>
        <v>12</v>
      </c>
      <c r="G274" s="32">
        <f>IFERROR(VLOOKUP(A274,PlayingTime!$B$1:$Z$999,MATCH("Min",PlayingTime!$B$2:$Z$2,0),0),0)</f>
        <v>678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678</v>
      </c>
      <c r="L274" s="31">
        <f>IFERROR(VLOOKUP(A274,PlayerStats!$B$1:$Z$999,MATCH("xG",PlayerStats!$B$2:$Z$2,0),0),0)</f>
        <v>0.1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0.1</v>
      </c>
      <c r="Q274" s="31">
        <f>IFERROR(VLOOKUP(A274,PlayerStats!$B$1:$Z$999,MATCH("xAG",PlayerStats!$B$2:$Z$2,0),0),0)</f>
        <v>0.1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0.1</v>
      </c>
      <c r="V274" s="41">
        <f t="shared" si="19"/>
        <v>9</v>
      </c>
      <c r="X274" s="42" t="str">
        <f>API!M274&amp;" "&amp;API!V274</f>
        <v>Joachim Andersen</v>
      </c>
      <c r="Y274" s="42">
        <f>API!AC274</f>
        <v>60</v>
      </c>
    </row>
    <row r="275" spans="1:25">
      <c r="A275" s="31" t="str">
        <f>IF([1]FINAL!A275=0,"",[1]FINAL!A275)</f>
        <v>Milos Kerkez</v>
      </c>
      <c r="B275" s="31" t="str">
        <f>IF([1]FINAL!B275=0,"",[1]FINAL!B275)</f>
        <v>Kerkez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BOU</v>
      </c>
      <c r="F275" s="43">
        <f>IFERROR(VLOOKUP($E275,Table2!$B$1:$C$21,MATCH("MP",Table2!$B$1:$C$1,0),0),"")</f>
        <v>12</v>
      </c>
      <c r="G275" s="32">
        <f>IFERROR(VLOOKUP(A275,PlayingTime!$B$1:$Z$999,MATCH("Min",PlayingTime!$B$2:$Z$2,0),0),0)</f>
        <v>854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854</v>
      </c>
      <c r="L275" s="31">
        <f>IFERROR(VLOOKUP(A275,PlayerStats!$B$1:$Z$999,MATCH("xG",PlayerStats!$B$2:$Z$2,0),0),0)</f>
        <v>0.1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0.1</v>
      </c>
      <c r="Q275" s="31">
        <f>IFERROR(VLOOKUP(A275,PlayerStats!$B$1:$Z$999,MATCH("xAG",PlayerStats!$B$2:$Z$2,0),0),0)</f>
        <v>0.1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0.1</v>
      </c>
      <c r="V275" s="41">
        <f t="shared" si="19"/>
        <v>13</v>
      </c>
      <c r="X275" s="42" t="str">
        <f>API!M275&amp;" "&amp;API!V275</f>
        <v>Jordan Ayew</v>
      </c>
      <c r="Y275" s="42">
        <f>API!AC275</f>
        <v>38</v>
      </c>
    </row>
    <row r="276" spans="1:25">
      <c r="A276" s="31" t="str">
        <f>IF([1]FINAL!A276=0,"",[1]FINAL!A276)</f>
        <v>Lucas Tolentino Coelho de Lima</v>
      </c>
      <c r="B276" s="31" t="str">
        <f>IF([1]FINAL!B276=0,"",[1]FINAL!B276)</f>
        <v>L.Paquetá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WHU</v>
      </c>
      <c r="F276" s="43">
        <f>IFERROR(VLOOKUP($E276,Table2!$B$1:$C$21,MATCH("MP",Table2!$B$1:$C$1,0),0),"")</f>
        <v>12</v>
      </c>
      <c r="G276" s="32">
        <f>IFERROR(VLOOKUP(A276,PlayingTime!$B$1:$Z$999,MATCH("Min",PlayingTime!$B$2:$Z$2,0),0),0)</f>
        <v>0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0</v>
      </c>
      <c r="L276" s="31">
        <f>IFERROR(VLOOKUP(A276,PlayerStats!$B$1:$Z$999,MATCH("xG",PlayerStats!$B$2:$Z$2,0),0),0)</f>
        <v>0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35</v>
      </c>
      <c r="X276" s="42" t="str">
        <f>API!M276&amp;" "&amp;API!V276</f>
        <v>Nathaniel Clyne</v>
      </c>
      <c r="Y276" s="42">
        <f>API!AC276</f>
        <v>8</v>
      </c>
    </row>
    <row r="277" spans="1:25">
      <c r="A277" s="31" t="str">
        <f>IF([1]FINAL!A277=0,"",[1]FINAL!A277)</f>
        <v>Jóhann Berg Gudmundsson</v>
      </c>
      <c r="B277" s="31" t="str">
        <f>IF([1]FINAL!B277=0,"",[1]FINAL!B277)</f>
        <v>Gudmundsson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BUR</v>
      </c>
      <c r="F277" s="43">
        <f>IFERROR(VLOOKUP($E277,Table2!$B$1:$C$21,MATCH("MP",Table2!$B$1:$C$1,0),0),"")</f>
        <v>12</v>
      </c>
      <c r="G277" s="32">
        <f>IFERROR(VLOOKUP(A277,PlayingTime!$B$1:$Z$999,MATCH("Min",PlayingTime!$B$2:$Z$2,0),0),0)</f>
        <v>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0</v>
      </c>
      <c r="L277" s="31">
        <f>IFERROR(VLOOKUP(A277,PlayerStats!$B$1:$Z$999,MATCH("xG",PlayerStats!$B$2:$Z$2,0),0),0)</f>
        <v>0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12</v>
      </c>
      <c r="X277" s="42" t="str">
        <f>API!M277&amp;" "&amp;API!V277</f>
        <v>Cheick Doucouré</v>
      </c>
      <c r="Y277" s="42">
        <f>API!AC277</f>
        <v>20</v>
      </c>
    </row>
    <row r="278" spans="1:25">
      <c r="A278" s="31" t="str">
        <f>IF([1]FINAL!A278=0,"",[1]FINAL!A278)</f>
        <v>Pierre-Emile Højbjerg</v>
      </c>
      <c r="B278" s="31" t="str">
        <f>IF([1]FINAL!B278=0,"",[1]FINAL!B278)</f>
        <v>Højbjerg</v>
      </c>
      <c r="C278" s="31" t="str">
        <f>IF([1]FINAL!C278=0,"",[1]FINAL!C278)</f>
        <v>Pierre Højbjerg</v>
      </c>
      <c r="D278" s="31" t="str">
        <f>IF([1]FINAL!D278=0,"",[1]FINAL!D278)</f>
        <v>Pierre-Emile Hojbjerg</v>
      </c>
      <c r="E278" s="42" t="str">
        <f>[1]FINAL!M278</f>
        <v>TOT</v>
      </c>
      <c r="F278" s="43">
        <f>IFERROR(VLOOKUP($E278,Table2!$B$1:$C$21,MATCH("MP",Table2!$B$1:$C$1,0),0),"")</f>
        <v>12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382</v>
      </c>
      <c r="J278" s="32">
        <f>IFERROR(VLOOKUP(D278,PlayingTime!$B$1:$Z$999,MATCH("Min",PlayingTime!$B$2:$Z$2,0),0),0)</f>
        <v>0</v>
      </c>
      <c r="K278" s="37">
        <f t="shared" si="16"/>
        <v>382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0.1</v>
      </c>
      <c r="O278" s="31">
        <f>IFERROR(VLOOKUP(D278,PlayerStats!$B$1:$Z$999,MATCH("xG",PlayerStats!$B$2:$Z$2,0),0),0)</f>
        <v>0</v>
      </c>
      <c r="P278" s="39">
        <f t="shared" si="17"/>
        <v>0.1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</v>
      </c>
      <c r="V278" s="41">
        <f t="shared" si="19"/>
        <v>11</v>
      </c>
      <c r="X278" s="42" t="str">
        <f>API!M278&amp;" "&amp;API!V278</f>
        <v>Malcolm Ebiowei</v>
      </c>
      <c r="Y278" s="42">
        <f>API!AC278</f>
        <v>0</v>
      </c>
    </row>
    <row r="279" spans="1:25">
      <c r="A279" s="31" t="str">
        <f>IF([1]FINAL!A279=0,"",[1]FINAL!A279)</f>
        <v>Lewis Cook</v>
      </c>
      <c r="B279" s="31" t="str">
        <f>IF([1]FINAL!B279=0,"",[1]FINAL!B279)</f>
        <v>L.Cook</v>
      </c>
      <c r="C279" s="31" t="str">
        <f>IF([1]FINAL!C279=0,"",[1]FINAL!C279)</f>
        <v>L Cook</v>
      </c>
      <c r="D279" s="31" t="str">
        <f>IF([1]FINAL!D279=0,"",[1]FINAL!D279)</f>
        <v/>
      </c>
      <c r="E279" s="42" t="str">
        <f>[1]FINAL!M279</f>
        <v>BOU</v>
      </c>
      <c r="F279" s="43">
        <f>IFERROR(VLOOKUP($E279,Table2!$B$1:$C$21,MATCH("MP",Table2!$B$1:$C$1,0),0),"")</f>
        <v>12</v>
      </c>
      <c r="G279" s="32">
        <f>IFERROR(VLOOKUP(A279,PlayingTime!$B$1:$Z$999,MATCH("Min",PlayingTime!$B$2:$Z$2,0),0),0)</f>
        <v>613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613</v>
      </c>
      <c r="L279" s="31">
        <f>IFERROR(VLOOKUP(A279,PlayerStats!$B$1:$Z$999,MATCH("xG",PlayerStats!$B$2:$Z$2,0),0),0)</f>
        <v>0.1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0.1</v>
      </c>
      <c r="Q279" s="31">
        <f>IFERROR(VLOOKUP(A279,PlayerStats!$B$1:$Z$999,MATCH("xAG",PlayerStats!$B$2:$Z$2,0),0),0)</f>
        <v>0.3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0.3</v>
      </c>
      <c r="V279" s="41">
        <f t="shared" si="19"/>
        <v>12</v>
      </c>
      <c r="X279" s="42" t="str">
        <f>API!M279&amp;" "&amp;API!V279</f>
        <v>Odsonne Edouard</v>
      </c>
      <c r="Y279" s="42">
        <f>API!AC279</f>
        <v>46</v>
      </c>
    </row>
    <row r="280" spans="1:25">
      <c r="A280" s="31" t="str">
        <f>IF([1]FINAL!A280=0,"",[1]FINAL!A280)</f>
        <v>Alex Iwobi</v>
      </c>
      <c r="B280" s="31" t="str">
        <f>IF([1]FINAL!B280=0,"",[1]FINAL!B280)</f>
        <v>Iwobi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FUL</v>
      </c>
      <c r="F280" s="43">
        <f>IFERROR(VLOOKUP($E280,Table2!$B$1:$C$21,MATCH("MP",Table2!$B$1:$C$1,0),0),"")</f>
        <v>12</v>
      </c>
      <c r="G280" s="32">
        <f>IFERROR(VLOOKUP(A280,PlayingTime!$B$1:$Z$999,MATCH("Min",PlayingTime!$B$2:$Z$2,0),0),0)</f>
        <v>140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140</v>
      </c>
      <c r="L280" s="31">
        <f>IFERROR(VLOOKUP(A280,PlayerStats!$B$1:$Z$999,MATCH("xG",PlayerStats!$B$2:$Z$2,0),0),0)</f>
        <v>0.3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0.3</v>
      </c>
      <c r="Q280" s="31">
        <f>IFERROR(VLOOKUP(A280,PlayerStats!$B$1:$Z$999,MATCH("xAG",PlayerStats!$B$2:$Z$2,0),0),0)</f>
        <v>0.2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0.2</v>
      </c>
      <c r="V280" s="41">
        <f t="shared" si="19"/>
        <v>14</v>
      </c>
      <c r="X280" s="42" t="str">
        <f>API!M280&amp;" "&amp;API!V280</f>
        <v>Eberechi Eze</v>
      </c>
      <c r="Y280" s="42">
        <f>API!AC280</f>
        <v>35</v>
      </c>
    </row>
    <row r="281" spans="1:25">
      <c r="A281" s="31" t="str">
        <f>IF([1]FINAL!A281=0,"",[1]FINAL!A281)</f>
        <v>Illia Zabarnyi</v>
      </c>
      <c r="B281" s="31" t="str">
        <f>IF([1]FINAL!B281=0,"",[1]FINAL!B281)</f>
        <v>Zabarnyi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BOU</v>
      </c>
      <c r="F281" s="43">
        <f>IFERROR(VLOOKUP($E281,Table2!$B$1:$C$21,MATCH("MP",Table2!$B$1:$C$1,0),0),"")</f>
        <v>12</v>
      </c>
      <c r="G281" s="32">
        <f>IFERROR(VLOOKUP(A281,PlayingTime!$B$1:$Z$999,MATCH("Min",PlayingTime!$B$2:$Z$2,0),0),0)</f>
        <v>1080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1080</v>
      </c>
      <c r="L281" s="31">
        <f>IFERROR(VLOOKUP(A281,PlayerStats!$B$1:$Z$999,MATCH("xG",PlayerStats!$B$2:$Z$2,0),0),0)</f>
        <v>0.3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0.3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</v>
      </c>
      <c r="V281" s="41">
        <f t="shared" si="19"/>
        <v>19</v>
      </c>
      <c r="X281" s="42" t="str">
        <f>API!M281&amp;" "&amp;API!V281</f>
        <v>Vicente Guaita</v>
      </c>
      <c r="Y281" s="42">
        <f>API!AC281</f>
        <v>0</v>
      </c>
    </row>
    <row r="282" spans="1:25">
      <c r="A282" s="31" t="str">
        <f>IF([1]FINAL!A282=0,"",[1]FINAL!A282)</f>
        <v>Luke Thomas</v>
      </c>
      <c r="B282" s="31" t="str">
        <f>IF([1]FINAL!B282=0,"",[1]FINAL!B282)</f>
        <v>Thomas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SHU</v>
      </c>
      <c r="F282" s="43">
        <f>IFERROR(VLOOKUP($E282,Table2!$B$1:$C$21,MATCH("MP",Table2!$B$1:$C$1,0),0),"")</f>
        <v>12</v>
      </c>
      <c r="G282" s="32">
        <f>IFERROR(VLOOKUP(A282,PlayingTime!$B$1:$Z$999,MATCH("Min",PlayingTime!$B$2:$Z$2,0),0),0)</f>
        <v>718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718</v>
      </c>
      <c r="L282" s="31">
        <f>IFERROR(VLOOKUP(A282,PlayerStats!$B$1:$Z$999,MATCH("xG",PlayerStats!$B$2:$Z$2,0),0),0)</f>
        <v>0.5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0.5</v>
      </c>
      <c r="Q282" s="31">
        <f>IFERROR(VLOOKUP(A282,PlayerStats!$B$1:$Z$999,MATCH("xAG",PlayerStats!$B$2:$Z$2,0),0),0)</f>
        <v>0.1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0.1</v>
      </c>
      <c r="V282" s="41">
        <f t="shared" si="19"/>
        <v>7</v>
      </c>
      <c r="X282" s="42" t="str">
        <f>API!M282&amp;" "&amp;API!V282</f>
        <v>Marc Guéhi</v>
      </c>
      <c r="Y282" s="42">
        <f>API!AC282</f>
        <v>42</v>
      </c>
    </row>
    <row r="283" spans="1:25">
      <c r="A283" s="31" t="str">
        <f>IF([1]FINAL!A283=0,"",[1]FINAL!A283)</f>
        <v>Ryan Giles</v>
      </c>
      <c r="B283" s="31" t="str">
        <f>IF([1]FINAL!B283=0,"",[1]FINAL!B283)</f>
        <v>Giles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LUT</v>
      </c>
      <c r="F283" s="43">
        <f>IFERROR(VLOOKUP($E283,Table2!$B$1:$C$21,MATCH("MP",Table2!$B$1:$C$1,0),0),"")</f>
        <v>12</v>
      </c>
      <c r="G283" s="32">
        <f>IFERROR(VLOOKUP(A283,PlayingTime!$B$1:$Z$999,MATCH("Min",PlayingTime!$B$2:$Z$2,0),0),0)</f>
        <v>0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0</v>
      </c>
      <c r="L283" s="31">
        <f>IFERROR(VLOOKUP(A283,PlayerStats!$B$1:$Z$999,MATCH("xG",PlayerStats!$B$2:$Z$2,0),0),0)</f>
        <v>0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6</v>
      </c>
      <c r="X283" s="42" t="str">
        <f>API!M283&amp;" "&amp;API!V283</f>
        <v>Will Hughes</v>
      </c>
      <c r="Y283" s="42">
        <f>API!AC283</f>
        <v>19</v>
      </c>
    </row>
    <row r="284" spans="1:25">
      <c r="A284" s="31" t="str">
        <f>IF([1]FINAL!A284=0,"",[1]FINAL!A284)</f>
        <v>Matheus Luiz Nunes</v>
      </c>
      <c r="B284" s="31" t="str">
        <f>IF([1]FINAL!B284=0,"",[1]FINAL!B284)</f>
        <v>Matheus N.</v>
      </c>
      <c r="C284" s="31" t="str">
        <f>IF([1]FINAL!C284=0,"",[1]FINAL!C284)</f>
        <v>Nunes</v>
      </c>
      <c r="D284" s="31" t="str">
        <f>IF([1]FINAL!D284=0,"",[1]FINAL!D284)</f>
        <v>Matheus Nunes</v>
      </c>
      <c r="E284" s="42" t="str">
        <f>[1]FINAL!M284</f>
        <v>MCI</v>
      </c>
      <c r="F284" s="43">
        <f>IFERROR(VLOOKUP($E284,Table2!$B$1:$C$21,MATCH("MP",Table2!$B$1:$C$1,0),0),"")</f>
        <v>12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179</v>
      </c>
      <c r="K284" s="37">
        <f t="shared" si="16"/>
        <v>179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0.1</v>
      </c>
      <c r="P284" s="39">
        <f t="shared" si="17"/>
        <v>0.1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0.1</v>
      </c>
      <c r="U284" s="39">
        <f t="shared" si="18"/>
        <v>0.1</v>
      </c>
      <c r="V284" s="41">
        <f t="shared" si="19"/>
        <v>11</v>
      </c>
      <c r="X284" s="42" t="str">
        <f>API!M284&amp;" "&amp;API!V284</f>
        <v>Sam Johnstone</v>
      </c>
      <c r="Y284" s="42">
        <f>API!AC284</f>
        <v>50</v>
      </c>
    </row>
    <row r="285" spans="1:25">
      <c r="A285" s="31" t="str">
        <f>IF([1]FINAL!A285=0,"",[1]FINAL!A285)</f>
        <v>Marcos Senesi</v>
      </c>
      <c r="B285" s="31" t="str">
        <f>IF([1]FINAL!B285=0,"",[1]FINAL!B285)</f>
        <v>Senesi</v>
      </c>
      <c r="C285" s="31" t="str">
        <f>IF([1]FINAL!C285=0,"",[1]FINAL!C285)</f>
        <v/>
      </c>
      <c r="D285" s="31" t="str">
        <f>IF([1]FINAL!D285=0,"",[1]FINAL!D285)</f>
        <v/>
      </c>
      <c r="E285" s="42" t="str">
        <f>[1]FINAL!M285</f>
        <v>BOU</v>
      </c>
      <c r="F285" s="43">
        <f>IFERROR(VLOOKUP($E285,Table2!$B$1:$C$21,MATCH("MP",Table2!$B$1:$C$1,0),0),"")</f>
        <v>12</v>
      </c>
      <c r="G285" s="32">
        <f>IFERROR(VLOOKUP(A285,PlayingTime!$B$1:$Z$999,MATCH("Min",PlayingTime!$B$2:$Z$2,0),0),0)</f>
        <v>578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578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</v>
      </c>
      <c r="Q285" s="31">
        <f>IFERROR(VLOOKUP(A285,PlayerStats!$B$1:$Z$999,MATCH("xAG",PlayerStats!$B$2:$Z$2,0),0),0)</f>
        <v>0.2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0.2</v>
      </c>
      <c r="V285" s="41">
        <f t="shared" si="19"/>
        <v>14</v>
      </c>
      <c r="X285" s="42" t="str">
        <f>API!M285&amp;" "&amp;API!V285</f>
        <v>Jefferson Lerma Solís</v>
      </c>
      <c r="Y285" s="42">
        <f>API!AC285</f>
        <v>23</v>
      </c>
    </row>
    <row r="286" spans="1:25">
      <c r="A286" s="31" t="str">
        <f>IF([1]FINAL!A286=0,"",[1]FINAL!A286)</f>
        <v>Chris Basham</v>
      </c>
      <c r="B286" s="31" t="str">
        <f>IF([1]FINAL!B286=0,"",[1]FINAL!B286)</f>
        <v>Basham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SHU</v>
      </c>
      <c r="F286" s="43">
        <f>IFERROR(VLOOKUP($E286,Table2!$B$1:$C$21,MATCH("MP",Table2!$B$1:$C$1,0),0),"")</f>
        <v>12</v>
      </c>
      <c r="G286" s="32">
        <f>IFERROR(VLOOKUP(A286,PlayingTime!$B$1:$Z$999,MATCH("Min",PlayingTime!$B$2:$Z$2,0),0),0)</f>
        <v>321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321</v>
      </c>
      <c r="L286" s="31">
        <f>IFERROR(VLOOKUP(A286,PlayerStats!$B$1:$Z$999,MATCH("xG",PlayerStats!$B$2:$Z$2,0),0),0)</f>
        <v>0.1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0.1</v>
      </c>
      <c r="Q286" s="31">
        <f>IFERROR(VLOOKUP(A286,PlayerStats!$B$1:$Z$999,MATCH("xAG",PlayerStats!$B$2:$Z$2,0),0),0)</f>
        <v>0.3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0.3</v>
      </c>
      <c r="V286" s="41">
        <f t="shared" si="19"/>
        <v>8</v>
      </c>
      <c r="X286" s="42" t="str">
        <f>API!M286&amp;" "&amp;API!V286</f>
        <v>Jean-Philippe Mateta</v>
      </c>
      <c r="Y286" s="42">
        <f>API!AC286</f>
        <v>21</v>
      </c>
    </row>
    <row r="287" spans="1:25">
      <c r="A287" s="31" t="str">
        <f>IF([1]FINAL!A287=0,"",[1]FINAL!A287)</f>
        <v>Marvelous Nakamba</v>
      </c>
      <c r="B287" s="31" t="str">
        <f>IF([1]FINAL!B287=0,"",[1]FINAL!B287)</f>
        <v>Nakamba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LUT</v>
      </c>
      <c r="F287" s="43">
        <f>IFERROR(VLOOKUP($E287,Table2!$B$1:$C$21,MATCH("MP",Table2!$B$1:$C$1,0),0),"")</f>
        <v>12</v>
      </c>
      <c r="G287" s="32">
        <f>IFERROR(VLOOKUP(A287,PlayingTime!$B$1:$Z$999,MATCH("Min",PlayingTime!$B$2:$Z$2,0),0),0)</f>
        <v>1059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1059</v>
      </c>
      <c r="L287" s="31">
        <f>IFERROR(VLOOKUP(A287,PlayerStats!$B$1:$Z$999,MATCH("xG",PlayerStats!$B$2:$Z$2,0),0),0)</f>
        <v>0.2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0.2</v>
      </c>
      <c r="Q287" s="31">
        <f>IFERROR(VLOOKUP(A287,PlayerStats!$B$1:$Z$999,MATCH("xAG",PlayerStats!$B$2:$Z$2,0),0),0)</f>
        <v>0.4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0.4</v>
      </c>
      <c r="V287" s="41">
        <f t="shared" si="19"/>
        <v>20</v>
      </c>
      <c r="X287" s="42" t="str">
        <f>API!M287&amp;" "&amp;API!V287</f>
        <v>Remi Matthews</v>
      </c>
      <c r="Y287" s="42">
        <f>API!AC287</f>
        <v>0</v>
      </c>
    </row>
    <row r="288" spans="1:25">
      <c r="A288" s="31" t="str">
        <f>IF([1]FINAL!A288=0,"",[1]FINAL!A288)</f>
        <v>Marvelous Nakamba</v>
      </c>
      <c r="B288" s="31" t="str">
        <f>IF([1]FINAL!B288=0,"",[1]FINAL!B288)</f>
        <v>Nakamba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LUT</v>
      </c>
      <c r="F288" s="43">
        <f>IFERROR(VLOOKUP($E288,Table2!$B$1:$C$21,MATCH("MP",Table2!$B$1:$C$1,0),0),"")</f>
        <v>12</v>
      </c>
      <c r="G288" s="32">
        <f>IFERROR(VLOOKUP(A288,PlayingTime!$B$1:$Z$999,MATCH("Min",PlayingTime!$B$2:$Z$2,0),0),0)</f>
        <v>1059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1059</v>
      </c>
      <c r="L288" s="31">
        <f>IFERROR(VLOOKUP(A288,PlayerStats!$B$1:$Z$999,MATCH("xG",PlayerStats!$B$2:$Z$2,0),0),0)</f>
        <v>0.2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0.2</v>
      </c>
      <c r="Q288" s="31">
        <f>IFERROR(VLOOKUP(A288,PlayerStats!$B$1:$Z$999,MATCH("xAG",PlayerStats!$B$2:$Z$2,0),0),0)</f>
        <v>0.4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0.4</v>
      </c>
      <c r="V288" s="41">
        <f t="shared" si="19"/>
        <v>20</v>
      </c>
      <c r="X288" s="42" t="str">
        <f>API!M288&amp;" "&amp;API!V288</f>
        <v>Tyrick Mitchell</v>
      </c>
      <c r="Y288" s="42">
        <f>API!AC288</f>
        <v>50</v>
      </c>
    </row>
    <row r="289" spans="1:25">
      <c r="A289" s="31" t="str">
        <f>IF([1]FINAL!A289=0,"",[1]FINAL!A289)</f>
        <v>Yves Bissouma</v>
      </c>
      <c r="B289" s="31" t="str">
        <f>IF([1]FINAL!B289=0,"",[1]FINAL!B289)</f>
        <v>Bissouma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TOT</v>
      </c>
      <c r="F289" s="43">
        <f>IFERROR(VLOOKUP($E289,Table2!$B$1:$C$21,MATCH("MP",Table2!$B$1:$C$1,0),0),"")</f>
        <v>12</v>
      </c>
      <c r="G289" s="32">
        <f>IFERROR(VLOOKUP(A289,PlayingTime!$B$1:$Z$999,MATCH("Min",PlayingTime!$B$2:$Z$2,0),0),0)</f>
        <v>884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884</v>
      </c>
      <c r="L289" s="31">
        <f>IFERROR(VLOOKUP(A289,PlayerStats!$B$1:$Z$999,MATCH("xG",PlayerStats!$B$2:$Z$2,0),0),0)</f>
        <v>0.9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0.9</v>
      </c>
      <c r="Q289" s="31">
        <f>IFERROR(VLOOKUP(A289,PlayerStats!$B$1:$Z$999,MATCH("xAG",PlayerStats!$B$2:$Z$2,0),0),0)</f>
        <v>0.3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0.3</v>
      </c>
      <c r="V289" s="41">
        <f t="shared" si="19"/>
        <v>17</v>
      </c>
      <c r="X289" s="42" t="str">
        <f>API!M289&amp;" "&amp;API!V289</f>
        <v>Jake O'Brien</v>
      </c>
      <c r="Y289" s="42">
        <f>API!AC289</f>
        <v>0</v>
      </c>
    </row>
    <row r="290" spans="1:25">
      <c r="A290" s="31" t="str">
        <f>IF([1]FINAL!A290=0,"",[1]FINAL!A290)</f>
        <v>Connor Roberts</v>
      </c>
      <c r="B290" s="31" t="str">
        <f>IF([1]FINAL!B290=0,"",[1]FINAL!B290)</f>
        <v>Roberts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BUR</v>
      </c>
      <c r="F290" s="43">
        <f>IFERROR(VLOOKUP($E290,Table2!$B$1:$C$21,MATCH("MP",Table2!$B$1:$C$1,0),0),"")</f>
        <v>12</v>
      </c>
      <c r="G290" s="32">
        <f>IFERROR(VLOOKUP(A290,PlayingTime!$B$1:$Z$999,MATCH("Min",PlayingTime!$B$2:$Z$2,0),0),0)</f>
        <v>734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734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0.2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0.2</v>
      </c>
      <c r="V290" s="41">
        <f t="shared" si="19"/>
        <v>8</v>
      </c>
      <c r="X290" s="42" t="str">
        <f>API!M290&amp;" "&amp;API!V290</f>
        <v>Michael Olise</v>
      </c>
      <c r="Y290" s="42">
        <f>API!AC290</f>
        <v>1</v>
      </c>
    </row>
    <row r="291" spans="1:25">
      <c r="A291" s="31" t="str">
        <f>IF([1]FINAL!A291=0,"",[1]FINAL!A291)</f>
        <v>Edson Álvarez Velázquez</v>
      </c>
      <c r="B291" s="31" t="str">
        <f>IF([1]FINAL!B291=0,"",[1]FINAL!B291)</f>
        <v>Álvarez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WHU</v>
      </c>
      <c r="F291" s="43">
        <f>IFERROR(VLOOKUP($E291,Table2!$B$1:$C$21,MATCH("MP",Table2!$B$1:$C$1,0),0),"")</f>
        <v>12</v>
      </c>
      <c r="G291" s="32">
        <f>IFERROR(VLOOKUP(A291,PlayingTime!$B$1:$Z$999,MATCH("Min",PlayingTime!$B$2:$Z$2,0),0),0)</f>
        <v>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0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18</v>
      </c>
      <c r="X291" s="42" t="str">
        <f>API!M291&amp;" "&amp;API!V291</f>
        <v>Luke Plange</v>
      </c>
      <c r="Y291" s="42">
        <f>API!AC291</f>
        <v>0</v>
      </c>
    </row>
    <row r="292" spans="1:25">
      <c r="A292" s="31" t="str">
        <f>IF([1]FINAL!A292=0,"",[1]FINAL!A292)</f>
        <v>Ryan Yates</v>
      </c>
      <c r="B292" s="31" t="str">
        <f>IF([1]FINAL!B292=0,"",[1]FINAL!B292)</f>
        <v>Yates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NFO</v>
      </c>
      <c r="F292" s="43">
        <f>IFERROR(VLOOKUP($E292,Table2!$B$1:$C$21,MATCH("MP",Table2!$B$1:$C$1,0),0),"")</f>
        <v>12</v>
      </c>
      <c r="G292" s="32">
        <f>IFERROR(VLOOKUP(A292,PlayingTime!$B$1:$Z$999,MATCH("Min",PlayingTime!$B$2:$Z$2,0),0),0)</f>
        <v>366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366</v>
      </c>
      <c r="L292" s="31">
        <f>IFERROR(VLOOKUP(A292,PlayerStats!$B$1:$Z$999,MATCH("xG",PlayerStats!$B$2:$Z$2,0),0),0)</f>
        <v>0.1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0.1</v>
      </c>
      <c r="Q292" s="31">
        <f>IFERROR(VLOOKUP(A292,PlayerStats!$B$1:$Z$999,MATCH("xAG",PlayerStats!$B$2:$Z$2,0),0),0)</f>
        <v>0.1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0.1</v>
      </c>
      <c r="V292" s="41">
        <f t="shared" si="19"/>
        <v>11</v>
      </c>
      <c r="X292" s="42" t="str">
        <f>API!M292&amp;" "&amp;API!V292</f>
        <v>Chris Richards</v>
      </c>
      <c r="Y292" s="42">
        <f>API!AC292</f>
        <v>4</v>
      </c>
    </row>
    <row r="293" spans="1:25">
      <c r="A293" s="31" t="str">
        <f>IF([1]FINAL!A293=0,"",[1]FINAL!A293)</f>
        <v>Jack Robinson</v>
      </c>
      <c r="B293" s="31" t="str">
        <f>IF([1]FINAL!B293=0,"",[1]FINAL!B293)</f>
        <v>Robinson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SHU</v>
      </c>
      <c r="F293" s="43">
        <f>IFERROR(VLOOKUP($E293,Table2!$B$1:$C$21,MATCH("MP",Table2!$B$1:$C$1,0),0),"")</f>
        <v>12</v>
      </c>
      <c r="G293" s="32">
        <f>IFERROR(VLOOKUP(A293,PlayingTime!$B$1:$Z$999,MATCH("Min",PlayingTime!$B$2:$Z$2,0),0),0)</f>
        <v>1035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1035</v>
      </c>
      <c r="L293" s="31">
        <f>IFERROR(VLOOKUP(A293,PlayerStats!$B$1:$Z$999,MATCH("xG",PlayerStats!$B$2:$Z$2,0),0),0)</f>
        <v>0.5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0.5</v>
      </c>
      <c r="Q293" s="31">
        <f>IFERROR(VLOOKUP(A293,PlayerStats!$B$1:$Z$999,MATCH("xAG",PlayerStats!$B$2:$Z$2,0),0),0)</f>
        <v>0.3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0.3</v>
      </c>
      <c r="V293" s="41">
        <f t="shared" si="19"/>
        <v>10</v>
      </c>
      <c r="X293" s="42" t="str">
        <f>API!M293&amp;" "&amp;API!V293</f>
        <v>Jairo Riedewald</v>
      </c>
      <c r="Y293" s="42">
        <f>API!AC293</f>
        <v>4</v>
      </c>
    </row>
    <row r="294" spans="1:25">
      <c r="A294" s="31" t="str">
        <f>IF([1]FINAL!A294=0,"",[1]FINAL!A294)</f>
        <v>Idrissa Gueye</v>
      </c>
      <c r="B294" s="31" t="str">
        <f>IF([1]FINAL!B294=0,"",[1]FINAL!B294)</f>
        <v>Gana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EVE</v>
      </c>
      <c r="F294" s="43">
        <f>IFERROR(VLOOKUP($E294,Table2!$B$1:$C$21,MATCH("MP",Table2!$B$1:$C$1,0),0),"")</f>
        <v>12</v>
      </c>
      <c r="G294" s="32">
        <f>IFERROR(VLOOKUP(A294,PlayingTime!$B$1:$Z$999,MATCH("Min",PlayingTime!$B$2:$Z$2,0),0),0)</f>
        <v>0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0</v>
      </c>
      <c r="L294" s="31">
        <f>IFERROR(VLOOKUP(A294,PlayerStats!$B$1:$Z$999,MATCH("xG",PlayerStats!$B$2:$Z$2,0),0),0)</f>
        <v>0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20</v>
      </c>
      <c r="X294" s="42" t="str">
        <f>API!M294&amp;" "&amp;API!V294</f>
        <v>Jeffrey Schlupp</v>
      </c>
      <c r="Y294" s="42">
        <f>API!AC294</f>
        <v>30</v>
      </c>
    </row>
    <row r="295" spans="1:25">
      <c r="A295" s="31" t="str">
        <f>IF([1]FINAL!A295=0,"",[1]FINAL!A295)</f>
        <v>Bénie Traoré</v>
      </c>
      <c r="B295" s="31" t="str">
        <f>IF([1]FINAL!B295=0,"",[1]FINAL!B295)</f>
        <v>T.Bénie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SHU</v>
      </c>
      <c r="F295" s="43">
        <f>IFERROR(VLOOKUP($E295,Table2!$B$1:$C$21,MATCH("MP",Table2!$B$1:$C$1,0),0),"")</f>
        <v>12</v>
      </c>
      <c r="G295" s="32">
        <f>IFERROR(VLOOKUP(A295,PlayingTime!$B$1:$Z$999,MATCH("Min",PlayingTime!$B$2:$Z$2,0),0),0)</f>
        <v>0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0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</v>
      </c>
      <c r="Q295" s="31">
        <f>IFERROR(VLOOKUP(A295,PlayerStats!$B$1:$Z$999,MATCH("xAG",PlayerStats!$B$2:$Z$2,0),0),0)</f>
        <v>0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</v>
      </c>
      <c r="V295" s="41">
        <f t="shared" si="19"/>
        <v>9</v>
      </c>
      <c r="X295" s="42" t="str">
        <f>API!M295&amp;" "&amp;API!V295</f>
        <v>James Tomkins</v>
      </c>
      <c r="Y295" s="42">
        <f>API!AC295</f>
        <v>1</v>
      </c>
    </row>
    <row r="296" spans="1:25">
      <c r="A296" s="31" t="str">
        <f>IF([1]FINAL!A296=0,"",[1]FINAL!A296)</f>
        <v>Vini de Souza Costa</v>
      </c>
      <c r="B296" s="31" t="str">
        <f>IF([1]FINAL!B296=0,"",[1]FINAL!B296)</f>
        <v>Vini Souza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SHU</v>
      </c>
      <c r="F296" s="43">
        <f>IFERROR(VLOOKUP($E296,Table2!$B$1:$C$21,MATCH("MP",Table2!$B$1:$C$1,0),0),"")</f>
        <v>12</v>
      </c>
      <c r="G296" s="32">
        <f>IFERROR(VLOOKUP(A296,PlayingTime!$B$1:$Z$999,MATCH("Min",PlayingTime!$B$2:$Z$2,0),0),0)</f>
        <v>0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0</v>
      </c>
      <c r="L296" s="31">
        <f>IFERROR(VLOOKUP(A296,PlayerStats!$B$1:$Z$999,MATCH("xG",PlayerStats!$B$2:$Z$2,0),0),0)</f>
        <v>0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20</v>
      </c>
      <c r="X296" s="42" t="str">
        <f>API!M296&amp;" "&amp;API!V296</f>
        <v>Joel Ward</v>
      </c>
      <c r="Y296" s="42">
        <f>API!AC296</f>
        <v>27</v>
      </c>
    </row>
    <row r="297" spans="1:25">
      <c r="A297" s="31" t="str">
        <f>IF([1]FINAL!A297=0,"",[1]FINAL!A297)</f>
        <v>Lisandro Martínez</v>
      </c>
      <c r="B297" s="31" t="str">
        <f>IF([1]FINAL!B297=0,"",[1]FINAL!B297)</f>
        <v>Martinez</v>
      </c>
      <c r="C297" s="31" t="str">
        <f>IF([1]FINAL!C297=0,"",[1]FINAL!C297)</f>
        <v>L Martinez</v>
      </c>
      <c r="D297" s="31" t="str">
        <f>IF([1]FINAL!D297=0,"",[1]FINAL!D297)</f>
        <v>Lisandro Martinez</v>
      </c>
      <c r="E297" s="42" t="str">
        <f>[1]FINAL!M297</f>
        <v>MUN</v>
      </c>
      <c r="F297" s="43">
        <f>IFERROR(VLOOKUP($E297,Table2!$B$1:$C$21,MATCH("MP",Table2!$B$1:$C$1,0),0),"")</f>
        <v>12</v>
      </c>
      <c r="G297" s="32">
        <f>IFERROR(VLOOKUP(A297,PlayingTime!$B$1:$Z$999,MATCH("Min",PlayingTime!$B$2:$Z$2,0),0),0)</f>
        <v>375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375</v>
      </c>
      <c r="L297" s="31">
        <f>IFERROR(VLOOKUP(A297,PlayerStats!$B$1:$Z$999,MATCH("xG",PlayerStats!$B$2:$Z$2,0),0),0)</f>
        <v>0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</v>
      </c>
      <c r="Q297" s="31">
        <f>IFERROR(VLOOKUP(A297,PlayerStats!$B$1:$Z$999,MATCH("xAG",PlayerStats!$B$2:$Z$2,0),0),0)</f>
        <v>0.1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0.1</v>
      </c>
      <c r="V297" s="41">
        <f t="shared" si="19"/>
        <v>5</v>
      </c>
      <c r="X297" s="42" t="str">
        <f>API!M297&amp;" "&amp;API!V297</f>
        <v>Joe Whitworth</v>
      </c>
      <c r="Y297" s="42">
        <f>API!AC297</f>
        <v>0</v>
      </c>
    </row>
    <row r="298" spans="1:25">
      <c r="A298" s="31" t="str">
        <f>IF([1]FINAL!A298=0,"",[1]FINAL!A298)</f>
        <v>Josh Cullen</v>
      </c>
      <c r="B298" s="31" t="str">
        <f>IF([1]FINAL!B298=0,"",[1]FINAL!B298)</f>
        <v>Cullen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BUR</v>
      </c>
      <c r="F298" s="43">
        <f>IFERROR(VLOOKUP($E298,Table2!$B$1:$C$21,MATCH("MP",Table2!$B$1:$C$1,0),0),"")</f>
        <v>12</v>
      </c>
      <c r="G298" s="32">
        <f>IFERROR(VLOOKUP(A298,PlayingTime!$B$1:$Z$999,MATCH("Min",PlayingTime!$B$2:$Z$2,0),0),0)</f>
        <v>839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839</v>
      </c>
      <c r="L298" s="31">
        <f>IFERROR(VLOOKUP(A298,PlayerStats!$B$1:$Z$999,MATCH("xG",PlayerStats!$B$2:$Z$2,0),0),0)</f>
        <v>0.1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0.1</v>
      </c>
      <c r="Q298" s="31">
        <f>IFERROR(VLOOKUP(A298,PlayerStats!$B$1:$Z$999,MATCH("xAG",PlayerStats!$B$2:$Z$2,0),0),0)</f>
        <v>0.6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0.6</v>
      </c>
      <c r="V298" s="41">
        <f t="shared" si="19"/>
        <v>17</v>
      </c>
      <c r="X298" s="42" t="str">
        <f>API!M298&amp;" "&amp;API!V298</f>
        <v>Dean Henderson</v>
      </c>
      <c r="Y298" s="42">
        <f>API!AC298</f>
        <v>0</v>
      </c>
    </row>
    <row r="299" spans="1:25">
      <c r="A299" s="31" t="str">
        <f>IF([1]FINAL!A299=0,"",[1]FINAL!A299)</f>
        <v>Anel Ahmedhodžić</v>
      </c>
      <c r="B299" s="31" t="str">
        <f>IF([1]FINAL!B299=0,"",[1]FINAL!B299)</f>
        <v>Ahmedhodžić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SHU</v>
      </c>
      <c r="F299" s="43">
        <f>IFERROR(VLOOKUP($E299,Table2!$B$1:$C$21,MATCH("MP",Table2!$B$1:$C$1,0),0),"")</f>
        <v>12</v>
      </c>
      <c r="G299" s="32">
        <f>IFERROR(VLOOKUP(A299,PlayingTime!$B$1:$Z$999,MATCH("Min",PlayingTime!$B$2:$Z$2,0),0),0)</f>
        <v>720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720</v>
      </c>
      <c r="L299" s="31">
        <f>IFERROR(VLOOKUP(A299,PlayerStats!$B$1:$Z$999,MATCH("xG",PlayerStats!$B$2:$Z$2,0),0),0)</f>
        <v>0.9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0.9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3</v>
      </c>
      <c r="X299" s="42" t="str">
        <f>API!M299&amp;" "&amp;API!V299</f>
        <v>Matheus França de Oliveira</v>
      </c>
      <c r="Y299" s="42">
        <f>API!AC299</f>
        <v>2</v>
      </c>
    </row>
    <row r="300" spans="1:25">
      <c r="A300" s="31" t="str">
        <f>IF([1]FINAL!A300=0,"",[1]FINAL!A300)</f>
        <v>Sofyan Amrabat</v>
      </c>
      <c r="B300" s="31" t="str">
        <f>IF([1]FINAL!B300=0,"",[1]FINAL!B300)</f>
        <v>Amrabat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MUN</v>
      </c>
      <c r="F300" s="43">
        <f>IFERROR(VLOOKUP($E300,Table2!$B$1:$C$21,MATCH("MP",Table2!$B$1:$C$1,0),0),"")</f>
        <v>12</v>
      </c>
      <c r="G300" s="32">
        <f>IFERROR(VLOOKUP(A300,PlayingTime!$B$1:$Z$999,MATCH("Min",PlayingTime!$B$2:$Z$2,0),0),0)</f>
        <v>313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313</v>
      </c>
      <c r="L300" s="31">
        <f>IFERROR(VLOOKUP(A300,PlayerStats!$B$1:$Z$999,MATCH("xG",PlayerStats!$B$2:$Z$2,0),0),0)</f>
        <v>0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</v>
      </c>
      <c r="Q300" s="31">
        <f>IFERROR(VLOOKUP(A300,PlayerStats!$B$1:$Z$999,MATCH("xAG",PlayerStats!$B$2:$Z$2,0),0),0)</f>
        <v>0.1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0.1</v>
      </c>
      <c r="V300" s="41">
        <f t="shared" si="19"/>
        <v>6</v>
      </c>
      <c r="X300" s="42" t="str">
        <f>API!M300&amp;" "&amp;API!V300</f>
        <v>Jesurun Rak-Sakyi</v>
      </c>
      <c r="Y300" s="42">
        <f>API!AC300</f>
        <v>8</v>
      </c>
    </row>
    <row r="301" spans="1:25">
      <c r="A301" s="31" t="str">
        <f>IF([1]FINAL!A301=0,"",[1]FINAL!A301)</f>
        <v>Auston Trusty</v>
      </c>
      <c r="B301" s="31" t="str">
        <f>IF([1]FINAL!B301=0,"",[1]FINAL!B301)</f>
        <v>Trusty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SHU</v>
      </c>
      <c r="F301" s="43">
        <f>IFERROR(VLOOKUP($E301,Table2!$B$1:$C$21,MATCH("MP",Table2!$B$1:$C$1,0),0),"")</f>
        <v>12</v>
      </c>
      <c r="G301" s="32">
        <f>IFERROR(VLOOKUP(A301,PlayingTime!$B$1:$Z$999,MATCH("Min",PlayingTime!$B$2:$Z$2,0),0),0)</f>
        <v>467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467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6</v>
      </c>
      <c r="X301" s="42" t="str">
        <f>API!M301&amp;" "&amp;API!V301</f>
        <v>John-Kymani Gordon</v>
      </c>
      <c r="Y301" s="42">
        <f>API!AC301</f>
        <v>0</v>
      </c>
    </row>
    <row r="302" spans="1:25">
      <c r="A302" s="31" t="str">
        <f>IF([1]FINAL!A302=0,"",[1]FINAL!A302)</f>
        <v>Curtis Jones</v>
      </c>
      <c r="B302" s="31" t="str">
        <f>IF([1]FINAL!B302=0,"",[1]FINAL!B302)</f>
        <v>Jones</v>
      </c>
      <c r="C302" s="31" t="str">
        <f>IF([1]FINAL!C302=0,"",[1]FINAL!C302)</f>
        <v>C Jones</v>
      </c>
      <c r="D302" s="31" t="str">
        <f>IF([1]FINAL!D302=0,"",[1]FINAL!D302)</f>
        <v/>
      </c>
      <c r="E302" s="42" t="str">
        <f>[1]FINAL!M302</f>
        <v>LIV</v>
      </c>
      <c r="F302" s="43">
        <f>IFERROR(VLOOKUP($E302,Table2!$B$1:$C$21,MATCH("MP",Table2!$B$1:$C$1,0),0),"")</f>
        <v>12</v>
      </c>
      <c r="G302" s="32">
        <f>IFERROR(VLOOKUP(A302,PlayingTime!$B$1:$Z$999,MATCH("Min",PlayingTime!$B$2:$Z$2,0),0),0)</f>
        <v>280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280</v>
      </c>
      <c r="L302" s="31">
        <f>IFERROR(VLOOKUP(A302,PlayerStats!$B$1:$Z$999,MATCH("xG",PlayerStats!$B$2:$Z$2,0),0),0)</f>
        <v>0.1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0.1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5</v>
      </c>
      <c r="X302" s="42" t="str">
        <f>API!M302&amp;" "&amp;API!V302</f>
        <v>Ademola Ola-Adebomi</v>
      </c>
      <c r="Y302" s="42">
        <f>API!AC302</f>
        <v>0</v>
      </c>
    </row>
    <row r="303" spans="1:25">
      <c r="A303" s="31" t="str">
        <f>IF([1]FINAL!A303=0,"",[1]FINAL!A303)</f>
        <v>John Egan</v>
      </c>
      <c r="B303" s="31" t="str">
        <f>IF([1]FINAL!B303=0,"",[1]FINAL!B303)</f>
        <v>Egan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SHU</v>
      </c>
      <c r="F303" s="43">
        <f>IFERROR(VLOOKUP($E303,Table2!$B$1:$C$21,MATCH("MP",Table2!$B$1:$C$1,0),0),"")</f>
        <v>12</v>
      </c>
      <c r="G303" s="32">
        <f>IFERROR(VLOOKUP(A303,PlayingTime!$B$1:$Z$999,MATCH("Min",PlayingTime!$B$2:$Z$2,0),0),0)</f>
        <v>482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482</v>
      </c>
      <c r="L303" s="31">
        <f>IFERROR(VLOOKUP(A303,PlayerStats!$B$1:$Z$999,MATCH("xG",PlayerStats!$B$2:$Z$2,0),0),0)</f>
        <v>0.2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0.2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1</v>
      </c>
      <c r="X303" s="42" t="str">
        <f>API!M303&amp;" "&amp;API!V303</f>
        <v>David Ozoh</v>
      </c>
      <c r="Y303" s="42">
        <f>API!AC303</f>
        <v>1</v>
      </c>
    </row>
    <row r="304" spans="1:25">
      <c r="A304" s="31" t="str">
        <f>IF([1]FINAL!A304=0,"",[1]FINAL!A304)</f>
        <v>Donny van de Beek</v>
      </c>
      <c r="B304" s="31" t="str">
        <f>IF([1]FINAL!B304=0,"",[1]FINAL!B304)</f>
        <v>Van de Beek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MUN</v>
      </c>
      <c r="F304" s="43">
        <f>IFERROR(VLOOKUP($E304,Table2!$B$1:$C$21,MATCH("MP",Table2!$B$1:$C$1,0),0),"")</f>
        <v>12</v>
      </c>
      <c r="G304" s="32">
        <f>IFERROR(VLOOKUP(A304,PlayingTime!$B$1:$Z$999,MATCH("Min",PlayingTime!$B$2:$Z$2,0),0),0)</f>
        <v>3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3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0.1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0.1</v>
      </c>
      <c r="V304" s="41">
        <f t="shared" si="19"/>
        <v>1</v>
      </c>
      <c r="X304" s="42" t="str">
        <f>API!M304&amp;" "&amp;API!V304</f>
        <v>Jadan Raymond</v>
      </c>
      <c r="Y304" s="42">
        <f>API!AC304</f>
        <v>0</v>
      </c>
    </row>
    <row r="305" spans="1:25">
      <c r="A305" s="31" t="str">
        <f>IF([1]FINAL!A305=0,"",[1]FINAL!A305)</f>
        <v>Rodrigo Bentancur</v>
      </c>
      <c r="B305" s="31" t="str">
        <f>IF([1]FINAL!B305=0,"",[1]FINAL!B305)</f>
        <v>Bentancur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TOT</v>
      </c>
      <c r="F305" s="43">
        <f>IFERROR(VLOOKUP($E305,Table2!$B$1:$C$21,MATCH("MP",Table2!$B$1:$C$1,0),0),"")</f>
        <v>12</v>
      </c>
      <c r="G305" s="32">
        <f>IFERROR(VLOOKUP(A305,PlayingTime!$B$1:$Z$999,MATCH("Min",PlayingTime!$B$2:$Z$2,0),0),0)</f>
        <v>59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59</v>
      </c>
      <c r="L305" s="31">
        <f>IFERROR(VLOOKUP(A305,PlayerStats!$B$1:$Z$999,MATCH("xG",PlayerStats!$B$2:$Z$2,0),0),0)</f>
        <v>0.6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0.6</v>
      </c>
      <c r="Q305" s="31">
        <f>IFERROR(VLOOKUP(A305,PlayerStats!$B$1:$Z$999,MATCH("xAG",PlayerStats!$B$2:$Z$2,0),0),0)</f>
        <v>0.1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0.1</v>
      </c>
      <c r="V305" s="41">
        <f t="shared" si="19"/>
        <v>2</v>
      </c>
      <c r="X305" s="42" t="str">
        <f>API!M305&amp;" "&amp;API!V305</f>
        <v>André Tavares Gomes</v>
      </c>
      <c r="Y305" s="42">
        <f>API!AC305</f>
        <v>0</v>
      </c>
    </row>
    <row r="306" spans="1:25">
      <c r="A306" s="31" t="str">
        <f>IF([1]FINAL!A306=0,"",[1]FINAL!A306)</f>
        <v>Sasa Kalajdzic</v>
      </c>
      <c r="B306" s="31" t="str">
        <f>IF([1]FINAL!B306=0,"",[1]FINAL!B306)</f>
        <v>Kalajdžić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WOL</v>
      </c>
      <c r="F306" s="43">
        <f>IFERROR(VLOOKUP($E306,Table2!$B$1:$C$21,MATCH("MP",Table2!$B$1:$C$1,0),0),"")</f>
        <v>12</v>
      </c>
      <c r="G306" s="32">
        <f>IFERROR(VLOOKUP(A306,PlayingTime!$B$1:$Z$999,MATCH("Min",PlayingTime!$B$2:$Z$2,0),0),0)</f>
        <v>135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135</v>
      </c>
      <c r="L306" s="31">
        <f>IFERROR(VLOOKUP(A306,PlayerStats!$B$1:$Z$999,MATCH("xG",PlayerStats!$B$2:$Z$2,0),0),0)</f>
        <v>1.1000000000000001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1.1000000000000001</v>
      </c>
      <c r="Q306" s="31">
        <f>IFERROR(VLOOKUP(A306,PlayerStats!$B$1:$Z$999,MATCH("xAG",PlayerStats!$B$2:$Z$2,0),0),0)</f>
        <v>0.9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0.9</v>
      </c>
      <c r="V306" s="41">
        <f t="shared" si="19"/>
        <v>21</v>
      </c>
      <c r="X306" s="42" t="str">
        <f>API!M306&amp;" "&amp;API!V306</f>
        <v>Jarrad Branthwaite</v>
      </c>
      <c r="Y306" s="42">
        <f>API!AC306</f>
        <v>22</v>
      </c>
    </row>
    <row r="307" spans="1:25">
      <c r="A307" s="31" t="str">
        <f>IF([1]FINAL!A307=0,"",[1]FINAL!A307)</f>
        <v>Sergio Gómez</v>
      </c>
      <c r="B307" s="31" t="str">
        <f>IF([1]FINAL!B307=0,"",[1]FINAL!B307)</f>
        <v>Sergio Gómez</v>
      </c>
      <c r="C307" s="31" t="str">
        <f>IF([1]FINAL!C307=0,"",[1]FINAL!C307)</f>
        <v>S Gomez</v>
      </c>
      <c r="D307" s="31" t="str">
        <f>IF([1]FINAL!D307=0,"",[1]FINAL!D307)</f>
        <v/>
      </c>
      <c r="E307" s="42" t="str">
        <f>[1]FINAL!M307</f>
        <v>MCI</v>
      </c>
      <c r="F307" s="43">
        <f>IFERROR(VLOOKUP($E307,Table2!$B$1:$C$21,MATCH("MP",Table2!$B$1:$C$1,0),0),"")</f>
        <v>12</v>
      </c>
      <c r="G307" s="32">
        <f>IFERROR(VLOOKUP(A307,PlayingTime!$B$1:$Z$999,MATCH("Min",PlayingTime!$B$2:$Z$2,0),0),0)</f>
        <v>16</v>
      </c>
      <c r="H307" s="32">
        <f>IFERROR(VLOOKUP(B307,PlayingTime!$B$1:$Z$999,MATCH("Min",PlayingTime!$B$2:$Z$2,0),0),0)</f>
        <v>16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32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0.2</v>
      </c>
      <c r="R307" s="31">
        <f>IFERROR(VLOOKUP(B307,PlayerStats!$B$1:$Z$999,MATCH("xAG",PlayerStats!$B$2:$Z$2,0),0),0)</f>
        <v>0.2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0.4</v>
      </c>
      <c r="V307" s="41">
        <f t="shared" si="19"/>
        <v>5</v>
      </c>
      <c r="X307" s="42" t="str">
        <f>API!M307&amp;" "&amp;API!V307</f>
        <v>Dominic Calvert-Lewin</v>
      </c>
      <c r="Y307" s="42">
        <f>API!AC307</f>
        <v>30</v>
      </c>
    </row>
    <row r="308" spans="1:25">
      <c r="A308" s="31" t="str">
        <f>IF([1]FINAL!A308=0,"",[1]FINAL!A308)</f>
        <v>Anssumane Fati Vieira</v>
      </c>
      <c r="B308" s="31" t="str">
        <f>IF([1]FINAL!B308=0,"",[1]FINAL!B308)</f>
        <v>Ansu Fati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BHA</v>
      </c>
      <c r="F308" s="43">
        <f>IFERROR(VLOOKUP($E308,Table2!$B$1:$C$21,MATCH("MP",Table2!$B$1:$C$1,0),0),"")</f>
        <v>12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270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270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2.6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2.6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0.5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0.5</v>
      </c>
      <c r="V308" s="41">
        <f t="shared" si="19"/>
        <v>20</v>
      </c>
      <c r="X308" s="42" t="str">
        <f>API!M308&amp;" "&amp;API!V308</f>
        <v>Seamus Coleman</v>
      </c>
      <c r="Y308" s="42">
        <f>API!AC308</f>
        <v>0</v>
      </c>
    </row>
    <row r="309" spans="1:25">
      <c r="A309" s="31" t="str">
        <f>IF([1]FINAL!A309=0,"",[1]FINAL!A309)</f>
        <v>Julio Enciso</v>
      </c>
      <c r="B309" s="31" t="str">
        <f>IF([1]FINAL!B309=0,"",[1]FINAL!B309)</f>
        <v>Enciso</v>
      </c>
      <c r="C309" s="31" t="str">
        <f>IF([1]FINAL!C309=0,"",[1]FINAL!C309)</f>
        <v>Julio César Enciso</v>
      </c>
      <c r="D309" s="31" t="str">
        <f>IF([1]FINAL!D309=0,"",[1]FINAL!D309)</f>
        <v/>
      </c>
      <c r="E309" s="42" t="str">
        <f>[1]FINAL!M309</f>
        <v>BHA</v>
      </c>
      <c r="F309" s="43">
        <f>IFERROR(VLOOKUP($E309,Table2!$B$1:$C$21,MATCH("MP",Table2!$B$1:$C$1,0),0),"")</f>
        <v>12</v>
      </c>
      <c r="G309" s="32">
        <f>IFERROR(VLOOKUP(A309,PlayingTime!$B$1:$Z$999,MATCH("Min",PlayingTime!$B$2:$Z$2,0),0),0)</f>
        <v>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69</v>
      </c>
      <c r="J309" s="32">
        <f>IFERROR(VLOOKUP(D309,PlayingTime!$B$1:$Z$999,MATCH("Min",PlayingTime!$B$2:$Z$2,0),0),0)</f>
        <v>0</v>
      </c>
      <c r="K309" s="37">
        <f t="shared" si="16"/>
        <v>69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0.2</v>
      </c>
      <c r="O309" s="31">
        <f>IFERROR(VLOOKUP(D309,PlayerStats!$B$1:$Z$999,MATCH("xG",PlayerStats!$B$2:$Z$2,0),0),0)</f>
        <v>0</v>
      </c>
      <c r="P309" s="39">
        <f t="shared" si="17"/>
        <v>0.2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0.7</v>
      </c>
      <c r="T309" s="31">
        <f>IFERROR(VLOOKUP(D309,PlayerStats!$B$1:$Z$999,MATCH("xAG",PlayerStats!$B$2:$Z$2,0),0),0)</f>
        <v>0</v>
      </c>
      <c r="U309" s="39">
        <f t="shared" si="18"/>
        <v>0.7</v>
      </c>
      <c r="V309" s="41">
        <f t="shared" si="19"/>
        <v>8</v>
      </c>
      <c r="X309" s="42" t="str">
        <f>API!M309&amp;" "&amp;API!V309</f>
        <v>Dele Alli</v>
      </c>
      <c r="Y309" s="42">
        <f>API!AC309</f>
        <v>0</v>
      </c>
    </row>
    <row r="310" spans="1:25">
      <c r="A310" s="31" t="str">
        <f>IF([1]FINAL!A310=0,"",[1]FINAL!A310)</f>
        <v>Matheus França de Oliveira</v>
      </c>
      <c r="B310" s="31" t="str">
        <f>IF([1]FINAL!B310=0,"",[1]FINAL!B310)</f>
        <v>Matheus França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CRY</v>
      </c>
      <c r="F310" s="43">
        <f>IFERROR(VLOOKUP($E310,Table2!$B$1:$C$21,MATCH("MP",Table2!$B$1:$C$1,0),0),"")</f>
        <v>12</v>
      </c>
      <c r="G310" s="32">
        <f>IFERROR(VLOOKUP(A310,PlayingTime!$B$1:$Z$999,MATCH("Min",PlayingTime!$B$2:$Z$2,0),0),0)</f>
        <v>0</v>
      </c>
      <c r="H310" s="32">
        <f>IFERROR(VLOOKUP(B310,PlayingTime!$B$1:$Z$999,MATCH("Min",PlayingTime!$B$2:$Z$2,0),0),0)</f>
        <v>33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33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0.1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0.1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0.3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0.3</v>
      </c>
      <c r="V310" s="41">
        <f t="shared" si="19"/>
        <v>2</v>
      </c>
      <c r="X310" s="42" t="str">
        <f>API!M310&amp;" "&amp;API!V310</f>
        <v>Abdoulaye Doucouré</v>
      </c>
      <c r="Y310" s="42">
        <f>API!AC310</f>
        <v>52</v>
      </c>
    </row>
    <row r="311" spans="1:25">
      <c r="A311" s="31" t="str">
        <f>IF([1]FINAL!A311=0,"",[1]FINAL!A311)</f>
        <v>Jacob Murphy</v>
      </c>
      <c r="B311" s="31" t="str">
        <f>IF([1]FINAL!B311=0,"",[1]FINAL!B311)</f>
        <v>J.Murphy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NEW</v>
      </c>
      <c r="F311" s="43">
        <f>IFERROR(VLOOKUP($E311,Table2!$B$1:$C$21,MATCH("MP",Table2!$B$1:$C$1,0),0),"")</f>
        <v>12</v>
      </c>
      <c r="G311" s="32">
        <f>IFERROR(VLOOKUP(A311,PlayingTime!$B$1:$Z$999,MATCH("Min",PlayingTime!$B$2:$Z$2,0),0),0)</f>
        <v>121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121</v>
      </c>
      <c r="L311" s="31">
        <f>IFERROR(VLOOKUP(A311,PlayerStats!$B$1:$Z$999,MATCH("xG",PlayerStats!$B$2:$Z$2,0),0),0)</f>
        <v>0.1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0.1</v>
      </c>
      <c r="Q311" s="31">
        <f>IFERROR(VLOOKUP(A311,PlayerStats!$B$1:$Z$999,MATCH("xAG",PlayerStats!$B$2:$Z$2,0),0),0)</f>
        <v>1.4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1.4</v>
      </c>
      <c r="V311" s="41">
        <f t="shared" si="19"/>
        <v>24</v>
      </c>
      <c r="X311" s="42" t="str">
        <f>API!M311&amp;" "&amp;API!V311</f>
        <v>James Garner</v>
      </c>
      <c r="Y311" s="42">
        <f>API!AC311</f>
        <v>33</v>
      </c>
    </row>
    <row r="312" spans="1:25">
      <c r="A312" s="31" t="str">
        <f>IF([1]FINAL!A312=0,"",[1]FINAL!A312)</f>
        <v>Cauley Woodrow</v>
      </c>
      <c r="B312" s="31" t="str">
        <f>IF([1]FINAL!B312=0,"",[1]FINAL!B312)</f>
        <v>Woodrow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LUT</v>
      </c>
      <c r="F312" s="43">
        <f>IFERROR(VLOOKUP($E312,Table2!$B$1:$C$21,MATCH("MP",Table2!$B$1:$C$1,0),0),"")</f>
        <v>12</v>
      </c>
      <c r="G312" s="32">
        <f>IFERROR(VLOOKUP(A312,PlayingTime!$B$1:$Z$999,MATCH("Min",PlayingTime!$B$2:$Z$2,0),0),0)</f>
        <v>81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81</v>
      </c>
      <c r="L312" s="31">
        <f>IFERROR(VLOOKUP(A312,PlayerStats!$B$1:$Z$999,MATCH("xG",PlayerStats!$B$2:$Z$2,0),0),0)</f>
        <v>0.6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0.6</v>
      </c>
      <c r="Q312" s="31">
        <f>IFERROR(VLOOKUP(A312,PlayerStats!$B$1:$Z$999,MATCH("xAG",PlayerStats!$B$2:$Z$2,0),0),0)</f>
        <v>0.3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0.3</v>
      </c>
      <c r="V312" s="41">
        <f t="shared" si="19"/>
        <v>7</v>
      </c>
      <c r="X312" s="42" t="str">
        <f>API!M312&amp;" "&amp;API!V312</f>
        <v>Jean-Philippe Gbamin</v>
      </c>
      <c r="Y312" s="42">
        <f>API!AC312</f>
        <v>0</v>
      </c>
    </row>
    <row r="313" spans="1:25">
      <c r="A313" s="31" t="str">
        <f>IF([1]FINAL!A313=0,"",[1]FINAL!A313)</f>
        <v>Oscar Bobb</v>
      </c>
      <c r="B313" s="31" t="str">
        <f>IF([1]FINAL!B313=0,"",[1]FINAL!B313)</f>
        <v>Bobb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MCI</v>
      </c>
      <c r="F313" s="43">
        <f>IFERROR(VLOOKUP($E313,Table2!$B$1:$C$21,MATCH("MP",Table2!$B$1:$C$1,0),0),"")</f>
        <v>12</v>
      </c>
      <c r="G313" s="32">
        <f>IFERROR(VLOOKUP(A313,PlayingTime!$B$1:$Z$999,MATCH("Min",PlayingTime!$B$2:$Z$2,0),0),0)</f>
        <v>53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53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0.6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0.6</v>
      </c>
      <c r="V313" s="41">
        <f t="shared" si="19"/>
        <v>10</v>
      </c>
      <c r="X313" s="42" t="str">
        <f>API!M313&amp;" "&amp;API!V313</f>
        <v>Ben Godfrey</v>
      </c>
      <c r="Y313" s="42">
        <f>API!AC313</f>
        <v>1</v>
      </c>
    </row>
    <row r="314" spans="1:25">
      <c r="A314" s="31" t="str">
        <f>IF([1]FINAL!A314=0,"",[1]FINAL!A314)</f>
        <v>Jhon Durán</v>
      </c>
      <c r="B314" s="31" t="str">
        <f>IF([1]FINAL!B314=0,"",[1]FINAL!B314)</f>
        <v>Duran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AVL</v>
      </c>
      <c r="F314" s="43">
        <f>IFERROR(VLOOKUP($E314,Table2!$B$1:$C$21,MATCH("MP",Table2!$B$1:$C$1,0),0),"")</f>
        <v>12</v>
      </c>
      <c r="G314" s="32">
        <f>IFERROR(VLOOKUP(A314,PlayingTime!$B$1:$Z$999,MATCH("Min",PlayingTime!$B$2:$Z$2,0),0),0)</f>
        <v>73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73</v>
      </c>
      <c r="L314" s="31">
        <f>IFERROR(VLOOKUP(A314,PlayerStats!$B$1:$Z$999,MATCH("xG",PlayerStats!$B$2:$Z$2,0),0),0)</f>
        <v>0.7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0.7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15</v>
      </c>
      <c r="X314" s="42" t="str">
        <f>API!M314&amp;" "&amp;API!V314</f>
        <v>Demarai Gray</v>
      </c>
      <c r="Y314" s="42">
        <f>API!AC314</f>
        <v>0</v>
      </c>
    </row>
    <row r="315" spans="1:25">
      <c r="A315" s="31" t="str">
        <f>IF([1]FINAL!A315=0,"",[1]FINAL!A315)</f>
        <v>Ivan Perišić</v>
      </c>
      <c r="B315" s="31" t="str">
        <f>IF([1]FINAL!B315=0,"",[1]FINAL!B315)</f>
        <v>Perišić</v>
      </c>
      <c r="C315" s="31" t="str">
        <f>IF([1]FINAL!C315=0,"",[1]FINAL!C315)</f>
        <v>Ivan Perisic</v>
      </c>
      <c r="D315" s="31" t="str">
        <f>IF([1]FINAL!D315=0,"",[1]FINAL!D315)</f>
        <v>PERISIC</v>
      </c>
      <c r="E315" s="42" t="str">
        <f>[1]FINAL!M315</f>
        <v>TOT</v>
      </c>
      <c r="F315" s="43">
        <f>IFERROR(VLOOKUP($E315,Table2!$B$1:$C$21,MATCH("MP",Table2!$B$1:$C$1,0),0),"")</f>
        <v>12</v>
      </c>
      <c r="G315" s="32">
        <f>IFERROR(VLOOKUP(A315,PlayingTime!$B$1:$Z$999,MATCH("Min",PlayingTime!$B$2:$Z$2,0),0),0)</f>
        <v>103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103</v>
      </c>
      <c r="L315" s="31">
        <f>IFERROR(VLOOKUP(A315,PlayerStats!$B$1:$Z$999,MATCH("xG",PlayerStats!$B$2:$Z$2,0),0),0)</f>
        <v>0.1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0.1</v>
      </c>
      <c r="Q315" s="31">
        <f>IFERROR(VLOOKUP(A315,PlayerStats!$B$1:$Z$999,MATCH("xAG",PlayerStats!$B$2:$Z$2,0),0),0)</f>
        <v>0.9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0.9</v>
      </c>
      <c r="V315" s="41">
        <f t="shared" si="19"/>
        <v>6</v>
      </c>
      <c r="X315" s="42" t="str">
        <f>API!M315&amp;" "&amp;API!V315</f>
        <v>Idrissa Gueye</v>
      </c>
      <c r="Y315" s="42">
        <f>API!AC315</f>
        <v>20</v>
      </c>
    </row>
    <row r="316" spans="1:25">
      <c r="A316" s="31" t="str">
        <f>IF([1]FINAL!A316=0,"",[1]FINAL!A316)</f>
        <v>Pablo Sarabia</v>
      </c>
      <c r="B316" s="31" t="str">
        <f>IF([1]FINAL!B316=0,"",[1]FINAL!B316)</f>
        <v>Sarabia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WOL</v>
      </c>
      <c r="F316" s="43">
        <f>IFERROR(VLOOKUP($E316,Table2!$B$1:$C$21,MATCH("MP",Table2!$B$1:$C$1,0),0),"")</f>
        <v>12</v>
      </c>
      <c r="G316" s="32">
        <f>IFERROR(VLOOKUP(A316,PlayingTime!$B$1:$Z$999,MATCH("Min",PlayingTime!$B$2:$Z$2,0),0),0)</f>
        <v>193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193</v>
      </c>
      <c r="L316" s="31">
        <f>IFERROR(VLOOKUP(A316,PlayerStats!$B$1:$Z$999,MATCH("xG",PlayerStats!$B$2:$Z$2,0),0),0)</f>
        <v>0.7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0.7</v>
      </c>
      <c r="Q316" s="31">
        <f>IFERROR(VLOOKUP(A316,PlayerStats!$B$1:$Z$999,MATCH("xAG",PlayerStats!$B$2:$Z$2,0),0),0)</f>
        <v>2.1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2.1</v>
      </c>
      <c r="V316" s="41">
        <f t="shared" si="19"/>
        <v>20</v>
      </c>
      <c r="X316" s="42" t="str">
        <f>API!M316&amp;" "&amp;API!V316</f>
        <v>Mason Holgate</v>
      </c>
      <c r="Y316" s="42">
        <f>API!AC316</f>
        <v>0</v>
      </c>
    </row>
    <row r="317" spans="1:25">
      <c r="A317" s="31" t="str">
        <f>IF([1]FINAL!A317=0,"",[1]FINAL!A317)</f>
        <v>Chris Wood</v>
      </c>
      <c r="B317" s="31" t="str">
        <f>IF([1]FINAL!B317=0,"",[1]FINAL!B317)</f>
        <v>Wood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NFO</v>
      </c>
      <c r="F317" s="43">
        <f>IFERROR(VLOOKUP($E317,Table2!$B$1:$C$21,MATCH("MP",Table2!$B$1:$C$1,0),0),"")</f>
        <v>12</v>
      </c>
      <c r="G317" s="32">
        <f>IFERROR(VLOOKUP(A317,PlayingTime!$B$1:$Z$999,MATCH("Min",PlayingTime!$B$2:$Z$2,0),0),0)</f>
        <v>253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253</v>
      </c>
      <c r="L317" s="31">
        <f>IFERROR(VLOOKUP(A317,PlayerStats!$B$1:$Z$999,MATCH("xG",PlayerStats!$B$2:$Z$2,0),0),0)</f>
        <v>2.1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2.1</v>
      </c>
      <c r="Q317" s="31">
        <f>IFERROR(VLOOKUP(A317,PlayerStats!$B$1:$Z$999,MATCH("xAG",PlayerStats!$B$2:$Z$2,0),0),0)</f>
        <v>0.3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0.3</v>
      </c>
      <c r="V317" s="41">
        <f t="shared" si="19"/>
        <v>29</v>
      </c>
      <c r="X317" s="42" t="str">
        <f>API!M317&amp;" "&amp;API!V317</f>
        <v>Michael Keane</v>
      </c>
      <c r="Y317" s="42">
        <f>API!AC317</f>
        <v>2</v>
      </c>
    </row>
    <row r="318" spans="1:25">
      <c r="A318" s="31" t="str">
        <f>IF([1]FINAL!A318=0,"",[1]FINAL!A318)</f>
        <v>Reiss Nelson</v>
      </c>
      <c r="B318" s="31" t="str">
        <f>IF([1]FINAL!B318=0,"",[1]FINAL!B318)</f>
        <v>Nelson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ARS</v>
      </c>
      <c r="F318" s="43">
        <f>IFERROR(VLOOKUP($E318,Table2!$B$1:$C$21,MATCH("MP",Table2!$B$1:$C$1,0),0),"")</f>
        <v>12</v>
      </c>
      <c r="G318" s="32">
        <f>IFERROR(VLOOKUP(A318,PlayingTime!$B$1:$Z$999,MATCH("Min",PlayingTime!$B$2:$Z$2,0),0),0)</f>
        <v>65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65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0.5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0.5</v>
      </c>
      <c r="V318" s="41">
        <f t="shared" si="19"/>
        <v>5</v>
      </c>
      <c r="X318" s="42" t="str">
        <f>API!M318&amp;" "&amp;API!V318</f>
        <v>Dwight McNeil</v>
      </c>
      <c r="Y318" s="42">
        <f>API!AC318</f>
        <v>21</v>
      </c>
    </row>
    <row r="319" spans="1:25">
      <c r="A319" s="31" t="str">
        <f>IF([1]FINAL!A319=0,"",[1]FINAL!A319)</f>
        <v>David Brooks</v>
      </c>
      <c r="B319" s="31" t="str">
        <f>IF([1]FINAL!B319=0,"",[1]FINAL!B319)</f>
        <v>Brooks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BOU</v>
      </c>
      <c r="F319" s="43">
        <f>IFERROR(VLOOKUP($E319,Table2!$B$1:$C$21,MATCH("MP",Table2!$B$1:$C$1,0),0),"")</f>
        <v>12</v>
      </c>
      <c r="G319" s="32">
        <f>IFERROR(VLOOKUP(A319,PlayingTime!$B$1:$Z$999,MATCH("Min",PlayingTime!$B$2:$Z$2,0),0),0)</f>
        <v>229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229</v>
      </c>
      <c r="L319" s="31">
        <f>IFERROR(VLOOKUP(A319,PlayerStats!$B$1:$Z$999,MATCH("xG",PlayerStats!$B$2:$Z$2,0),0),0)</f>
        <v>1.5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1.5</v>
      </c>
      <c r="Q319" s="31">
        <f>IFERROR(VLOOKUP(A319,PlayerStats!$B$1:$Z$999,MATCH("xAG",PlayerStats!$B$2:$Z$2,0),0),0)</f>
        <v>0.6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0.6</v>
      </c>
      <c r="V319" s="41">
        <f t="shared" si="19"/>
        <v>15</v>
      </c>
      <c r="X319" s="42" t="str">
        <f>API!M319&amp;" "&amp;API!V319</f>
        <v>Vitalii Mykolenko</v>
      </c>
      <c r="Y319" s="42">
        <f>API!AC319</f>
        <v>42</v>
      </c>
    </row>
    <row r="320" spans="1:25">
      <c r="A320" s="31" t="str">
        <f>IF([1]FINAL!A320=0,"",[1]FINAL!A320)</f>
        <v>Kevin De Bruyne</v>
      </c>
      <c r="B320" s="31" t="str">
        <f>IF([1]FINAL!B320=0,"",[1]FINAL!B320)</f>
        <v>De Bruyne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MCI</v>
      </c>
      <c r="F320" s="43">
        <f>IFERROR(VLOOKUP($E320,Table2!$B$1:$C$21,MATCH("MP",Table2!$B$1:$C$1,0),0),"")</f>
        <v>12</v>
      </c>
      <c r="G320" s="32">
        <f>IFERROR(VLOOKUP(A320,PlayingTime!$B$1:$Z$999,MATCH("Min",PlayingTime!$B$2:$Z$2,0),0),0)</f>
        <v>22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22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0.2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0.2</v>
      </c>
      <c r="V320" s="41">
        <f t="shared" si="19"/>
        <v>1</v>
      </c>
      <c r="X320" s="42" t="str">
        <f>API!M320&amp;" "&amp;API!V320</f>
        <v>Amadou Onana</v>
      </c>
      <c r="Y320" s="42">
        <f>API!AC320</f>
        <v>22</v>
      </c>
    </row>
    <row r="321" spans="1:25">
      <c r="A321" s="31" t="str">
        <f>IF([1]FINAL!A321=0,"",[1]FINAL!A321)</f>
        <v>Harvey Barnes</v>
      </c>
      <c r="B321" s="31" t="str">
        <f>IF([1]FINAL!B321=0,"",[1]FINAL!B321)</f>
        <v>Barnes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NEW</v>
      </c>
      <c r="F321" s="43">
        <f>IFERROR(VLOOKUP($E321,Table2!$B$1:$C$21,MATCH("MP",Table2!$B$1:$C$1,0),0),"")</f>
        <v>12</v>
      </c>
      <c r="G321" s="32">
        <f>IFERROR(VLOOKUP(A321,PlayingTime!$B$1:$Z$999,MATCH("Min",PlayingTime!$B$2:$Z$2,0),0),0)</f>
        <v>187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187</v>
      </c>
      <c r="L321" s="31">
        <f>IFERROR(VLOOKUP(A321,PlayerStats!$B$1:$Z$999,MATCH("xG",PlayerStats!$B$2:$Z$2,0),0),0)</f>
        <v>0.7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0.7</v>
      </c>
      <c r="Q321" s="31">
        <f>IFERROR(VLOOKUP(A321,PlayerStats!$B$1:$Z$999,MATCH("xAG",PlayerStats!$B$2:$Z$2,0),0),0)</f>
        <v>0.9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0.9</v>
      </c>
      <c r="V321" s="41">
        <f t="shared" si="19"/>
        <v>17</v>
      </c>
      <c r="X321" s="42" t="str">
        <f>API!M321&amp;" "&amp;API!V321</f>
        <v>Nathan Patterson</v>
      </c>
      <c r="Y321" s="42">
        <f>API!AC321</f>
        <v>20</v>
      </c>
    </row>
    <row r="322" spans="1:25">
      <c r="A322" s="31" t="str">
        <f>IF([1]FINAL!A322=0,"",[1]FINAL!A322)</f>
        <v>Emile Smith Rowe</v>
      </c>
      <c r="B322" s="31" t="str">
        <f>IF([1]FINAL!B322=0,"",[1]FINAL!B322)</f>
        <v>Smith Rowe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ARS</v>
      </c>
      <c r="F322" s="43">
        <f>IFERROR(VLOOKUP($E322,Table2!$B$1:$C$21,MATCH("MP",Table2!$B$1:$C$1,0),0),"")</f>
        <v>12</v>
      </c>
      <c r="G322" s="32">
        <f>IFERROR(VLOOKUP(A322,PlayingTime!$B$1:$Z$999,MATCH("Min",PlayingTime!$B$2:$Z$2,0),0),0)</f>
        <v>107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107</v>
      </c>
      <c r="L322" s="31">
        <f>IFERROR(VLOOKUP(A322,PlayerStats!$B$1:$Z$999,MATCH("xG",PlayerStats!$B$2:$Z$2,0),0),0)</f>
        <v>0.8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0.8</v>
      </c>
      <c r="Q322" s="31">
        <f>IFERROR(VLOOKUP(A322,PlayerStats!$B$1:$Z$999,MATCH("xAG",PlayerStats!$B$2:$Z$2,0),0),0)</f>
        <v>0.1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0.1</v>
      </c>
      <c r="V322" s="41">
        <f t="shared" si="19"/>
        <v>9</v>
      </c>
      <c r="X322" s="42" t="str">
        <f>API!M322&amp;" "&amp;API!V322</f>
        <v>Jordan Pickford</v>
      </c>
      <c r="Y322" s="42">
        <f>API!AC322</f>
        <v>31</v>
      </c>
    </row>
    <row r="323" spans="1:25">
      <c r="A323" s="31" t="str">
        <f>IF([1]FINAL!A323=0,"",[1]FINAL!A323)</f>
        <v>Kieffer Moore</v>
      </c>
      <c r="B323" s="31" t="str">
        <f>IF([1]FINAL!B323=0,"",[1]FINAL!B323)</f>
        <v>Moore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BOU</v>
      </c>
      <c r="F323" s="43">
        <f>IFERROR(VLOOKUP($E323,Table2!$B$1:$C$21,MATCH("MP",Table2!$B$1:$C$1,0),0),"")</f>
        <v>12</v>
      </c>
      <c r="G323" s="32">
        <f>IFERROR(VLOOKUP(A323,PlayingTime!$B$1:$Z$999,MATCH("Min",PlayingTime!$B$2:$Z$2,0),0),0)</f>
        <v>88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88</v>
      </c>
      <c r="L323" s="31">
        <f>IFERROR(VLOOKUP(A323,PlayerStats!$B$1:$Z$999,MATCH("xG",PlayerStats!$B$2:$Z$2,0),0),0)</f>
        <v>0.5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0.5</v>
      </c>
      <c r="Q323" s="31">
        <f>IFERROR(VLOOKUP(A323,PlayerStats!$B$1:$Z$999,MATCH("xAG",PlayerStats!$B$2:$Z$2,0),0),0)</f>
        <v>0.2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0.2</v>
      </c>
      <c r="V323" s="41">
        <f t="shared" ref="V323:V386" si="23">IFERROR(VLOOKUP(A323,$X$1:$Y$1000,MATCH("total_points",$X$1:$Y$1,0),0),"")</f>
        <v>5</v>
      </c>
      <c r="X323" s="42" t="str">
        <f>API!M323&amp;" "&amp;API!V323</f>
        <v>Ellis Simms</v>
      </c>
      <c r="Y323" s="42">
        <f>API!AC323</f>
        <v>0</v>
      </c>
    </row>
    <row r="324" spans="1:25">
      <c r="A324" s="31" t="str">
        <f>IF([1]FINAL!A324=0,"",[1]FINAL!A324)</f>
        <v>Michael Olakigbe</v>
      </c>
      <c r="B324" s="31" t="str">
        <f>IF([1]FINAL!B324=0,"",[1]FINAL!B324)</f>
        <v>Olakigbe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BRE</v>
      </c>
      <c r="F324" s="43">
        <f>IFERROR(VLOOKUP($E324,Table2!$B$1:$C$21,MATCH("MP",Table2!$B$1:$C$1,0),0),"")</f>
        <v>12</v>
      </c>
      <c r="G324" s="32">
        <f>IFERROR(VLOOKUP(A324,PlayingTime!$B$1:$Z$999,MATCH("Min",PlayingTime!$B$2:$Z$2,0),0),0)</f>
        <v>16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16</v>
      </c>
      <c r="L324" s="31">
        <f>IFERROR(VLOOKUP(A324,PlayerStats!$B$1:$Z$999,MATCH("xG",PlayerStats!$B$2:$Z$2,0),0),0)</f>
        <v>0.1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0.1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4</v>
      </c>
      <c r="X324" s="42" t="str">
        <f>API!M324&amp;" "&amp;API!V324</f>
        <v>James Tarkowski</v>
      </c>
      <c r="Y324" s="42">
        <f>API!AC324</f>
        <v>37</v>
      </c>
    </row>
    <row r="325" spans="1:25">
      <c r="A325" s="31" t="str">
        <f>IF([1]FINAL!A325=0,"",[1]FINAL!A325)</f>
        <v>Saman Ghoddos</v>
      </c>
      <c r="B325" s="31" t="str">
        <f>IF([1]FINAL!B325=0,"",[1]FINAL!B325)</f>
        <v>Ghoddos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BRE</v>
      </c>
      <c r="F325" s="43">
        <f>IFERROR(VLOOKUP($E325,Table2!$B$1:$C$21,MATCH("MP",Table2!$B$1:$C$1,0),0),"")</f>
        <v>12</v>
      </c>
      <c r="G325" s="32">
        <f>IFERROR(VLOOKUP(A325,PlayingTime!$B$1:$Z$999,MATCH("Min",PlayingTime!$B$2:$Z$2,0),0),0)</f>
        <v>83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83</v>
      </c>
      <c r="L325" s="31">
        <f>IFERROR(VLOOKUP(A325,PlayerStats!$B$1:$Z$999,MATCH("xG",PlayerStats!$B$2:$Z$2,0),0),0)</f>
        <v>0.1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0.1</v>
      </c>
      <c r="Q325" s="31">
        <f>IFERROR(VLOOKUP(A325,PlayerStats!$B$1:$Z$999,MATCH("xAG",PlayerStats!$B$2:$Z$2,0),0),0)</f>
        <v>0.4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0.4</v>
      </c>
      <c r="V325" s="41">
        <f t="shared" si="23"/>
        <v>9</v>
      </c>
      <c r="X325" s="42" t="str">
        <f>API!M325&amp;" "&amp;API!V325</f>
        <v>João Neves Virgínia</v>
      </c>
      <c r="Y325" s="42">
        <f>API!AC325</f>
        <v>0</v>
      </c>
    </row>
    <row r="326" spans="1:25">
      <c r="A326" s="31" t="str">
        <f>IF([1]FINAL!A326=0,"",[1]FINAL!A326)</f>
        <v>Ben Davies</v>
      </c>
      <c r="B326" s="31" t="str">
        <f>IF([1]FINAL!B326=0,"",[1]FINAL!B326)</f>
        <v>Davies</v>
      </c>
      <c r="C326" s="31" t="str">
        <f>IF([1]FINAL!C326=0,"",[1]FINAL!C326)</f>
        <v>Ben T Davies</v>
      </c>
      <c r="D326" s="31" t="str">
        <f>IF([1]FINAL!D326=0,"",[1]FINAL!D326)</f>
        <v/>
      </c>
      <c r="E326" s="42" t="str">
        <f>[1]FINAL!M326</f>
        <v>TOT</v>
      </c>
      <c r="F326" s="43">
        <f>IFERROR(VLOOKUP($E326,Table2!$B$1:$C$21,MATCH("MP",Table2!$B$1:$C$1,0),0),"")</f>
        <v>12</v>
      </c>
      <c r="G326" s="32">
        <f>IFERROR(VLOOKUP(A326,PlayingTime!$B$1:$Z$999,MATCH("Min",PlayingTime!$B$2:$Z$2,0),0),0)</f>
        <v>182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182</v>
      </c>
      <c r="L326" s="31">
        <f>IFERROR(VLOOKUP(A326,PlayerStats!$B$1:$Z$999,MATCH("xG",PlayerStats!$B$2:$Z$2,0),0),0)</f>
        <v>0.6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0.6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9</v>
      </c>
      <c r="X326" s="42" t="str">
        <f>API!M326&amp;" "&amp;API!V326</f>
        <v>Andy Lonergan</v>
      </c>
      <c r="Y326" s="42">
        <f>API!AC326</f>
        <v>0</v>
      </c>
    </row>
    <row r="327" spans="1:25">
      <c r="A327" s="31" t="str">
        <f>IF([1]FINAL!A327=0,"",[1]FINAL!A327)</f>
        <v>Joe Willock</v>
      </c>
      <c r="B327" s="31" t="str">
        <f>IF([1]FINAL!B327=0,"",[1]FINAL!B327)</f>
        <v>Willock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NEW</v>
      </c>
      <c r="F327" s="43">
        <f>IFERROR(VLOOKUP($E327,Table2!$B$1:$C$21,MATCH("MP",Table2!$B$1:$C$1,0),0),"")</f>
        <v>12</v>
      </c>
      <c r="G327" s="32">
        <f>IFERROR(VLOOKUP(A327,PlayingTime!$B$1:$Z$999,MATCH("Min",PlayingTime!$B$2:$Z$2,0),0),0)</f>
        <v>137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137</v>
      </c>
      <c r="L327" s="31">
        <f>IFERROR(VLOOKUP(A327,PlayerStats!$B$1:$Z$999,MATCH("xG",PlayerStats!$B$2:$Z$2,0),0),0)</f>
        <v>0.1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0.1</v>
      </c>
      <c r="Q327" s="31">
        <f>IFERROR(VLOOKUP(A327,PlayerStats!$B$1:$Z$999,MATCH("xAG",PlayerStats!$B$2:$Z$2,0),0),0)</f>
        <v>0.3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0.3</v>
      </c>
      <c r="V327" s="41">
        <f t="shared" si="23"/>
        <v>4</v>
      </c>
      <c r="X327" s="42" t="str">
        <f>API!M327&amp;" "&amp;API!V327</f>
        <v>Ashley Young</v>
      </c>
      <c r="Y327" s="42">
        <f>API!AC327</f>
        <v>11</v>
      </c>
    </row>
    <row r="328" spans="1:25">
      <c r="A328" s="31" t="str">
        <f>IF([1]FINAL!A328=0,"",[1]FINAL!A328)</f>
        <v>Aleksandar Mitrović</v>
      </c>
      <c r="B328" s="31" t="str">
        <f>IF([1]FINAL!B328=0,"",[1]FINAL!B328)</f>
        <v>Mitrović</v>
      </c>
      <c r="C328" s="31" t="str">
        <f>IF([1]FINAL!C328=0,"",[1]FINAL!C328)</f>
        <v>Mitrovic</v>
      </c>
      <c r="D328" s="31" t="str">
        <f>IF([1]FINAL!D328=0,"",[1]FINAL!D328)</f>
        <v>Aleksandar Mitrovic</v>
      </c>
      <c r="E328" s="42" t="str">
        <f>[1]FINAL!M328</f>
        <v>FUL</v>
      </c>
      <c r="F328" s="43">
        <f>IFERROR(VLOOKUP($E328,Table2!$B$1:$C$21,MATCH("MP",Table2!$B$1:$C$1,0),0),"")</f>
        <v>12</v>
      </c>
      <c r="G328" s="32">
        <f>IFERROR(VLOOKUP(A328,PlayingTime!$B$1:$Z$999,MATCH("Min",PlayingTime!$B$2:$Z$2,0),0),0)</f>
        <v>33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33</v>
      </c>
      <c r="L328" s="31">
        <f>IFERROR(VLOOKUP(A328,PlayerStats!$B$1:$Z$999,MATCH("xG",PlayerStats!$B$2:$Z$2,0),0),0)</f>
        <v>0.2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0.2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1</v>
      </c>
      <c r="X328" s="42" t="str">
        <f>API!M328&amp;" "&amp;API!V328</f>
        <v>Arnaut Danjuma Groeneveld</v>
      </c>
      <c r="Y328" s="42">
        <f>API!AC328</f>
        <v>16</v>
      </c>
    </row>
    <row r="329" spans="1:25">
      <c r="A329" s="31" t="str">
        <f>IF([1]FINAL!A329=0,"",[1]FINAL!A329)</f>
        <v>Adama Traoré</v>
      </c>
      <c r="B329" s="31" t="str">
        <f>IF([1]FINAL!B329=0,"",[1]FINAL!B329)</f>
        <v>Adama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FUL</v>
      </c>
      <c r="F329" s="43">
        <f>IFERROR(VLOOKUP($E329,Table2!$B$1:$C$21,MATCH("MP",Table2!$B$1:$C$1,0),0),"")</f>
        <v>12</v>
      </c>
      <c r="G329" s="32">
        <f>IFERROR(VLOOKUP(A329,PlayingTime!$B$1:$Z$999,MATCH("Min",PlayingTime!$B$2:$Z$2,0),0),0)</f>
        <v>44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44</v>
      </c>
      <c r="L329" s="31">
        <f>IFERROR(VLOOKUP(A329,PlayerStats!$B$1:$Z$999,MATCH("xG",PlayerStats!$B$2:$Z$2,0),0),0)</f>
        <v>0.2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0.2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4</v>
      </c>
      <c r="X329" s="42" t="str">
        <f>API!M329&amp;" "&amp;API!V329</f>
        <v>Lewis Dobbin</v>
      </c>
      <c r="Y329" s="42">
        <f>API!AC329</f>
        <v>5</v>
      </c>
    </row>
    <row r="330" spans="1:25">
      <c r="A330" s="31" t="str">
        <f>IF([1]FINAL!A330=0,"",[1]FINAL!A330)</f>
        <v>Manor Solomon</v>
      </c>
      <c r="B330" s="31" t="str">
        <f>IF([1]FINAL!B330=0,"",[1]FINAL!B330)</f>
        <v>Solomon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TOT</v>
      </c>
      <c r="F330" s="43">
        <f>IFERROR(VLOOKUP($E330,Table2!$B$1:$C$21,MATCH("MP",Table2!$B$1:$C$1,0),0),"")</f>
        <v>12</v>
      </c>
      <c r="G330" s="32">
        <f>IFERROR(VLOOKUP(A330,PlayingTime!$B$1:$Z$999,MATCH("Min",PlayingTime!$B$2:$Z$2,0),0),0)</f>
        <v>199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199</v>
      </c>
      <c r="L330" s="31">
        <f>IFERROR(VLOOKUP(A330,PlayerStats!$B$1:$Z$999,MATCH("xG",PlayerStats!$B$2:$Z$2,0),0),0)</f>
        <v>0.4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0.4</v>
      </c>
      <c r="Q330" s="31">
        <f>IFERROR(VLOOKUP(A330,PlayerStats!$B$1:$Z$999,MATCH("xAG",PlayerStats!$B$2:$Z$2,0),0),0)</f>
        <v>0.8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0.8</v>
      </c>
      <c r="V330" s="41">
        <f t="shared" si="23"/>
        <v>14</v>
      </c>
      <c r="X330" s="42" t="str">
        <f>API!M330&amp;" "&amp;API!V330</f>
        <v>Youssef Ramalho Chermiti</v>
      </c>
      <c r="Y330" s="42">
        <f>API!AC330</f>
        <v>4</v>
      </c>
    </row>
    <row r="331" spans="1:25">
      <c r="A331" s="31" t="str">
        <f>IF([1]FINAL!A331=0,"",[1]FINAL!A331)</f>
        <v>Luis Sinisterra</v>
      </c>
      <c r="B331" s="31" t="str">
        <f>IF([1]FINAL!B331=0,"",[1]FINAL!B331)</f>
        <v>Sinisterra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BOU</v>
      </c>
      <c r="F331" s="43">
        <f>IFERROR(VLOOKUP($E331,Table2!$B$1:$C$21,MATCH("MP",Table2!$B$1:$C$1,0),0),"")</f>
        <v>12</v>
      </c>
      <c r="G331" s="32">
        <f>IFERROR(VLOOKUP(A331,PlayingTime!$B$1:$Z$999,MATCH("Min",PlayingTime!$B$2:$Z$2,0),0),0)</f>
        <v>126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126</v>
      </c>
      <c r="L331" s="31">
        <f>IFERROR(VLOOKUP(A331,PlayerStats!$B$1:$Z$999,MATCH("xG",PlayerStats!$B$2:$Z$2,0),0),0)</f>
        <v>0.9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0.9</v>
      </c>
      <c r="Q331" s="31">
        <f>IFERROR(VLOOKUP(A331,PlayerStats!$B$1:$Z$999,MATCH("xAG",PlayerStats!$B$2:$Z$2,0),0),0)</f>
        <v>0.3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0.3</v>
      </c>
      <c r="V331" s="41">
        <f t="shared" si="23"/>
        <v>10</v>
      </c>
      <c r="X331" s="42" t="str">
        <f>API!M331&amp;" "&amp;API!V331</f>
        <v>Thomas Cannon</v>
      </c>
      <c r="Y331" s="42">
        <f>API!AC331</f>
        <v>1</v>
      </c>
    </row>
    <row r="332" spans="1:25">
      <c r="A332" s="31" t="str">
        <f>IF([1]FINAL!A332=0,"",[1]FINAL!A332)</f>
        <v>Reece James</v>
      </c>
      <c r="B332" s="31" t="str">
        <f>IF([1]FINAL!B332=0,"",[1]FINAL!B332)</f>
        <v>James</v>
      </c>
      <c r="C332" s="31" t="str">
        <f>IF([1]FINAL!C332=0,"",[1]FINAL!C332)</f>
        <v>R James</v>
      </c>
      <c r="D332" s="31" t="str">
        <f>IF([1]FINAL!D332=0,"",[1]FINAL!D332)</f>
        <v/>
      </c>
      <c r="E332" s="42" t="str">
        <f>[1]FINAL!M332</f>
        <v>CHE</v>
      </c>
      <c r="F332" s="43">
        <f>IFERROR(VLOOKUP($E332,Table2!$B$1:$C$21,MATCH("MP",Table2!$B$1:$C$1,0),0),"")</f>
        <v>12</v>
      </c>
      <c r="G332" s="32">
        <f>IFERROR(VLOOKUP(A332,PlayingTime!$B$1:$Z$999,MATCH("Min",PlayingTime!$B$2:$Z$2,0),0),0)</f>
        <v>245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245</v>
      </c>
      <c r="L332" s="31">
        <f>IFERROR(VLOOKUP(A332,PlayerStats!$B$1:$Z$999,MATCH("xG",PlayerStats!$B$2:$Z$2,0),0),0)</f>
        <v>0.2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0.2</v>
      </c>
      <c r="Q332" s="31">
        <f>IFERROR(VLOOKUP(A332,PlayerStats!$B$1:$Z$999,MATCH("xAG",PlayerStats!$B$2:$Z$2,0),0),0)</f>
        <v>1.3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1.3</v>
      </c>
      <c r="V332" s="41">
        <f t="shared" si="23"/>
        <v>10</v>
      </c>
      <c r="X332" s="42" t="str">
        <f>API!M332&amp;" "&amp;API!V332</f>
        <v>Tyler Onyango</v>
      </c>
      <c r="Y332" s="42">
        <f>API!AC332</f>
        <v>1</v>
      </c>
    </row>
    <row r="333" spans="1:25">
      <c r="A333" s="31" t="str">
        <f>IF([1]FINAL!A333=0,"",[1]FINAL!A333)</f>
        <v>Leandro Trossard</v>
      </c>
      <c r="B333" s="31" t="str">
        <f>IF([1]FINAL!B333=0,"",[1]FINAL!B333)</f>
        <v>Trossard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ARS</v>
      </c>
      <c r="F333" s="43">
        <f>IFERROR(VLOOKUP($E333,Table2!$B$1:$C$21,MATCH("MP",Table2!$B$1:$C$1,0),0),"")</f>
        <v>12</v>
      </c>
      <c r="G333" s="32">
        <f>IFERROR(VLOOKUP(A333,PlayingTime!$B$1:$Z$999,MATCH("Min",PlayingTime!$B$2:$Z$2,0),0),0)</f>
        <v>304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304</v>
      </c>
      <c r="L333" s="31">
        <f>IFERROR(VLOOKUP(A333,PlayerStats!$B$1:$Z$999,MATCH("xG",PlayerStats!$B$2:$Z$2,0),0),0)</f>
        <v>0.8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0.8</v>
      </c>
      <c r="Q333" s="31">
        <f>IFERROR(VLOOKUP(A333,PlayerStats!$B$1:$Z$999,MATCH("xAG",PlayerStats!$B$2:$Z$2,0),0),0)</f>
        <v>1.5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1.5</v>
      </c>
      <c r="V333" s="41">
        <f t="shared" si="23"/>
        <v>35</v>
      </c>
      <c r="X333" s="42" t="str">
        <f>API!M333&amp;" "&amp;API!V333</f>
        <v>Jack Harrison</v>
      </c>
      <c r="Y333" s="42">
        <f>API!AC333</f>
        <v>29</v>
      </c>
    </row>
    <row r="334" spans="1:25">
      <c r="A334" s="31" t="str">
        <f>IF([1]FINAL!A334=0,"",[1]FINAL!A334)</f>
        <v>Divock Origi</v>
      </c>
      <c r="B334" s="31" t="str">
        <f>IF([1]FINAL!B334=0,"",[1]FINAL!B334)</f>
        <v>Origi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NFO</v>
      </c>
      <c r="F334" s="43">
        <f>IFERROR(VLOOKUP($E334,Table2!$B$1:$C$21,MATCH("MP",Table2!$B$1:$C$1,0),0),"")</f>
        <v>12</v>
      </c>
      <c r="G334" s="32">
        <f>IFERROR(VLOOKUP(A334,PlayingTime!$B$1:$Z$999,MATCH("Min",PlayingTime!$B$2:$Z$2,0),0),0)</f>
        <v>63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63</v>
      </c>
      <c r="L334" s="31">
        <f>IFERROR(VLOOKUP(A334,PlayerStats!$B$1:$Z$999,MATCH("xG",PlayerStats!$B$2:$Z$2,0),0),0)</f>
        <v>0.1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0.1</v>
      </c>
      <c r="Q334" s="31">
        <f>IFERROR(VLOOKUP(A334,PlayerStats!$B$1:$Z$999,MATCH("xAG",PlayerStats!$B$2:$Z$2,0),0),0)</f>
        <v>0.2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0.2</v>
      </c>
      <c r="V334" s="41">
        <f t="shared" si="23"/>
        <v>4</v>
      </c>
      <c r="X334" s="42" t="str">
        <f>API!M334&amp;" "&amp;API!V334</f>
        <v>Norberto Bercique Gomes Betuncal</v>
      </c>
      <c r="Y334" s="42">
        <f>API!AC334</f>
        <v>11</v>
      </c>
    </row>
    <row r="335" spans="1:25">
      <c r="A335" s="31" t="str">
        <f>IF([1]FINAL!A335=0,"",[1]FINAL!A335)</f>
        <v>Wilson Odobert</v>
      </c>
      <c r="B335" s="31" t="str">
        <f>IF([1]FINAL!B335=0,"",[1]FINAL!B335)</f>
        <v>Odobert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BUR</v>
      </c>
      <c r="F335" s="43">
        <f>IFERROR(VLOOKUP($E335,Table2!$B$1:$C$21,MATCH("MP",Table2!$B$1:$C$1,0),0),"")</f>
        <v>12</v>
      </c>
      <c r="G335" s="32">
        <f>IFERROR(VLOOKUP(A335,PlayingTime!$B$1:$Z$999,MATCH("Min",PlayingTime!$B$2:$Z$2,0),0),0)</f>
        <v>163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163</v>
      </c>
      <c r="L335" s="31">
        <f>IFERROR(VLOOKUP(A335,PlayerStats!$B$1:$Z$999,MATCH("xG",PlayerStats!$B$2:$Z$2,0),0),0)</f>
        <v>0.3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0.3</v>
      </c>
      <c r="Q335" s="31">
        <f>IFERROR(VLOOKUP(A335,PlayerStats!$B$1:$Z$999,MATCH("xAG",PlayerStats!$B$2:$Z$2,0),0),0)</f>
        <v>0.5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0.5</v>
      </c>
      <c r="V335" s="41">
        <f t="shared" si="23"/>
        <v>10</v>
      </c>
      <c r="X335" s="42" t="str">
        <f>API!M335&amp;" "&amp;API!V335</f>
        <v>Mackenzie Hunt</v>
      </c>
      <c r="Y335" s="42">
        <f>API!AC335</f>
        <v>0</v>
      </c>
    </row>
    <row r="336" spans="1:25">
      <c r="A336" s="31" t="str">
        <f>IF([1]FINAL!A336=0,"",[1]FINAL!A336)</f>
        <v>Keane Lewis-Potter</v>
      </c>
      <c r="B336" s="31" t="str">
        <f>IF([1]FINAL!B336=0,"",[1]FINAL!B336)</f>
        <v>Lewis-Potter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BRE</v>
      </c>
      <c r="F336" s="43">
        <f>IFERROR(VLOOKUP($E336,Table2!$B$1:$C$21,MATCH("MP",Table2!$B$1:$C$1,0),0),"")</f>
        <v>12</v>
      </c>
      <c r="G336" s="32">
        <f>IFERROR(VLOOKUP(A336,PlayingTime!$B$1:$Z$999,MATCH("Min",PlayingTime!$B$2:$Z$2,0),0),0)</f>
        <v>222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222</v>
      </c>
      <c r="L336" s="31">
        <f>IFERROR(VLOOKUP(A336,PlayerStats!$B$1:$Z$999,MATCH("xG",PlayerStats!$B$2:$Z$2,0),0),0)</f>
        <v>1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1</v>
      </c>
      <c r="Q336" s="31">
        <f>IFERROR(VLOOKUP(A336,PlayerStats!$B$1:$Z$999,MATCH("xAG",PlayerStats!$B$2:$Z$2,0),0),0)</f>
        <v>0.1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0.1</v>
      </c>
      <c r="V336" s="41">
        <f t="shared" si="23"/>
        <v>8</v>
      </c>
      <c r="X336" s="42" t="str">
        <f>API!M336&amp;" "&amp;API!V336</f>
        <v>Alex Iwobi</v>
      </c>
      <c r="Y336" s="42">
        <f>API!AC336</f>
        <v>14</v>
      </c>
    </row>
    <row r="337" spans="1:25">
      <c r="A337" s="31" t="str">
        <f>IF([1]FINAL!A337=0,"",[1]FINAL!A337)</f>
        <v>Jay Rodriguez</v>
      </c>
      <c r="B337" s="31" t="str">
        <f>IF([1]FINAL!B337=0,"",[1]FINAL!B337)</f>
        <v>Rodriguez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BUR</v>
      </c>
      <c r="F337" s="43">
        <f>IFERROR(VLOOKUP($E337,Table2!$B$1:$C$21,MATCH("MP",Table2!$B$1:$C$1,0),0),"")</f>
        <v>12</v>
      </c>
      <c r="G337" s="32">
        <f>IFERROR(VLOOKUP(A337,PlayingTime!$B$1:$Z$999,MATCH("Min",PlayingTime!$B$2:$Z$2,0),0),0)</f>
        <v>297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297</v>
      </c>
      <c r="L337" s="31">
        <f>IFERROR(VLOOKUP(A337,PlayerStats!$B$1:$Z$999,MATCH("xG",PlayerStats!$B$2:$Z$2,0),0),0)</f>
        <v>1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1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9</v>
      </c>
      <c r="X337" s="42" t="str">
        <f>API!M337&amp;" "&amp;API!V337</f>
        <v>Andreas Hoelgebaum Pereira</v>
      </c>
      <c r="Y337" s="42">
        <f>API!AC337</f>
        <v>34</v>
      </c>
    </row>
    <row r="338" spans="1:25">
      <c r="A338" s="31" t="str">
        <f>IF([1]FINAL!A338=0,"",[1]FINAL!A338)</f>
        <v>Ian Maatsen</v>
      </c>
      <c r="B338" s="31" t="str">
        <f>IF([1]FINAL!B338=0,"",[1]FINAL!B338)</f>
        <v>Maatsen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CHE</v>
      </c>
      <c r="F338" s="43">
        <f>IFERROR(VLOOKUP($E338,Table2!$B$1:$C$21,MATCH("MP",Table2!$B$1:$C$1,0),0),"")</f>
        <v>12</v>
      </c>
      <c r="G338" s="32">
        <f>IFERROR(VLOOKUP(A338,PlayingTime!$B$1:$Z$999,MATCH("Min",PlayingTime!$B$2:$Z$2,0),0),0)</f>
        <v>113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113</v>
      </c>
      <c r="L338" s="31">
        <f>IFERROR(VLOOKUP(A338,PlayerStats!$B$1:$Z$999,MATCH("xG",PlayerStats!$B$2:$Z$2,0),0),0)</f>
        <v>0.4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0.4</v>
      </c>
      <c r="Q338" s="31">
        <f>IFERROR(VLOOKUP(A338,PlayerStats!$B$1:$Z$999,MATCH("xAG",PlayerStats!$B$2:$Z$2,0),0),0)</f>
        <v>0.1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0.1</v>
      </c>
      <c r="V338" s="41">
        <f t="shared" si="23"/>
        <v>6</v>
      </c>
      <c r="X338" s="42" t="str">
        <f>API!M338&amp;" "&amp;API!V338</f>
        <v>Tom Cairney</v>
      </c>
      <c r="Y338" s="42">
        <f>API!AC338</f>
        <v>13</v>
      </c>
    </row>
    <row r="339" spans="1:25">
      <c r="A339" s="31" t="str">
        <f>IF([1]FINAL!A339=0,"",[1]FINAL!A339)</f>
        <v>Harvey Elliott</v>
      </c>
      <c r="B339" s="31" t="str">
        <f>IF([1]FINAL!B339=0,"",[1]FINAL!B339)</f>
        <v>Elliott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LIV</v>
      </c>
      <c r="F339" s="43">
        <f>IFERROR(VLOOKUP($E339,Table2!$B$1:$C$21,MATCH("MP",Table2!$B$1:$C$1,0),0),"")</f>
        <v>12</v>
      </c>
      <c r="G339" s="32">
        <f>IFERROR(VLOOKUP(A339,PlayingTime!$B$1:$Z$999,MATCH("Min",PlayingTime!$B$2:$Z$2,0),0),0)</f>
        <v>262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262</v>
      </c>
      <c r="L339" s="31">
        <f>IFERROR(VLOOKUP(A339,PlayerStats!$B$1:$Z$999,MATCH("xG",PlayerStats!$B$2:$Z$2,0),0),0)</f>
        <v>0.3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0.3</v>
      </c>
      <c r="Q339" s="31">
        <f>IFERROR(VLOOKUP(A339,PlayerStats!$B$1:$Z$999,MATCH("xAG",PlayerStats!$B$2:$Z$2,0),0),0)</f>
        <v>0.8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0.8</v>
      </c>
      <c r="V339" s="41">
        <f t="shared" si="23"/>
        <v>15</v>
      </c>
      <c r="X339" s="42" t="str">
        <f>API!M339&amp;" "&amp;API!V339</f>
        <v>Ivan Neves Abreu Cavaleiro</v>
      </c>
      <c r="Y339" s="42">
        <f>API!AC339</f>
        <v>0</v>
      </c>
    </row>
    <row r="340" spans="1:25">
      <c r="A340" s="31" t="str">
        <f>IF([1]FINAL!A340=0,"",[1]FINAL!A340)</f>
        <v>Tom Cairney</v>
      </c>
      <c r="B340" s="31" t="str">
        <f>IF([1]FINAL!B340=0,"",[1]FINAL!B340)</f>
        <v>Cairney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FUL</v>
      </c>
      <c r="F340" s="43">
        <f>IFERROR(VLOOKUP($E340,Table2!$B$1:$C$21,MATCH("MP",Table2!$B$1:$C$1,0),0),"")</f>
        <v>12</v>
      </c>
      <c r="G340" s="32">
        <f>IFERROR(VLOOKUP(A340,PlayingTime!$B$1:$Z$999,MATCH("Min",PlayingTime!$B$2:$Z$2,0),0),0)</f>
        <v>188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188</v>
      </c>
      <c r="L340" s="31">
        <f>IFERROR(VLOOKUP(A340,PlayerStats!$B$1:$Z$999,MATCH("xG",PlayerStats!$B$2:$Z$2,0),0),0)</f>
        <v>0.1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0.1</v>
      </c>
      <c r="Q340" s="31">
        <f>IFERROR(VLOOKUP(A340,PlayerStats!$B$1:$Z$999,MATCH("xAG",PlayerStats!$B$2:$Z$2,0),0),0)</f>
        <v>0.6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0.6</v>
      </c>
      <c r="V340" s="41">
        <f t="shared" si="23"/>
        <v>13</v>
      </c>
      <c r="X340" s="42" t="str">
        <f>API!M340&amp;" "&amp;API!V340</f>
        <v>Bobby De Cordova-Reid</v>
      </c>
      <c r="Y340" s="42">
        <f>API!AC340</f>
        <v>32</v>
      </c>
    </row>
    <row r="341" spans="1:25">
      <c r="A341" s="31" t="str">
        <f>IF([1]FINAL!A341=0,"",[1]FINAL!A341)</f>
        <v>Armando Broja</v>
      </c>
      <c r="B341" s="31" t="str">
        <f>IF([1]FINAL!B341=0,"",[1]FINAL!B341)</f>
        <v>Broja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CHE</v>
      </c>
      <c r="F341" s="43">
        <f>IFERROR(VLOOKUP($E341,Table2!$B$1:$C$21,MATCH("MP",Table2!$B$1:$C$1,0),0),"")</f>
        <v>12</v>
      </c>
      <c r="G341" s="32">
        <f>IFERROR(VLOOKUP(A341,PlayingTime!$B$1:$Z$999,MATCH("Min",PlayingTime!$B$2:$Z$2,0),0),0)</f>
        <v>122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122</v>
      </c>
      <c r="L341" s="31">
        <f>IFERROR(VLOOKUP(A341,PlayerStats!$B$1:$Z$999,MATCH("xG",PlayerStats!$B$2:$Z$2,0),0),0)</f>
        <v>0.5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0.5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12</v>
      </c>
      <c r="X341" s="42" t="str">
        <f>API!M341&amp;" "&amp;API!V341</f>
        <v>Issa Diop</v>
      </c>
      <c r="Y341" s="42">
        <f>API!AC341</f>
        <v>23</v>
      </c>
    </row>
    <row r="342" spans="1:25">
      <c r="A342" s="31" t="str">
        <f>IF([1]FINAL!A342=0,"",[1]FINAL!A342)</f>
        <v>Philippe Coutinho Correia</v>
      </c>
      <c r="B342" s="31" t="str">
        <f>IF([1]FINAL!B342=0,"",[1]FINAL!B342)</f>
        <v>Coutinho</v>
      </c>
      <c r="C342" s="31" t="str">
        <f>IF([1]FINAL!C342=0,"",[1]FINAL!C342)</f>
        <v>Philippe Coutinho</v>
      </c>
      <c r="D342" s="31" t="str">
        <f>IF([1]FINAL!D342=0,"",[1]FINAL!D342)</f>
        <v/>
      </c>
      <c r="E342" s="42" t="str">
        <f>[1]FINAL!M342</f>
        <v>AVL</v>
      </c>
      <c r="F342" s="43">
        <f>IFERROR(VLOOKUP($E342,Table2!$B$1:$C$21,MATCH("MP",Table2!$B$1:$C$1,0),0),"")</f>
        <v>12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25</v>
      </c>
      <c r="J342" s="32">
        <f>IFERROR(VLOOKUP(D342,PlayingTime!$B$1:$Z$999,MATCH("Min",PlayingTime!$B$2:$Z$2,0),0),0)</f>
        <v>0</v>
      </c>
      <c r="K342" s="37">
        <f t="shared" si="20"/>
        <v>25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0.1</v>
      </c>
      <c r="O342" s="31">
        <f>IFERROR(VLOOKUP(D342,PlayerStats!$B$1:$Z$999,MATCH("xG",PlayerStats!$B$2:$Z$2,0),0),0)</f>
        <v>0</v>
      </c>
      <c r="P342" s="39">
        <f t="shared" si="21"/>
        <v>0.1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2</v>
      </c>
      <c r="X342" s="42" t="str">
        <f>API!M342&amp;" "&amp;API!V342</f>
        <v>Tyrese Francois</v>
      </c>
      <c r="Y342" s="42">
        <f>API!AC342</f>
        <v>0</v>
      </c>
    </row>
    <row r="343" spans="1:25">
      <c r="A343" s="31" t="str">
        <f>IF([1]FINAL!A343=0,"",[1]FINAL!A343)</f>
        <v>Jacob Ramsey</v>
      </c>
      <c r="B343" s="31" t="str">
        <f>IF([1]FINAL!B343=0,"",[1]FINAL!B343)</f>
        <v>J.Ramsey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AVL</v>
      </c>
      <c r="F343" s="43">
        <f>IFERROR(VLOOKUP($E343,Table2!$B$1:$C$21,MATCH("MP",Table2!$B$1:$C$1,0),0),"")</f>
        <v>12</v>
      </c>
      <c r="G343" s="32">
        <f>IFERROR(VLOOKUP(A343,PlayingTime!$B$1:$Z$999,MATCH("Min",PlayingTime!$B$2:$Z$2,0),0),0)</f>
        <v>50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50</v>
      </c>
      <c r="L343" s="31">
        <f>IFERROR(VLOOKUP(A343,PlayerStats!$B$1:$Z$999,MATCH("xG",PlayerStats!$B$2:$Z$2,0),0),0)</f>
        <v>0.2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0.2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7</v>
      </c>
      <c r="X343" s="42" t="str">
        <f>API!M343&amp;" "&amp;API!V343</f>
        <v>Anthony Knockaert</v>
      </c>
      <c r="Y343" s="42">
        <f>API!AC343</f>
        <v>0</v>
      </c>
    </row>
    <row r="344" spans="1:25">
      <c r="A344" s="31" t="str">
        <f>IF([1]FINAL!A344=0,"",[1]FINAL!A344)</f>
        <v>Luke Harris</v>
      </c>
      <c r="B344" s="31" t="str">
        <f>IF([1]FINAL!B344=0,"",[1]FINAL!B344)</f>
        <v>Harris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FUL</v>
      </c>
      <c r="F344" s="43">
        <f>IFERROR(VLOOKUP($E344,Table2!$B$1:$C$21,MATCH("MP",Table2!$B$1:$C$1,0),0),"")</f>
        <v>12</v>
      </c>
      <c r="G344" s="32">
        <f>IFERROR(VLOOKUP(A344,PlayingTime!$B$1:$Z$999,MATCH("Min",PlayingTime!$B$2:$Z$2,0),0),0)</f>
        <v>75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75</v>
      </c>
      <c r="L344" s="31">
        <f>IFERROR(VLOOKUP(A344,PlayerStats!$B$1:$Z$999,MATCH("xG",PlayerStats!$B$2:$Z$2,0),0),0)</f>
        <v>0.3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0.3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2</v>
      </c>
      <c r="X344" s="42" t="str">
        <f>API!M344&amp;" "&amp;API!V344</f>
        <v>Terence Kongolo</v>
      </c>
      <c r="Y344" s="42">
        <f>API!AC344</f>
        <v>0</v>
      </c>
    </row>
    <row r="345" spans="1:25">
      <c r="A345" s="31" t="str">
        <f>IF([1]FINAL!A345=0,"",[1]FINAL!A345)</f>
        <v>Facundo Buonanotte</v>
      </c>
      <c r="B345" s="31" t="str">
        <f>IF([1]FINAL!B345=0,"",[1]FINAL!B345)</f>
        <v>Buonanotte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BHA</v>
      </c>
      <c r="F345" s="43">
        <f>IFERROR(VLOOKUP($E345,Table2!$B$1:$C$21,MATCH("MP",Table2!$B$1:$C$1,0),0),"")</f>
        <v>12</v>
      </c>
      <c r="G345" s="32">
        <f>IFERROR(VLOOKUP(A345,PlayingTime!$B$1:$Z$999,MATCH("Min",PlayingTime!$B$2:$Z$2,0),0),0)</f>
        <v>122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122</v>
      </c>
      <c r="L345" s="31">
        <f>IFERROR(VLOOKUP(A345,PlayerStats!$B$1:$Z$999,MATCH("xG",PlayerStats!$B$2:$Z$2,0),0),0)</f>
        <v>0.3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0.3</v>
      </c>
      <c r="Q345" s="31">
        <f>IFERROR(VLOOKUP(A345,PlayerStats!$B$1:$Z$999,MATCH("xAG",PlayerStats!$B$2:$Z$2,0),0),0)</f>
        <v>0.6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0.6</v>
      </c>
      <c r="V345" s="41">
        <f t="shared" si="23"/>
        <v>6</v>
      </c>
      <c r="X345" s="42" t="str">
        <f>API!M345&amp;" "&amp;API!V345</f>
        <v>Bernd Leno</v>
      </c>
      <c r="Y345" s="42">
        <f>API!AC345</f>
        <v>48</v>
      </c>
    </row>
    <row r="346" spans="1:25">
      <c r="A346" s="31" t="str">
        <f>IF([1]FINAL!A346=0,"",[1]FINAL!A346)</f>
        <v>Luke Shaw</v>
      </c>
      <c r="B346" s="31" t="str">
        <f>IF([1]FINAL!B346=0,"",[1]FINAL!B346)</f>
        <v>Shaw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MUN</v>
      </c>
      <c r="F346" s="43">
        <f>IFERROR(VLOOKUP($E346,Table2!$B$1:$C$21,MATCH("MP",Table2!$B$1:$C$1,0),0),"")</f>
        <v>12</v>
      </c>
      <c r="G346" s="32">
        <f>IFERROR(VLOOKUP(A346,PlayingTime!$B$1:$Z$999,MATCH("Min",PlayingTime!$B$2:$Z$2,0),0),0)</f>
        <v>180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180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0.7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0.7</v>
      </c>
      <c r="V346" s="41">
        <f t="shared" si="23"/>
        <v>6</v>
      </c>
      <c r="X346" s="42" t="str">
        <f>API!M346&amp;" "&amp;API!V346</f>
        <v>Saša Lukić</v>
      </c>
      <c r="Y346" s="42">
        <f>API!AC346</f>
        <v>11</v>
      </c>
    </row>
    <row r="347" spans="1:25">
      <c r="A347" s="31" t="str">
        <f>IF([1]FINAL!A347=0,"",[1]FINAL!A347)</f>
        <v>Tom Davies</v>
      </c>
      <c r="B347" s="31" t="str">
        <f>IF([1]FINAL!B347=0,"",[1]FINAL!B347)</f>
        <v>T.Davies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SHU</v>
      </c>
      <c r="F347" s="43">
        <f>IFERROR(VLOOKUP($E347,Table2!$B$1:$C$21,MATCH("MP",Table2!$B$1:$C$1,0),0),"")</f>
        <v>12</v>
      </c>
      <c r="G347" s="32">
        <f>IFERROR(VLOOKUP(A347,PlayingTime!$B$1:$Z$999,MATCH("Min",PlayingTime!$B$2:$Z$2,0),0),0)</f>
        <v>60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60</v>
      </c>
      <c r="L347" s="31">
        <f>IFERROR(VLOOKUP(A347,PlayerStats!$B$1:$Z$999,MATCH("xG",PlayerStats!$B$2:$Z$2,0),0),0)</f>
        <v>0.1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0.1</v>
      </c>
      <c r="Q347" s="31">
        <f>IFERROR(VLOOKUP(A347,PlayerStats!$B$1:$Z$999,MATCH("xAG",PlayerStats!$B$2:$Z$2,0),0),0)</f>
        <v>0.1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0.1</v>
      </c>
      <c r="V347" s="41">
        <f t="shared" si="23"/>
        <v>2</v>
      </c>
      <c r="X347" s="42" t="str">
        <f>API!M347&amp;" "&amp;API!V347</f>
        <v>Kevin Mbabu</v>
      </c>
      <c r="Y347" s="42">
        <f>API!AC347</f>
        <v>0</v>
      </c>
    </row>
    <row r="348" spans="1:25">
      <c r="A348" s="31" t="str">
        <f>IF([1]FINAL!A348=0,"",[1]FINAL!A348)</f>
        <v>Jacob Bruun Larsen</v>
      </c>
      <c r="B348" s="31" t="str">
        <f>IF([1]FINAL!B348=0,"",[1]FINAL!B348)</f>
        <v>Bruun Larsen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BUR</v>
      </c>
      <c r="F348" s="43">
        <f>IFERROR(VLOOKUP($E348,Table2!$B$1:$C$21,MATCH("MP",Table2!$B$1:$C$1,0),0),"")</f>
        <v>12</v>
      </c>
      <c r="G348" s="32">
        <f>IFERROR(VLOOKUP(A348,PlayingTime!$B$1:$Z$999,MATCH("Min",PlayingTime!$B$2:$Z$2,0),0),0)</f>
        <v>191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191</v>
      </c>
      <c r="L348" s="31">
        <f>IFERROR(VLOOKUP(A348,PlayerStats!$B$1:$Z$999,MATCH("xG",PlayerStats!$B$2:$Z$2,0),0),0)</f>
        <v>0.5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0.5</v>
      </c>
      <c r="Q348" s="31">
        <f>IFERROR(VLOOKUP(A348,PlayerStats!$B$1:$Z$999,MATCH("xAG",PlayerStats!$B$2:$Z$2,0),0),0)</f>
        <v>0.1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0.1</v>
      </c>
      <c r="V348" s="41">
        <f t="shared" si="23"/>
        <v>16</v>
      </c>
      <c r="X348" s="42" t="str">
        <f>API!M348&amp;" "&amp;API!V348</f>
        <v>Aleksandar Mitrović</v>
      </c>
      <c r="Y348" s="42">
        <f>API!AC348</f>
        <v>1</v>
      </c>
    </row>
    <row r="349" spans="1:25">
      <c r="A349" s="31" t="str">
        <f>IF([1]FINAL!A349=0,"",[1]FINAL!A349)</f>
        <v>Noni Madueke</v>
      </c>
      <c r="B349" s="31" t="str">
        <f>IF([1]FINAL!B349=0,"",[1]FINAL!B349)</f>
        <v>Madueke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CHE</v>
      </c>
      <c r="F349" s="43">
        <f>IFERROR(VLOOKUP($E349,Table2!$B$1:$C$21,MATCH("MP",Table2!$B$1:$C$1,0),0),"")</f>
        <v>12</v>
      </c>
      <c r="G349" s="32">
        <f>IFERROR(VLOOKUP(A349,PlayingTime!$B$1:$Z$999,MATCH("Min",PlayingTime!$B$2:$Z$2,0),0),0)</f>
        <v>119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119</v>
      </c>
      <c r="L349" s="31">
        <f>IFERROR(VLOOKUP(A349,PlayerStats!$B$1:$Z$999,MATCH("xG",PlayerStats!$B$2:$Z$2,0),0),0)</f>
        <v>0.2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0.2</v>
      </c>
      <c r="Q349" s="31">
        <f>IFERROR(VLOOKUP(A349,PlayerStats!$B$1:$Z$999,MATCH("xAG",PlayerStats!$B$2:$Z$2,0),0),0)</f>
        <v>0.2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0.2</v>
      </c>
      <c r="V349" s="41">
        <f t="shared" si="23"/>
        <v>6</v>
      </c>
      <c r="X349" s="42" t="str">
        <f>API!M349&amp;" "&amp;API!V349</f>
        <v>Rodrigo Muniz Carvalho</v>
      </c>
      <c r="Y349" s="42">
        <f>API!AC349</f>
        <v>5</v>
      </c>
    </row>
    <row r="350" spans="1:25">
      <c r="A350" s="31" t="str">
        <f>IF([1]FINAL!A350=0,"",[1]FINAL!A350)</f>
        <v>Hannibal Mejbri</v>
      </c>
      <c r="B350" s="31" t="str">
        <f>IF([1]FINAL!B350=0,"",[1]FINAL!B350)</f>
        <v>Hannibal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MUN</v>
      </c>
      <c r="F350" s="43">
        <f>IFERROR(VLOOKUP($E350,Table2!$B$1:$C$21,MATCH("MP",Table2!$B$1:$C$1,0),0),"")</f>
        <v>12</v>
      </c>
      <c r="G350" s="32">
        <f>IFERROR(VLOOKUP(A350,PlayingTime!$B$1:$Z$999,MATCH("Min",PlayingTime!$B$2:$Z$2,0),0),0)</f>
        <v>117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117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0.4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0.4</v>
      </c>
      <c r="V350" s="41">
        <f t="shared" si="23"/>
        <v>8</v>
      </c>
      <c r="X350" s="42" t="str">
        <f>API!M350&amp;" "&amp;API!V350</f>
        <v>João Palhinha Gonçalves</v>
      </c>
      <c r="Y350" s="42">
        <f>API!AC350</f>
        <v>32</v>
      </c>
    </row>
    <row r="351" spans="1:25">
      <c r="A351" s="31" t="str">
        <f>IF([1]FINAL!A351=0,"",[1]FINAL!A351)</f>
        <v>Mike Trésor</v>
      </c>
      <c r="B351" s="31" t="str">
        <f>IF([1]FINAL!B351=0,"",[1]FINAL!B351)</f>
        <v>M.Trésor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BUR</v>
      </c>
      <c r="F351" s="43">
        <f>IFERROR(VLOOKUP($E351,Table2!$B$1:$C$21,MATCH("MP",Table2!$B$1:$C$1,0),0),"")</f>
        <v>12</v>
      </c>
      <c r="G351" s="32">
        <f>IFERROR(VLOOKUP(A351,PlayingTime!$B$1:$Z$999,MATCH("Min",PlayingTime!$B$2:$Z$2,0),0),0)</f>
        <v>225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225</v>
      </c>
      <c r="L351" s="31">
        <f>IFERROR(VLOOKUP(A351,PlayerStats!$B$1:$Z$999,MATCH("xG",PlayerStats!$B$2:$Z$2,0),0),0)</f>
        <v>0.4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0.4</v>
      </c>
      <c r="Q351" s="31">
        <f>IFERROR(VLOOKUP(A351,PlayerStats!$B$1:$Z$999,MATCH("xAG",PlayerStats!$B$2:$Z$2,0),0),0)</f>
        <v>0.3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0.3</v>
      </c>
      <c r="V351" s="41">
        <f t="shared" si="23"/>
        <v>9</v>
      </c>
      <c r="X351" s="42" t="str">
        <f>API!M351&amp;" "&amp;API!V351</f>
        <v>Tim Ream</v>
      </c>
      <c r="Y351" s="42">
        <f>API!AC351</f>
        <v>34</v>
      </c>
    </row>
    <row r="352" spans="1:25">
      <c r="A352" s="31" t="str">
        <f>IF([1]FINAL!A352=0,"",[1]FINAL!A352)</f>
        <v>Matt Doherty</v>
      </c>
      <c r="B352" s="31" t="str">
        <f>IF([1]FINAL!B352=0,"",[1]FINAL!B352)</f>
        <v>Doherty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WOL</v>
      </c>
      <c r="F352" s="43">
        <f>IFERROR(VLOOKUP($E352,Table2!$B$1:$C$21,MATCH("MP",Table2!$B$1:$C$1,0),0),"")</f>
        <v>12</v>
      </c>
      <c r="G352" s="32">
        <f>IFERROR(VLOOKUP(A352,PlayingTime!$B$1:$Z$999,MATCH("Min",PlayingTime!$B$2:$Z$2,0),0),0)</f>
        <v>252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252</v>
      </c>
      <c r="L352" s="31">
        <f>IFERROR(VLOOKUP(A352,PlayerStats!$B$1:$Z$999,MATCH("xG",PlayerStats!$B$2:$Z$2,0),0),0)</f>
        <v>0.2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0.2</v>
      </c>
      <c r="Q352" s="31">
        <f>IFERROR(VLOOKUP(A352,PlayerStats!$B$1:$Z$999,MATCH("xAG",PlayerStats!$B$2:$Z$2,0),0),0)</f>
        <v>0.5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0.5</v>
      </c>
      <c r="V352" s="41">
        <f t="shared" si="23"/>
        <v>5</v>
      </c>
      <c r="X352" s="42" t="str">
        <f>API!M352&amp;" "&amp;API!V352</f>
        <v>Harrison Reed</v>
      </c>
      <c r="Y352" s="42">
        <f>API!AC352</f>
        <v>21</v>
      </c>
    </row>
    <row r="353" spans="1:25">
      <c r="A353" s="31" t="str">
        <f>IF([1]FINAL!A353=0,"",[1]FINAL!A353)</f>
        <v>Tariq Lamptey</v>
      </c>
      <c r="B353" s="31" t="str">
        <f>IF([1]FINAL!B353=0,"",[1]FINAL!B353)</f>
        <v>Lamptey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BHA</v>
      </c>
      <c r="F353" s="43">
        <f>IFERROR(VLOOKUP($E353,Table2!$B$1:$C$21,MATCH("MP",Table2!$B$1:$C$1,0),0),"")</f>
        <v>12</v>
      </c>
      <c r="G353" s="32">
        <f>IFERROR(VLOOKUP(A353,PlayingTime!$B$1:$Z$999,MATCH("Min",PlayingTime!$B$2:$Z$2,0),0),0)</f>
        <v>139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139</v>
      </c>
      <c r="L353" s="31">
        <f>IFERROR(VLOOKUP(A353,PlayerStats!$B$1:$Z$999,MATCH("xG",PlayerStats!$B$2:$Z$2,0),0),0)</f>
        <v>0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</v>
      </c>
      <c r="Q353" s="31">
        <f>IFERROR(VLOOKUP(A353,PlayerStats!$B$1:$Z$999,MATCH("xAG",PlayerStats!$B$2:$Z$2,0),0),0)</f>
        <v>0.4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0.4</v>
      </c>
      <c r="V353" s="41">
        <f t="shared" si="23"/>
        <v>8</v>
      </c>
      <c r="X353" s="42" t="str">
        <f>API!M353&amp;" "&amp;API!V353</f>
        <v>Antonee Robinson</v>
      </c>
      <c r="Y353" s="42">
        <f>API!AC353</f>
        <v>20</v>
      </c>
    </row>
    <row r="354" spans="1:25">
      <c r="A354" s="31" t="str">
        <f>IF([1]FINAL!A354=0,"",[1]FINAL!A354)</f>
        <v>Dango Ouattara</v>
      </c>
      <c r="B354" s="31" t="str">
        <f>IF([1]FINAL!B354=0,"",[1]FINAL!B354)</f>
        <v>O.Dango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BOU</v>
      </c>
      <c r="F354" s="43">
        <f>IFERROR(VLOOKUP($E354,Table2!$B$1:$C$21,MATCH("MP",Table2!$B$1:$C$1,0),0),"")</f>
        <v>12</v>
      </c>
      <c r="G354" s="32">
        <f>IFERROR(VLOOKUP(A354,PlayingTime!$B$1:$Z$999,MATCH("Min",PlayingTime!$B$2:$Z$2,0),0),0)</f>
        <v>226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226</v>
      </c>
      <c r="L354" s="31">
        <f>IFERROR(VLOOKUP(A354,PlayerStats!$B$1:$Z$999,MATCH("xG",PlayerStats!$B$2:$Z$2,0),0),0)</f>
        <v>0.5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0.5</v>
      </c>
      <c r="Q354" s="31">
        <f>IFERROR(VLOOKUP(A354,PlayerStats!$B$1:$Z$999,MATCH("xAG",PlayerStats!$B$2:$Z$2,0),0),0)</f>
        <v>0.3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0.3</v>
      </c>
      <c r="V354" s="41">
        <f t="shared" si="23"/>
        <v>8</v>
      </c>
      <c r="X354" s="42" t="str">
        <f>API!M354&amp;" "&amp;API!V354</f>
        <v>Marek Rodák</v>
      </c>
      <c r="Y354" s="42">
        <f>API!AC354</f>
        <v>-1</v>
      </c>
    </row>
    <row r="355" spans="1:25">
      <c r="A355" s="31" t="str">
        <f>IF([1]FINAL!A355=0,"",[1]FINAL!A355)</f>
        <v>Anthony Martial</v>
      </c>
      <c r="B355" s="31" t="str">
        <f>IF([1]FINAL!B355=0,"",[1]FINAL!B355)</f>
        <v>Martial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MUN</v>
      </c>
      <c r="F355" s="43">
        <f>IFERROR(VLOOKUP($E355,Table2!$B$1:$C$21,MATCH("MP",Table2!$B$1:$C$1,0),0),"")</f>
        <v>12</v>
      </c>
      <c r="G355" s="32">
        <f>IFERROR(VLOOKUP(A355,PlayingTime!$B$1:$Z$999,MATCH("Min",PlayingTime!$B$2:$Z$2,0),0),0)</f>
        <v>249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249</v>
      </c>
      <c r="L355" s="31">
        <f>IFERROR(VLOOKUP(A355,PlayerStats!$B$1:$Z$999,MATCH("xG",PlayerStats!$B$2:$Z$2,0),0),0)</f>
        <v>0.4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0.4</v>
      </c>
      <c r="Q355" s="31">
        <f>IFERROR(VLOOKUP(A355,PlayerStats!$B$1:$Z$999,MATCH("xAG",PlayerStats!$B$2:$Z$2,0),0),0)</f>
        <v>0.2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0.2</v>
      </c>
      <c r="V355" s="41">
        <f t="shared" si="23"/>
        <v>11</v>
      </c>
      <c r="X355" s="42" t="str">
        <f>API!M355&amp;" "&amp;API!V355</f>
        <v>Kenny Tete</v>
      </c>
      <c r="Y355" s="42">
        <f>API!AC355</f>
        <v>12</v>
      </c>
    </row>
    <row r="356" spans="1:25">
      <c r="A356" s="31" t="str">
        <f>IF([1]FINAL!A356=0,"",[1]FINAL!A356)</f>
        <v>Aaron Ramsey</v>
      </c>
      <c r="B356" s="31" t="str">
        <f>IF([1]FINAL!B356=0,"",[1]FINAL!B356)</f>
        <v>A.Ramsey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BUR</v>
      </c>
      <c r="F356" s="43">
        <f>IFERROR(VLOOKUP($E356,Table2!$B$1:$C$21,MATCH("MP",Table2!$B$1:$C$1,0),0),"")</f>
        <v>12</v>
      </c>
      <c r="G356" s="32">
        <f>IFERROR(VLOOKUP(A356,PlayingTime!$B$1:$Z$999,MATCH("Min",PlayingTime!$B$2:$Z$2,0),0),0)</f>
        <v>218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218</v>
      </c>
      <c r="L356" s="31">
        <f>IFERROR(VLOOKUP(A356,PlayerStats!$B$1:$Z$999,MATCH("xG",PlayerStats!$B$2:$Z$2,0),0),0)</f>
        <v>0.1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0.1</v>
      </c>
      <c r="Q356" s="31">
        <f>IFERROR(VLOOKUP(A356,PlayerStats!$B$1:$Z$999,MATCH("xAG",PlayerStats!$B$2:$Z$2,0),0),0)</f>
        <v>0.4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0.4</v>
      </c>
      <c r="V356" s="41">
        <f t="shared" si="23"/>
        <v>8</v>
      </c>
      <c r="X356" s="42" t="str">
        <f>API!M356&amp;" "&amp;API!V356</f>
        <v>Tosin Adarabioyo</v>
      </c>
      <c r="Y356" s="42">
        <f>API!AC356</f>
        <v>1</v>
      </c>
    </row>
    <row r="357" spans="1:25">
      <c r="A357" s="31" t="str">
        <f>IF([1]FINAL!A357=0,"",[1]FINAL!A357)</f>
        <v>Pablo Fornals Malla</v>
      </c>
      <c r="B357" s="31" t="str">
        <f>IF([1]FINAL!B357=0,"",[1]FINAL!B357)</f>
        <v>P.Fornals</v>
      </c>
      <c r="C357" s="31" t="str">
        <f>IF([1]FINAL!C357=0,"",[1]FINAL!C357)</f>
        <v>Pablo Fornals</v>
      </c>
      <c r="D357" s="31" t="str">
        <f>IF([1]FINAL!D357=0,"",[1]FINAL!D357)</f>
        <v/>
      </c>
      <c r="E357" s="42" t="str">
        <f>[1]FINAL!M357</f>
        <v>WHU</v>
      </c>
      <c r="F357" s="43">
        <f>IFERROR(VLOOKUP($E357,Table2!$B$1:$C$21,MATCH("MP",Table2!$B$1:$C$1,0),0),"")</f>
        <v>12</v>
      </c>
      <c r="G357" s="32">
        <f>IFERROR(VLOOKUP(A357,PlayingTime!$B$1:$Z$999,MATCH("Min",PlayingTime!$B$2:$Z$2,0),0),0)</f>
        <v>0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172</v>
      </c>
      <c r="J357" s="32">
        <f>IFERROR(VLOOKUP(D357,PlayingTime!$B$1:$Z$999,MATCH("Min",PlayingTime!$B$2:$Z$2,0),0),0)</f>
        <v>0</v>
      </c>
      <c r="K357" s="37">
        <f t="shared" si="20"/>
        <v>172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0.3</v>
      </c>
      <c r="O357" s="31">
        <f>IFERROR(VLOOKUP(D357,PlayerStats!$B$1:$Z$999,MATCH("xG",PlayerStats!$B$2:$Z$2,0),0),0)</f>
        <v>0</v>
      </c>
      <c r="P357" s="39">
        <f t="shared" si="21"/>
        <v>0.3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0.1</v>
      </c>
      <c r="T357" s="31">
        <f>IFERROR(VLOOKUP(D357,PlayerStats!$B$1:$Z$999,MATCH("xAG",PlayerStats!$B$2:$Z$2,0),0),0)</f>
        <v>0</v>
      </c>
      <c r="U357" s="39">
        <f t="shared" si="22"/>
        <v>0.1</v>
      </c>
      <c r="V357" s="41">
        <f t="shared" si="23"/>
        <v>9</v>
      </c>
      <c r="X357" s="42" t="str">
        <f>API!M357&amp;" "&amp;API!V357</f>
        <v>Carlos Vinícius Alves Morais</v>
      </c>
      <c r="Y357" s="42">
        <f>API!AC357</f>
        <v>13</v>
      </c>
    </row>
    <row r="358" spans="1:25">
      <c r="A358" s="31" t="str">
        <f>IF([1]FINAL!A358=0,"",[1]FINAL!A358)</f>
        <v>Nathan Redmond</v>
      </c>
      <c r="B358" s="31" t="str">
        <f>IF([1]FINAL!B358=0,"",[1]FINAL!B358)</f>
        <v>Redmond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BUR</v>
      </c>
      <c r="F358" s="43">
        <f>IFERROR(VLOOKUP($E358,Table2!$B$1:$C$21,MATCH("MP",Table2!$B$1:$C$1,0),0),"")</f>
        <v>12</v>
      </c>
      <c r="G358" s="32">
        <f>IFERROR(VLOOKUP(A358,PlayingTime!$B$1:$Z$999,MATCH("Min",PlayingTime!$B$2:$Z$2,0),0),0)</f>
        <v>93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93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0.2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0.2</v>
      </c>
      <c r="V358" s="41">
        <f t="shared" si="23"/>
        <v>6</v>
      </c>
      <c r="X358" s="42" t="str">
        <f>API!M358&amp;" "&amp;API!V358</f>
        <v>Harry Wilson</v>
      </c>
      <c r="Y358" s="42">
        <f>API!AC358</f>
        <v>22</v>
      </c>
    </row>
    <row r="359" spans="1:25">
      <c r="A359" s="31" t="str">
        <f>IF([1]FINAL!A359=0,"",[1]FINAL!A359)</f>
        <v>Nathan Redmond</v>
      </c>
      <c r="B359" s="31" t="str">
        <f>IF([1]FINAL!B359=0,"",[1]FINAL!B359)</f>
        <v>Redmond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BUR</v>
      </c>
      <c r="F359" s="43">
        <f>IFERROR(VLOOKUP($E359,Table2!$B$1:$C$21,MATCH("MP",Table2!$B$1:$C$1,0),0),"")</f>
        <v>12</v>
      </c>
      <c r="G359" s="32">
        <f>IFERROR(VLOOKUP(A359,PlayingTime!$B$1:$Z$999,MATCH("Min",PlayingTime!$B$2:$Z$2,0),0),0)</f>
        <v>93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93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0.2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0.2</v>
      </c>
      <c r="V359" s="41">
        <f t="shared" si="23"/>
        <v>6</v>
      </c>
      <c r="X359" s="42" t="str">
        <f>API!M359&amp;" "&amp;API!V359</f>
        <v>Raúl Jiménez</v>
      </c>
      <c r="Y359" s="42">
        <f>API!AC359</f>
        <v>21</v>
      </c>
    </row>
    <row r="360" spans="1:25">
      <c r="A360" s="31" t="str">
        <f>IF([1]FINAL!A360=0,"",[1]FINAL!A360)</f>
        <v>Jakub Kiwior</v>
      </c>
      <c r="B360" s="31" t="str">
        <f>IF([1]FINAL!B360=0,"",[1]FINAL!B360)</f>
        <v>Kiwior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ARS</v>
      </c>
      <c r="F360" s="43">
        <f>IFERROR(VLOOKUP($E360,Table2!$B$1:$C$21,MATCH("MP",Table2!$B$1:$C$1,0),0),"")</f>
        <v>12</v>
      </c>
      <c r="G360" s="32">
        <f>IFERROR(VLOOKUP(A360,PlayingTime!$B$1:$Z$999,MATCH("Min",PlayingTime!$B$2:$Z$2,0),0),0)</f>
        <v>184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184</v>
      </c>
      <c r="L360" s="31">
        <f>IFERROR(VLOOKUP(A360,PlayerStats!$B$1:$Z$999,MATCH("xG",PlayerStats!$B$2:$Z$2,0),0),0)</f>
        <v>0.4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0.4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9</v>
      </c>
      <c r="X360" s="42" t="str">
        <f>API!M360&amp;" "&amp;API!V360</f>
        <v>Willian Borges da Silva</v>
      </c>
      <c r="Y360" s="42">
        <f>API!AC360</f>
        <v>32</v>
      </c>
    </row>
    <row r="361" spans="1:25">
      <c r="A361" s="31" t="str">
        <f>IF([1]FINAL!A361=0,"",[1]FINAL!A361)</f>
        <v>Hugo Bueno López</v>
      </c>
      <c r="B361" s="31" t="str">
        <f>IF([1]FINAL!B361=0,"",[1]FINAL!B361)</f>
        <v>H.Bueno</v>
      </c>
      <c r="C361" s="31" t="str">
        <f>IF([1]FINAL!C361=0,"",[1]FINAL!C361)</f>
        <v>Hugo Bueno</v>
      </c>
      <c r="D361" s="31" t="str">
        <f>IF([1]FINAL!D361=0,"",[1]FINAL!D361)</f>
        <v/>
      </c>
      <c r="E361" s="42" t="str">
        <f>[1]FINAL!M361</f>
        <v>WOL</v>
      </c>
      <c r="F361" s="43">
        <f>IFERROR(VLOOKUP($E361,Table2!$B$1:$C$21,MATCH("MP",Table2!$B$1:$C$1,0),0),"")</f>
        <v>12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145</v>
      </c>
      <c r="J361" s="32">
        <f>IFERROR(VLOOKUP(D361,PlayingTime!$B$1:$Z$999,MATCH("Min",PlayingTime!$B$2:$Z$2,0),0),0)</f>
        <v>0</v>
      </c>
      <c r="K361" s="37">
        <f t="shared" si="20"/>
        <v>145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0.2</v>
      </c>
      <c r="O361" s="31">
        <f>IFERROR(VLOOKUP(D361,PlayerStats!$B$1:$Z$999,MATCH("xG",PlayerStats!$B$2:$Z$2,0),0),0)</f>
        <v>0</v>
      </c>
      <c r="P361" s="39">
        <f t="shared" si="21"/>
        <v>0.2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0.1</v>
      </c>
      <c r="T361" s="31">
        <f>IFERROR(VLOOKUP(D361,PlayerStats!$B$1:$Z$999,MATCH("xAG",PlayerStats!$B$2:$Z$2,0),0),0)</f>
        <v>0</v>
      </c>
      <c r="U361" s="39">
        <f t="shared" si="22"/>
        <v>0.1</v>
      </c>
      <c r="V361" s="41">
        <f t="shared" si="23"/>
        <v>8</v>
      </c>
      <c r="X361" s="42" t="str">
        <f>API!M361&amp;" "&amp;API!V361</f>
        <v>Calvin Bassey</v>
      </c>
      <c r="Y361" s="42">
        <f>API!AC361</f>
        <v>7</v>
      </c>
    </row>
    <row r="362" spans="1:25">
      <c r="A362" s="31" t="str">
        <f>IF([1]FINAL!A362=0,"",[1]FINAL!A362)</f>
        <v>Youri Tielemans</v>
      </c>
      <c r="B362" s="31" t="str">
        <f>IF([1]FINAL!B362=0,"",[1]FINAL!B362)</f>
        <v>Tielemans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AVL</v>
      </c>
      <c r="F362" s="43">
        <f>IFERROR(VLOOKUP($E362,Table2!$B$1:$C$21,MATCH("MP",Table2!$B$1:$C$1,0),0),"")</f>
        <v>12</v>
      </c>
      <c r="G362" s="32">
        <f>IFERROR(VLOOKUP(A362,PlayingTime!$B$1:$Z$999,MATCH("Min",PlayingTime!$B$2:$Z$2,0),0),0)</f>
        <v>290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290</v>
      </c>
      <c r="L362" s="31">
        <f>IFERROR(VLOOKUP(A362,PlayerStats!$B$1:$Z$999,MATCH("xG",PlayerStats!$B$2:$Z$2,0),0),0)</f>
        <v>0.2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0.2</v>
      </c>
      <c r="Q362" s="31">
        <f>IFERROR(VLOOKUP(A362,PlayerStats!$B$1:$Z$999,MATCH("xAG",PlayerStats!$B$2:$Z$2,0),0),0)</f>
        <v>0.8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0.8</v>
      </c>
      <c r="V362" s="41">
        <f t="shared" si="23"/>
        <v>16</v>
      </c>
      <c r="X362" s="42" t="str">
        <f>API!M362&amp;" "&amp;API!V362</f>
        <v>Luc De Fougerolles</v>
      </c>
      <c r="Y362" s="42">
        <f>API!AC362</f>
        <v>0</v>
      </c>
    </row>
    <row r="363" spans="1:25">
      <c r="A363" s="31" t="str">
        <f>IF([1]FINAL!A363=0,"",[1]FINAL!A363)</f>
        <v>Hannes Delcroix</v>
      </c>
      <c r="B363" s="31" t="str">
        <f>IF([1]FINAL!B363=0,"",[1]FINAL!B363)</f>
        <v>Delcroix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BUR</v>
      </c>
      <c r="F363" s="43">
        <f>IFERROR(VLOOKUP($E363,Table2!$B$1:$C$21,MATCH("MP",Table2!$B$1:$C$1,0),0),"")</f>
        <v>12</v>
      </c>
      <c r="G363" s="32">
        <f>IFERROR(VLOOKUP(A363,PlayingTime!$B$1:$Z$999,MATCH("Min",PlayingTime!$B$2:$Z$2,0),0),0)</f>
        <v>241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241</v>
      </c>
      <c r="L363" s="31">
        <f>IFERROR(VLOOKUP(A363,PlayerStats!$B$1:$Z$999,MATCH("xG",PlayerStats!$B$2:$Z$2,0),0),0)</f>
        <v>0.4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0.4</v>
      </c>
      <c r="Q363" s="31">
        <f>IFERROR(VLOOKUP(A363,PlayerStats!$B$1:$Z$999,MATCH("xAG",PlayerStats!$B$2:$Z$2,0),0),0)</f>
        <v>0.1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0.1</v>
      </c>
      <c r="V363" s="41">
        <f t="shared" si="23"/>
        <v>3</v>
      </c>
      <c r="X363" s="42" t="str">
        <f>API!M363&amp;" "&amp;API!V363</f>
        <v>Jay Stansfield</v>
      </c>
      <c r="Y363" s="42">
        <f>API!AC363</f>
        <v>0</v>
      </c>
    </row>
    <row r="364" spans="1:25">
      <c r="A364" s="31" t="str">
        <f>IF([1]FINAL!A364=0,"",[1]FINAL!A364)</f>
        <v>Mikkel Damsgaard</v>
      </c>
      <c r="B364" s="31" t="str">
        <f>IF([1]FINAL!B364=0,"",[1]FINAL!B364)</f>
        <v>Damsgaard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BRE</v>
      </c>
      <c r="F364" s="43">
        <f>IFERROR(VLOOKUP($E364,Table2!$B$1:$C$21,MATCH("MP",Table2!$B$1:$C$1,0),0),"")</f>
        <v>12</v>
      </c>
      <c r="G364" s="32">
        <f>IFERROR(VLOOKUP(A364,PlayingTime!$B$1:$Z$999,MATCH("Min",PlayingTime!$B$2:$Z$2,0),0),0)</f>
        <v>54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54</v>
      </c>
      <c r="L364" s="31">
        <f>IFERROR(VLOOKUP(A364,PlayerStats!$B$1:$Z$999,MATCH("xG",PlayerStats!$B$2:$Z$2,0),0),0)</f>
        <v>0.1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0.1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2</v>
      </c>
      <c r="X364" s="42" t="str">
        <f>API!M364&amp;" "&amp;API!V364</f>
        <v>Matthew Dibley-Dias</v>
      </c>
      <c r="Y364" s="42">
        <f>API!AC364</f>
        <v>0</v>
      </c>
    </row>
    <row r="365" spans="1:25">
      <c r="A365" s="31" t="str">
        <f>IF([1]FINAL!A365=0,"",[1]FINAL!A365)</f>
        <v>Konstantinos Tsimikas</v>
      </c>
      <c r="B365" s="31" t="str">
        <f>IF([1]FINAL!B365=0,"",[1]FINAL!B365)</f>
        <v>Tsimikas</v>
      </c>
      <c r="C365" s="31" t="str">
        <f>IF([1]FINAL!C365=0,"",[1]FINAL!C365)</f>
        <v>Kostas Tsimikas</v>
      </c>
      <c r="D365" s="31" t="str">
        <f>IF([1]FINAL!D365=0,"",[1]FINAL!D365)</f>
        <v/>
      </c>
      <c r="E365" s="42" t="str">
        <f>[1]FINAL!M365</f>
        <v>LIV</v>
      </c>
      <c r="F365" s="43">
        <f>IFERROR(VLOOKUP($E365,Table2!$B$1:$C$21,MATCH("MP",Table2!$B$1:$C$1,0),0),"")</f>
        <v>12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270</v>
      </c>
      <c r="J365" s="32">
        <f>IFERROR(VLOOKUP(D365,PlayingTime!$B$1:$Z$999,MATCH("Min",PlayingTime!$B$2:$Z$2,0),0),0)</f>
        <v>0</v>
      </c>
      <c r="K365" s="37">
        <f t="shared" si="20"/>
        <v>270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0.5</v>
      </c>
      <c r="T365" s="31">
        <f>IFERROR(VLOOKUP(D365,PlayerStats!$B$1:$Z$999,MATCH("xAG",PlayerStats!$B$2:$Z$2,0),0),0)</f>
        <v>0</v>
      </c>
      <c r="U365" s="39">
        <f t="shared" si="22"/>
        <v>0.5</v>
      </c>
      <c r="V365" s="41">
        <f t="shared" si="23"/>
        <v>29</v>
      </c>
      <c r="X365" s="42" t="str">
        <f>API!M365&amp;" "&amp;API!V365</f>
        <v>Adama Traoré</v>
      </c>
      <c r="Y365" s="42">
        <f>API!AC365</f>
        <v>4</v>
      </c>
    </row>
    <row r="366" spans="1:25">
      <c r="A366" s="31" t="str">
        <f>IF([1]FINAL!A366=0,"",[1]FINAL!A366)</f>
        <v>Carney Chukwuemeka</v>
      </c>
      <c r="B366" s="31" t="str">
        <f>IF([1]FINAL!B366=0,"",[1]FINAL!B366)</f>
        <v>Chukwuemeka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CHE</v>
      </c>
      <c r="F366" s="43">
        <f>IFERROR(VLOOKUP($E366,Table2!$B$1:$C$21,MATCH("MP",Table2!$B$1:$C$1,0),0),"")</f>
        <v>12</v>
      </c>
      <c r="G366" s="32">
        <f>IFERROR(VLOOKUP(A366,PlayingTime!$B$1:$Z$999,MATCH("Min",PlayingTime!$B$2:$Z$2,0),0),0)</f>
        <v>125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125</v>
      </c>
      <c r="L366" s="31">
        <f>IFERROR(VLOOKUP(A366,PlayerStats!$B$1:$Z$999,MATCH("xG",PlayerStats!$B$2:$Z$2,0),0),0)</f>
        <v>0.1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0.1</v>
      </c>
      <c r="Q366" s="31">
        <f>IFERROR(VLOOKUP(A366,PlayerStats!$B$1:$Z$999,MATCH("xAG",PlayerStats!$B$2:$Z$2,0),0),0)</f>
        <v>0.1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0.1</v>
      </c>
      <c r="V366" s="41">
        <f t="shared" si="23"/>
        <v>6</v>
      </c>
      <c r="X366" s="42" t="str">
        <f>API!M366&amp;" "&amp;API!V366</f>
        <v>Luke Harris</v>
      </c>
      <c r="Y366" s="42">
        <f>API!AC366</f>
        <v>2</v>
      </c>
    </row>
    <row r="367" spans="1:25">
      <c r="A367" s="31" t="str">
        <f>IF([1]FINAL!A367=0,"",[1]FINAL!A367)</f>
        <v>Anass Zaroury</v>
      </c>
      <c r="B367" s="31" t="str">
        <f>IF([1]FINAL!B367=0,"",[1]FINAL!B367)</f>
        <v>Zaroury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BUR</v>
      </c>
      <c r="F367" s="43">
        <f>IFERROR(VLOOKUP($E367,Table2!$B$1:$C$21,MATCH("MP",Table2!$B$1:$C$1,0),0),"")</f>
        <v>12</v>
      </c>
      <c r="G367" s="32">
        <f>IFERROR(VLOOKUP(A367,PlayingTime!$B$1:$Z$999,MATCH("Min",PlayingTime!$B$2:$Z$2,0),0),0)</f>
        <v>127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127</v>
      </c>
      <c r="L367" s="31">
        <f>IFERROR(VLOOKUP(A367,PlayerStats!$B$1:$Z$999,MATCH("xG",PlayerStats!$B$2:$Z$2,0),0),0)</f>
        <v>0.2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0.2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2</v>
      </c>
      <c r="X367" s="42" t="str">
        <f>API!M367&amp;" "&amp;API!V367</f>
        <v>Timothy Castagne</v>
      </c>
      <c r="Y367" s="42">
        <f>API!AC367</f>
        <v>24</v>
      </c>
    </row>
    <row r="368" spans="1:25">
      <c r="A368" s="31" t="str">
        <f>IF([1]FINAL!A368=0,"",[1]FINAL!A368)</f>
        <v>Albert Sambi Lokonga</v>
      </c>
      <c r="B368" s="31" t="str">
        <f>IF([1]FINAL!B368=0,"",[1]FINAL!B368)</f>
        <v>Sambi</v>
      </c>
      <c r="C368" s="31" t="str">
        <f>IF([1]FINAL!C368=0,"",[1]FINAL!C368)</f>
        <v>Lokonga</v>
      </c>
      <c r="D368" s="31" t="str">
        <f>IF([1]FINAL!D368=0,"",[1]FINAL!D368)</f>
        <v/>
      </c>
      <c r="E368" s="42" t="str">
        <f>[1]FINAL!M368</f>
        <v>LUT</v>
      </c>
      <c r="F368" s="43">
        <f>IFERROR(VLOOKUP($E368,Table2!$B$1:$C$21,MATCH("MP",Table2!$B$1:$C$1,0),0),"")</f>
        <v>12</v>
      </c>
      <c r="G368" s="32">
        <f>IFERROR(VLOOKUP(A368,PlayingTime!$B$1:$Z$999,MATCH("Min",PlayingTime!$B$2:$Z$2,0),0),0)</f>
        <v>129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129</v>
      </c>
      <c r="L368" s="31">
        <f>IFERROR(VLOOKUP(A368,PlayerStats!$B$1:$Z$999,MATCH("xG",PlayerStats!$B$2:$Z$2,0),0),0)</f>
        <v>0.1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0.1</v>
      </c>
      <c r="Q368" s="31">
        <f>IFERROR(VLOOKUP(A368,PlayerStats!$B$1:$Z$999,MATCH("xAG",PlayerStats!$B$2:$Z$2,0),0),0)</f>
        <v>0.1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0.1</v>
      </c>
      <c r="V368" s="41">
        <f t="shared" si="23"/>
        <v>3</v>
      </c>
      <c r="X368" s="42" t="str">
        <f>API!M368&amp;" "&amp;API!V368</f>
        <v>Steven Benda</v>
      </c>
      <c r="Y368" s="42">
        <f>API!AC368</f>
        <v>0</v>
      </c>
    </row>
    <row r="369" spans="1:25">
      <c r="A369" s="31" t="str">
        <f>IF([1]FINAL!A369=0,"",[1]FINAL!A369)</f>
        <v>Danny Ings</v>
      </c>
      <c r="B369" s="31" t="str">
        <f>IF([1]FINAL!B369=0,"",[1]FINAL!B369)</f>
        <v>Ings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WHU</v>
      </c>
      <c r="F369" s="43">
        <f>IFERROR(VLOOKUP($E369,Table2!$B$1:$C$21,MATCH("MP",Table2!$B$1:$C$1,0),0),"")</f>
        <v>12</v>
      </c>
      <c r="G369" s="32">
        <f>IFERROR(VLOOKUP(A369,PlayingTime!$B$1:$Z$999,MATCH("Min",PlayingTime!$B$2:$Z$2,0),0),0)</f>
        <v>76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76</v>
      </c>
      <c r="L369" s="31">
        <f>IFERROR(VLOOKUP(A369,PlayerStats!$B$1:$Z$999,MATCH("xG",PlayerStats!$B$2:$Z$2,0),0),0)</f>
        <v>0.1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0.1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7</v>
      </c>
      <c r="X369" s="42" t="str">
        <f>API!M369&amp;" "&amp;API!V369</f>
        <v>Fodé Ballo-Touré</v>
      </c>
      <c r="Y369" s="42">
        <f>API!AC369</f>
        <v>0</v>
      </c>
    </row>
    <row r="370" spans="1:25">
      <c r="A370" s="31" t="str">
        <f>IF([1]FINAL!A370=0,"",[1]FINAL!A370)</f>
        <v>Cheikhou Kouyaté</v>
      </c>
      <c r="B370" s="31" t="str">
        <f>IF([1]FINAL!B370=0,"",[1]FINAL!B370)</f>
        <v>Kouyaté</v>
      </c>
      <c r="C370" s="31" t="str">
        <f>IF([1]FINAL!C370=0,"",[1]FINAL!C370)</f>
        <v>Kouyate</v>
      </c>
      <c r="D370" s="31" t="str">
        <f>IF([1]FINAL!D370=0,"",[1]FINAL!D370)</f>
        <v/>
      </c>
      <c r="E370" s="42" t="str">
        <f>[1]FINAL!M370</f>
        <v>NFO</v>
      </c>
      <c r="F370" s="43">
        <f>IFERROR(VLOOKUP($E370,Table2!$B$1:$C$21,MATCH("MP",Table2!$B$1:$C$1,0),0),"")</f>
        <v>12</v>
      </c>
      <c r="G370" s="32">
        <f>IFERROR(VLOOKUP(A370,PlayingTime!$B$1:$Z$999,MATCH("Min",PlayingTime!$B$2:$Z$2,0),0),0)</f>
        <v>76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76</v>
      </c>
      <c r="L370" s="31">
        <f>IFERROR(VLOOKUP(A370,PlayerStats!$B$1:$Z$999,MATCH("xG",PlayerStats!$B$2:$Z$2,0),0),0)</f>
        <v>0.1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0.1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6</v>
      </c>
      <c r="X370" s="42" t="str">
        <f>API!M370&amp;" "&amp;API!V370</f>
        <v>Devan Tanton</v>
      </c>
      <c r="Y370" s="42">
        <f>API!AC370</f>
        <v>0</v>
      </c>
    </row>
    <row r="371" spans="1:25">
      <c r="A371" s="31" t="str">
        <f>IF([1]FINAL!A371=0,"",[1]FINAL!A371)</f>
        <v>Jean-Ricner Bellegarde</v>
      </c>
      <c r="B371" s="31" t="str">
        <f>IF([1]FINAL!B371=0,"",[1]FINAL!B371)</f>
        <v>Bellegarde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WOL</v>
      </c>
      <c r="F371" s="43">
        <f>IFERROR(VLOOKUP($E371,Table2!$B$1:$C$21,MATCH("MP",Table2!$B$1:$C$1,0),0),"")</f>
        <v>12</v>
      </c>
      <c r="G371" s="32">
        <f>IFERROR(VLOOKUP(A371,PlayingTime!$B$1:$Z$999,MATCH("Min",PlayingTime!$B$2:$Z$2,0),0),0)</f>
        <v>216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216</v>
      </c>
      <c r="L371" s="31">
        <f>IFERROR(VLOOKUP(A371,PlayerStats!$B$1:$Z$999,MATCH("xG",PlayerStats!$B$2:$Z$2,0),0),0)</f>
        <v>0.2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0.2</v>
      </c>
      <c r="Q371" s="31">
        <f>IFERROR(VLOOKUP(A371,PlayerStats!$B$1:$Z$999,MATCH("xAG",PlayerStats!$B$2:$Z$2,0),0),0)</f>
        <v>0.2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0.2</v>
      </c>
      <c r="V371" s="41">
        <f t="shared" si="23"/>
        <v>9</v>
      </c>
      <c r="X371" s="42" t="str">
        <f>API!M371&amp;" "&amp;API!V371</f>
        <v>Adrián San Miguel del Castillo</v>
      </c>
      <c r="Y371" s="42">
        <f>API!AC371</f>
        <v>0</v>
      </c>
    </row>
    <row r="372" spans="1:25">
      <c r="A372" s="31" t="str">
        <f>IF([1]FINAL!A372=0,"",[1]FINAL!A372)</f>
        <v>Callum Hudson-Odoi</v>
      </c>
      <c r="B372" s="31" t="str">
        <f>IF([1]FINAL!B372=0,"",[1]FINAL!B372)</f>
        <v>Hudson-Odoi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NFO</v>
      </c>
      <c r="F372" s="43">
        <f>IFERROR(VLOOKUP($E372,Table2!$B$1:$C$21,MATCH("MP",Table2!$B$1:$C$1,0),0),"")</f>
        <v>12</v>
      </c>
      <c r="G372" s="32">
        <f>IFERROR(VLOOKUP(A372,PlayingTime!$B$1:$Z$999,MATCH("Min",PlayingTime!$B$2:$Z$2,0),0),0)</f>
        <v>229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229</v>
      </c>
      <c r="L372" s="31">
        <f>IFERROR(VLOOKUP(A372,PlayerStats!$B$1:$Z$999,MATCH("xG",PlayerStats!$B$2:$Z$2,0),0),0)</f>
        <v>0.1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0.1</v>
      </c>
      <c r="Q372" s="31">
        <f>IFERROR(VLOOKUP(A372,PlayerStats!$B$1:$Z$999,MATCH("xAG",PlayerStats!$B$2:$Z$2,0),0),0)</f>
        <v>0.2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0.2</v>
      </c>
      <c r="V372" s="41">
        <f t="shared" si="23"/>
        <v>15</v>
      </c>
      <c r="X372" s="42" t="str">
        <f>API!M372&amp;" "&amp;API!V372</f>
        <v>Trent Alexander-Arnold</v>
      </c>
      <c r="Y372" s="42">
        <f>API!AC372</f>
        <v>38</v>
      </c>
    </row>
    <row r="373" spans="1:25">
      <c r="A373" s="31" t="str">
        <f>IF([1]FINAL!A373=0,"",[1]FINAL!A373)</f>
        <v>Jadon Sancho</v>
      </c>
      <c r="B373" s="31" t="str">
        <f>IF([1]FINAL!B373=0,"",[1]FINAL!B373)</f>
        <v>Sancho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MUN</v>
      </c>
      <c r="F373" s="43">
        <f>IFERROR(VLOOKUP($E373,Table2!$B$1:$C$21,MATCH("MP",Table2!$B$1:$C$1,0),0),"")</f>
        <v>12</v>
      </c>
      <c r="G373" s="32">
        <f>IFERROR(VLOOKUP(A373,PlayingTime!$B$1:$Z$999,MATCH("Min",PlayingTime!$B$2:$Z$2,0),0),0)</f>
        <v>79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79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0.1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0.1</v>
      </c>
      <c r="V373" s="41">
        <f t="shared" si="23"/>
        <v>3</v>
      </c>
      <c r="X373" s="42" t="str">
        <f>API!M373&amp;" "&amp;API!V373</f>
        <v>Alisson Ramses Becker</v>
      </c>
      <c r="Y373" s="42">
        <f>API!AC373</f>
        <v>56</v>
      </c>
    </row>
    <row r="374" spans="1:25">
      <c r="A374" s="31" t="str">
        <f>IF([1]FINAL!A374=0,"",[1]FINAL!A374)</f>
        <v>Davinson Sánchez</v>
      </c>
      <c r="B374" s="31" t="str">
        <f>IF([1]FINAL!B374=0,"",[1]FINAL!B374)</f>
        <v>Sánchez</v>
      </c>
      <c r="C374" s="31" t="str">
        <f>IF([1]FINAL!C374=0,"",[1]FINAL!C374)</f>
        <v>D Sanchez</v>
      </c>
      <c r="D374" s="31" t="str">
        <f>IF([1]FINAL!D374=0,"",[1]FINAL!D374)</f>
        <v>Davinson Sanchez</v>
      </c>
      <c r="E374" s="42" t="str">
        <f>[1]FINAL!M374</f>
        <v>TOT</v>
      </c>
      <c r="F374" s="43">
        <f>IFERROR(VLOOKUP($E374,Table2!$B$1:$C$21,MATCH("MP",Table2!$B$1:$C$1,0),0),"")</f>
        <v>12</v>
      </c>
      <c r="G374" s="32">
        <f>IFERROR(VLOOKUP(A374,PlayingTime!$B$1:$Z$999,MATCH("Min",PlayingTime!$B$2:$Z$2,0),0),0)</f>
        <v>77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77</v>
      </c>
      <c r="L374" s="31">
        <f>IFERROR(VLOOKUP(A374,PlayerStats!$B$1:$Z$999,MATCH("xG",PlayerStats!$B$2:$Z$2,0),0),0)</f>
        <v>0.1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0.1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0</v>
      </c>
      <c r="X374" s="42" t="str">
        <f>API!M374&amp;" "&amp;API!V374</f>
        <v>Stefan Bajcetic</v>
      </c>
      <c r="Y374" s="42">
        <f>API!AC374</f>
        <v>0</v>
      </c>
    </row>
    <row r="375" spans="1:25">
      <c r="A375" s="31" t="str">
        <f>IF([1]FINAL!A375=0,"",[1]FINAL!A375)</f>
        <v>William Osula</v>
      </c>
      <c r="B375" s="31" t="str">
        <f>IF([1]FINAL!B375=0,"",[1]FINAL!B375)</f>
        <v>Osula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SHU</v>
      </c>
      <c r="F375" s="43">
        <f>IFERROR(VLOOKUP($E375,Table2!$B$1:$C$21,MATCH("MP",Table2!$B$1:$C$1,0),0),"")</f>
        <v>12</v>
      </c>
      <c r="G375" s="32">
        <f>IFERROR(VLOOKUP(A375,PlayingTime!$B$1:$Z$999,MATCH("Min",PlayingTime!$B$2:$Z$2,0),0),0)</f>
        <v>234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234</v>
      </c>
      <c r="L375" s="31">
        <f>IFERROR(VLOOKUP(A375,PlayerStats!$B$1:$Z$999,MATCH("xG",PlayerStats!$B$2:$Z$2,0),0),0)</f>
        <v>0.3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0.3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5</v>
      </c>
      <c r="X375" s="42" t="str">
        <f>API!M375&amp;" "&amp;API!V375</f>
        <v>Darwin Núñez Ribeiro</v>
      </c>
      <c r="Y375" s="42">
        <f>API!AC375</f>
        <v>54</v>
      </c>
    </row>
    <row r="376" spans="1:25">
      <c r="A376" s="31" t="str">
        <f>IF([1]FINAL!A376=0,"",[1]FINAL!A376)</f>
        <v>Igor Julio dos Santos de Paulo</v>
      </c>
      <c r="B376" s="31" t="str">
        <f>IF([1]FINAL!B376=0,"",[1]FINAL!B376)</f>
        <v>Igor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BHA</v>
      </c>
      <c r="F376" s="43">
        <f>IFERROR(VLOOKUP($E376,Table2!$B$1:$C$21,MATCH("MP",Table2!$B$1:$C$1,0),0),"")</f>
        <v>12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333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333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0.1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0.1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0.2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0.2</v>
      </c>
      <c r="V376" s="41">
        <f t="shared" si="23"/>
        <v>7</v>
      </c>
      <c r="X376" s="42" t="str">
        <f>API!M376&amp;" "&amp;API!V376</f>
        <v>Diogo Teixeira da Silva</v>
      </c>
      <c r="Y376" s="42">
        <f>API!AC376</f>
        <v>43</v>
      </c>
    </row>
    <row r="377" spans="1:25">
      <c r="A377" s="31" t="str">
        <f>IF([1]FINAL!A377=0,"",[1]FINAL!A377)</f>
        <v>Carlos Baleba</v>
      </c>
      <c r="B377" s="31" t="str">
        <f>IF([1]FINAL!B377=0,"",[1]FINAL!B377)</f>
        <v>Baleba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BHA</v>
      </c>
      <c r="F377" s="43">
        <f>IFERROR(VLOOKUP($E377,Table2!$B$1:$C$21,MATCH("MP",Table2!$B$1:$C$1,0),0),"")</f>
        <v>12</v>
      </c>
      <c r="G377" s="32">
        <f>IFERROR(VLOOKUP(A377,PlayingTime!$B$1:$Z$999,MATCH("Min",PlayingTime!$B$2:$Z$2,0),0),0)</f>
        <v>267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267</v>
      </c>
      <c r="L377" s="31">
        <f>IFERROR(VLOOKUP(A377,PlayerStats!$B$1:$Z$999,MATCH("xG",PlayerStats!$B$2:$Z$2,0),0),0)</f>
        <v>0.3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0.3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7</v>
      </c>
      <c r="X377" s="42" t="str">
        <f>API!M377&amp;" "&amp;API!V377</f>
        <v>Harvey Elliott</v>
      </c>
      <c r="Y377" s="42">
        <f>API!AC377</f>
        <v>15</v>
      </c>
    </row>
    <row r="378" spans="1:25">
      <c r="A378" s="31" t="str">
        <f>IF([1]FINAL!A378=0,"",[1]FINAL!A378)</f>
        <v>Gonzalo Montiel</v>
      </c>
      <c r="B378" s="31" t="str">
        <f>IF([1]FINAL!B378=0,"",[1]FINAL!B378)</f>
        <v>G.Montiel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NFO</v>
      </c>
      <c r="F378" s="43">
        <f>IFERROR(VLOOKUP($E378,Table2!$B$1:$C$21,MATCH("MP",Table2!$B$1:$C$1,0),0),"")</f>
        <v>12</v>
      </c>
      <c r="G378" s="32">
        <f>IFERROR(VLOOKUP(A378,PlayingTime!$B$1:$Z$999,MATCH("Min",PlayingTime!$B$2:$Z$2,0),0),0)</f>
        <v>168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168</v>
      </c>
      <c r="L378" s="31">
        <f>IFERROR(VLOOKUP(A378,PlayerStats!$B$1:$Z$999,MATCH("xG",PlayerStats!$B$2:$Z$2,0),0),0)</f>
        <v>0.1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0.1</v>
      </c>
      <c r="Q378" s="31">
        <f>IFERROR(VLOOKUP(A378,PlayerStats!$B$1:$Z$999,MATCH("xAG",PlayerStats!$B$2:$Z$2,0),0),0)</f>
        <v>0.1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0.1</v>
      </c>
      <c r="V378" s="41">
        <f t="shared" si="23"/>
        <v>2</v>
      </c>
      <c r="X378" s="42" t="str">
        <f>API!M378&amp;" "&amp;API!V378</f>
        <v>Fabio Henrique Tavares</v>
      </c>
      <c r="Y378" s="42">
        <f>API!AC378</f>
        <v>0</v>
      </c>
    </row>
    <row r="379" spans="1:25">
      <c r="A379" s="31" t="str">
        <f>IF([1]FINAL!A379=0,"",[1]FINAL!A379)</f>
        <v>Aaron Cresswell</v>
      </c>
      <c r="B379" s="31" t="str">
        <f>IF([1]FINAL!B379=0,"",[1]FINAL!B379)</f>
        <v>Cresswell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WHU</v>
      </c>
      <c r="F379" s="43">
        <f>IFERROR(VLOOKUP($E379,Table2!$B$1:$C$21,MATCH("MP",Table2!$B$1:$C$1,0),0),"")</f>
        <v>12</v>
      </c>
      <c r="G379" s="32">
        <f>IFERROR(VLOOKUP(A379,PlayingTime!$B$1:$Z$999,MATCH("Min",PlayingTime!$B$2:$Z$2,0),0),0)</f>
        <v>85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85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0.1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0.1</v>
      </c>
      <c r="V379" s="41">
        <f t="shared" si="23"/>
        <v>3</v>
      </c>
      <c r="X379" s="42" t="str">
        <f>API!M379&amp;" "&amp;API!V379</f>
        <v>Cody Gakpo</v>
      </c>
      <c r="Y379" s="42">
        <f>API!AC379</f>
        <v>24</v>
      </c>
    </row>
    <row r="380" spans="1:25">
      <c r="A380" s="31" t="str">
        <f>IF([1]FINAL!A380=0,"",[1]FINAL!A380)</f>
        <v>Jack Hinshelwood</v>
      </c>
      <c r="B380" s="31" t="str">
        <f>IF([1]FINAL!B380=0,"",[1]FINAL!B380)</f>
        <v>Hinshelwood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BHA</v>
      </c>
      <c r="F380" s="43">
        <f>IFERROR(VLOOKUP($E380,Table2!$B$1:$C$21,MATCH("MP",Table2!$B$1:$C$1,0),0),"")</f>
        <v>12</v>
      </c>
      <c r="G380" s="32">
        <f>IFERROR(VLOOKUP(A380,PlayingTime!$B$1:$Z$999,MATCH("Min",PlayingTime!$B$2:$Z$2,0),0),0)</f>
        <v>85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85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0.1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0.1</v>
      </c>
      <c r="V380" s="41">
        <f t="shared" si="23"/>
        <v>2</v>
      </c>
      <c r="X380" s="42" t="str">
        <f>API!M380&amp;" "&amp;API!V380</f>
        <v>Joe Gomez</v>
      </c>
      <c r="Y380" s="42">
        <f>API!AC380</f>
        <v>23</v>
      </c>
    </row>
    <row r="381" spans="1:25">
      <c r="A381" s="31" t="str">
        <f>IF([1]FINAL!A381=0,"",[1]FINAL!A381)</f>
        <v>Kalvin Phillips</v>
      </c>
      <c r="B381" s="31" t="str">
        <f>IF([1]FINAL!B381=0,"",[1]FINAL!B381)</f>
        <v>Phillips</v>
      </c>
      <c r="C381" s="31" t="str">
        <f>IF([1]FINAL!C381=0,"",[1]FINAL!C381)</f>
        <v>K Phillips</v>
      </c>
      <c r="D381" s="31" t="str">
        <f>IF([1]FINAL!D381=0,"",[1]FINAL!D381)</f>
        <v/>
      </c>
      <c r="E381" s="42" t="str">
        <f>[1]FINAL!M381</f>
        <v>MCI</v>
      </c>
      <c r="F381" s="43">
        <f>IFERROR(VLOOKUP($E381,Table2!$B$1:$C$21,MATCH("MP",Table2!$B$1:$C$1,0),0),"")</f>
        <v>12</v>
      </c>
      <c r="G381" s="32">
        <f>IFERROR(VLOOKUP(A381,PlayingTime!$B$1:$Z$999,MATCH("Min",PlayingTime!$B$2:$Z$2,0),0),0)</f>
        <v>93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93</v>
      </c>
      <c r="L381" s="31">
        <f>IFERROR(VLOOKUP(A381,PlayerStats!$B$1:$Z$999,MATCH("xG",PlayerStats!$B$2:$Z$2,0),0),0)</f>
        <v>0.1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0.1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4</v>
      </c>
      <c r="X381" s="42" t="str">
        <f>API!M381&amp;" "&amp;API!V381</f>
        <v>Jordan Henderson</v>
      </c>
      <c r="Y381" s="42">
        <f>API!AC381</f>
        <v>0</v>
      </c>
    </row>
    <row r="382" spans="1:25">
      <c r="A382" s="31" t="str">
        <f>IF([1]FINAL!A382=0,"",[1]FINAL!A382)</f>
        <v>Sergio Reguilón</v>
      </c>
      <c r="B382" s="31" t="str">
        <f>IF([1]FINAL!B382=0,"",[1]FINAL!B382)</f>
        <v>Reguilón</v>
      </c>
      <c r="C382" s="31" t="str">
        <f>IF([1]FINAL!C382=0,"",[1]FINAL!C382)</f>
        <v>Reguilon</v>
      </c>
      <c r="D382" s="31" t="str">
        <f>IF([1]FINAL!D382=0,"",[1]FINAL!D382)</f>
        <v/>
      </c>
      <c r="E382" s="42" t="str">
        <f>[1]FINAL!M382</f>
        <v>MUN</v>
      </c>
      <c r="F382" s="43">
        <f>IFERROR(VLOOKUP($E382,Table2!$B$1:$C$21,MATCH("MP",Table2!$B$1:$C$1,0),0),"")</f>
        <v>12</v>
      </c>
      <c r="G382" s="32">
        <f>IFERROR(VLOOKUP(A382,PlayingTime!$B$1:$Z$999,MATCH("Min",PlayingTime!$B$2:$Z$2,0),0),0)</f>
        <v>258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258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0.3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0.3</v>
      </c>
      <c r="V382" s="41">
        <f t="shared" si="23"/>
        <v>15</v>
      </c>
      <c r="X382" s="42" t="str">
        <f>API!M382&amp;" "&amp;API!V382</f>
        <v>Curtis Jones</v>
      </c>
      <c r="Y382" s="42">
        <f>API!AC382</f>
        <v>5</v>
      </c>
    </row>
    <row r="383" spans="1:25">
      <c r="A383" s="31" t="str">
        <f>IF([1]FINAL!A383=0,"",[1]FINAL!A383)</f>
        <v>Sergio Reguilón</v>
      </c>
      <c r="B383" s="31" t="str">
        <f>IF([1]FINAL!B383=0,"",[1]FINAL!B383)</f>
        <v>Reguilón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MUN</v>
      </c>
      <c r="F383" s="43">
        <f>IFERROR(VLOOKUP($E383,Table2!$B$1:$C$21,MATCH("MP",Table2!$B$1:$C$1,0),0),"")</f>
        <v>12</v>
      </c>
      <c r="G383" s="32">
        <f>IFERROR(VLOOKUP(A383,PlayingTime!$B$1:$Z$999,MATCH("Min",PlayingTime!$B$2:$Z$2,0),0),0)</f>
        <v>258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258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0.3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0.3</v>
      </c>
      <c r="V383" s="41">
        <f t="shared" si="23"/>
        <v>15</v>
      </c>
      <c r="X383" s="42" t="str">
        <f>API!M383&amp;" "&amp;API!V383</f>
        <v>Caoimhin Kelleher</v>
      </c>
      <c r="Y383" s="42">
        <f>API!AC383</f>
        <v>0</v>
      </c>
    </row>
    <row r="384" spans="1:25">
      <c r="A384" s="31" t="str">
        <f>IF([1]FINAL!A384=0,"",[1]FINAL!A384)</f>
        <v>Alex Scott</v>
      </c>
      <c r="B384" s="31" t="str">
        <f>IF([1]FINAL!B384=0,"",[1]FINAL!B384)</f>
        <v>Scott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BOU</v>
      </c>
      <c r="F384" s="43">
        <f>IFERROR(VLOOKUP($E384,Table2!$B$1:$C$21,MATCH("MP",Table2!$B$1:$C$1,0),0),"")</f>
        <v>12</v>
      </c>
      <c r="G384" s="32">
        <f>IFERROR(VLOOKUP(A384,PlayingTime!$B$1:$Z$999,MATCH("Min",PlayingTime!$B$2:$Z$2,0),0),0)</f>
        <v>189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189</v>
      </c>
      <c r="L384" s="31">
        <f>IFERROR(VLOOKUP(A384,PlayerStats!$B$1:$Z$999,MATCH("xG",PlayerStats!$B$2:$Z$2,0),0),0)</f>
        <v>0.1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0.1</v>
      </c>
      <c r="Q384" s="31">
        <f>IFERROR(VLOOKUP(A384,PlayerStats!$B$1:$Z$999,MATCH("xAG",PlayerStats!$B$2:$Z$2,0),0),0)</f>
        <v>0.1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0.1</v>
      </c>
      <c r="V384" s="41">
        <f t="shared" si="23"/>
        <v>3</v>
      </c>
      <c r="X384" s="42" t="str">
        <f>API!M384&amp;" "&amp;API!V384</f>
        <v>Ibrahima Konaté</v>
      </c>
      <c r="Y384" s="42">
        <f>API!AC384</f>
        <v>20</v>
      </c>
    </row>
    <row r="385" spans="1:25">
      <c r="A385" s="31" t="str">
        <f>IF([1]FINAL!A385=0,"",[1]FINAL!A385)</f>
        <v>Adam Lallana</v>
      </c>
      <c r="B385" s="31" t="str">
        <f>IF([1]FINAL!B385=0,"",[1]FINAL!B385)</f>
        <v>Lallana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BHA</v>
      </c>
      <c r="F385" s="43">
        <f>IFERROR(VLOOKUP($E385,Table2!$B$1:$C$21,MATCH("MP",Table2!$B$1:$C$1,0),0),"")</f>
        <v>12</v>
      </c>
      <c r="G385" s="32">
        <f>IFERROR(VLOOKUP(A385,PlayingTime!$B$1:$Z$999,MATCH("Min",PlayingTime!$B$2:$Z$2,0),0),0)</f>
        <v>261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261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0.5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0.5</v>
      </c>
      <c r="V385" s="41">
        <f t="shared" si="23"/>
        <v>8</v>
      </c>
      <c r="X385" s="42" t="str">
        <f>API!M385&amp;" "&amp;API!V385</f>
        <v>Luis Díaz</v>
      </c>
      <c r="Y385" s="42">
        <f>API!AC385</f>
        <v>39</v>
      </c>
    </row>
    <row r="386" spans="1:25">
      <c r="A386" s="31" t="str">
        <f>IF([1]FINAL!A386=0,"",[1]FINAL!A386)</f>
        <v>Yasser Larouci</v>
      </c>
      <c r="B386" s="31" t="str">
        <f>IF([1]FINAL!B386=0,"",[1]FINAL!B386)</f>
        <v>Larouci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SHU</v>
      </c>
      <c r="F386" s="43">
        <f>IFERROR(VLOOKUP($E386,Table2!$B$1:$C$21,MATCH("MP",Table2!$B$1:$C$1,0),0),"")</f>
        <v>12</v>
      </c>
      <c r="G386" s="32">
        <f>IFERROR(VLOOKUP(A386,PlayingTime!$B$1:$Z$999,MATCH("Min",PlayingTime!$B$2:$Z$2,0),0),0)</f>
        <v>222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222</v>
      </c>
      <c r="L386" s="31">
        <f>IFERROR(VLOOKUP(A386,PlayerStats!$B$1:$Z$999,MATCH("xG",PlayerStats!$B$2:$Z$2,0),0),0)</f>
        <v>0.2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0.2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4</v>
      </c>
      <c r="X386" s="42" t="str">
        <f>API!M386&amp;" "&amp;API!V386</f>
        <v>Alexis Mac Allister</v>
      </c>
      <c r="Y386" s="42">
        <f>API!AC386</f>
        <v>19</v>
      </c>
    </row>
    <row r="387" spans="1:25">
      <c r="A387" s="31" t="str">
        <f>IF([1]FINAL!A387=0,"",[1]FINAL!A387)</f>
        <v>Andros Townsend</v>
      </c>
      <c r="B387" s="31" t="str">
        <f>IF([1]FINAL!B387=0,"",[1]FINAL!B387)</f>
        <v>Townsend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LUT</v>
      </c>
      <c r="F387" s="43">
        <f>IFERROR(VLOOKUP($E387,Table2!$B$1:$C$21,MATCH("MP",Table2!$B$1:$C$1,0),0),"")</f>
        <v>12</v>
      </c>
      <c r="G387" s="32">
        <f>IFERROR(VLOOKUP(A387,PlayingTime!$B$1:$Z$999,MATCH("Min",PlayingTime!$B$2:$Z$2,0),0),0)</f>
        <v>173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173</v>
      </c>
      <c r="L387" s="31">
        <f>IFERROR(VLOOKUP(A387,PlayerStats!$B$1:$Z$999,MATCH("xG",PlayerStats!$B$2:$Z$2,0),0),0)</f>
        <v>0.1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0.1</v>
      </c>
      <c r="Q387" s="31">
        <f>IFERROR(VLOOKUP(A387,PlayerStats!$B$1:$Z$999,MATCH("xAG",PlayerStats!$B$2:$Z$2,0),0),0)</f>
        <v>0.1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0.1</v>
      </c>
      <c r="V387" s="41">
        <f t="shared" ref="V387:V450" si="27">IFERROR(VLOOKUP(A387,$X$1:$Y$1000,MATCH("total_points",$X$1:$Y$1,0),0),"")</f>
        <v>10</v>
      </c>
      <c r="X387" s="42" t="str">
        <f>API!M387&amp;" "&amp;API!V387</f>
        <v>Joel Matip</v>
      </c>
      <c r="Y387" s="42">
        <f>API!AC387</f>
        <v>19</v>
      </c>
    </row>
    <row r="388" spans="1:25">
      <c r="A388" s="31" t="str">
        <f>IF([1]FINAL!A388=0,"",[1]FINAL!A388)</f>
        <v>Lewis Dobbin</v>
      </c>
      <c r="B388" s="31" t="str">
        <f>IF([1]FINAL!B388=0,"",[1]FINAL!B388)</f>
        <v>Dobbin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EVE</v>
      </c>
      <c r="F388" s="43">
        <f>IFERROR(VLOOKUP($E388,Table2!$B$1:$C$21,MATCH("MP",Table2!$B$1:$C$1,0),0),"")</f>
        <v>12</v>
      </c>
      <c r="G388" s="32">
        <f>IFERROR(VLOOKUP(A388,PlayingTime!$B$1:$Z$999,MATCH("Min",PlayingTime!$B$2:$Z$2,0),0),0)</f>
        <v>118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118</v>
      </c>
      <c r="L388" s="31">
        <f>IFERROR(VLOOKUP(A388,PlayerStats!$B$1:$Z$999,MATCH("xG",PlayerStats!$B$2:$Z$2,0),0),0)</f>
        <v>0.1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0.1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5</v>
      </c>
      <c r="X388" s="42" t="str">
        <f>API!M388&amp;" "&amp;API!V388</f>
        <v>Nathaniel Phillips</v>
      </c>
      <c r="Y388" s="42">
        <f>API!AC388</f>
        <v>0</v>
      </c>
    </row>
    <row r="389" spans="1:25">
      <c r="A389" s="31" t="str">
        <f>IF([1]FINAL!A389=0,"",[1]FINAL!A389)</f>
        <v>Ben Osborn</v>
      </c>
      <c r="B389" s="31" t="str">
        <f>IF([1]FINAL!B389=0,"",[1]FINAL!B389)</f>
        <v>Osborn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SHU</v>
      </c>
      <c r="F389" s="43">
        <f>IFERROR(VLOOKUP($E389,Table2!$B$1:$C$21,MATCH("MP",Table2!$B$1:$C$1,0),0),"")</f>
        <v>12</v>
      </c>
      <c r="G389" s="32">
        <f>IFERROR(VLOOKUP(A389,PlayingTime!$B$1:$Z$999,MATCH("Min",PlayingTime!$B$2:$Z$2,0),0),0)</f>
        <v>277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277</v>
      </c>
      <c r="L389" s="31">
        <f>IFERROR(VLOOKUP(A389,PlayerStats!$B$1:$Z$999,MATCH("xG",PlayerStats!$B$2:$Z$2,0),0),0)</f>
        <v>0.1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0.1</v>
      </c>
      <c r="Q389" s="31">
        <f>IFERROR(VLOOKUP(A389,PlayerStats!$B$1:$Z$999,MATCH("xAG",PlayerStats!$B$2:$Z$2,0),0),0)</f>
        <v>0.1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0.1</v>
      </c>
      <c r="V389" s="41">
        <f t="shared" si="27"/>
        <v>7</v>
      </c>
      <c r="X389" s="42" t="str">
        <f>API!M389&amp;" "&amp;API!V389</f>
        <v>Andrew Robertson</v>
      </c>
      <c r="Y389" s="42">
        <f>API!AC389</f>
        <v>26</v>
      </c>
    </row>
    <row r="390" spans="1:25">
      <c r="A390" s="31" t="str">
        <f>IF([1]FINAL!A390=0,"",[1]FINAL!A390)</f>
        <v>Neco Williams</v>
      </c>
      <c r="B390" s="31" t="str">
        <f>IF([1]FINAL!B390=0,"",[1]FINAL!B390)</f>
        <v>Williams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NFO</v>
      </c>
      <c r="F390" s="43">
        <f>IFERROR(VLOOKUP($E390,Table2!$B$1:$C$21,MATCH("MP",Table2!$B$1:$C$1,0),0),"")</f>
        <v>12</v>
      </c>
      <c r="G390" s="32">
        <f>IFERROR(VLOOKUP(A390,PlayingTime!$B$1:$Z$999,MATCH("Min",PlayingTime!$B$2:$Z$2,0),0),0)</f>
        <v>125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125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0.1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0.1</v>
      </c>
      <c r="V390" s="41">
        <f t="shared" si="27"/>
        <v>6</v>
      </c>
      <c r="X390" s="42" t="str">
        <f>API!M390&amp;" "&amp;API!V390</f>
        <v>Mohamed Salah</v>
      </c>
      <c r="Y390" s="42">
        <f>API!AC390</f>
        <v>101</v>
      </c>
    </row>
    <row r="391" spans="1:25">
      <c r="A391" s="31" t="str">
        <f>IF([1]FINAL!A391=0,"",[1]FINAL!A391)</f>
        <v>Thomas Partey</v>
      </c>
      <c r="B391" s="31" t="str">
        <f>IF([1]FINAL!B391=0,"",[1]FINAL!B391)</f>
        <v>Thomas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ARS</v>
      </c>
      <c r="F391" s="43">
        <f>IFERROR(VLOOKUP($E391,Table2!$B$1:$C$21,MATCH("MP",Table2!$B$1:$C$1,0),0),"")</f>
        <v>12</v>
      </c>
      <c r="G391" s="32">
        <f>IFERROR(VLOOKUP(A391,PlayingTime!$B$1:$Z$999,MATCH("Min",PlayingTime!$B$2:$Z$2,0),0),0)</f>
        <v>251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251</v>
      </c>
      <c r="L391" s="31">
        <f>IFERROR(VLOOKUP(A391,PlayerStats!$B$1:$Z$999,MATCH("xG",PlayerStats!$B$2:$Z$2,0),0),0)</f>
        <v>0.1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0.1</v>
      </c>
      <c r="Q391" s="31">
        <f>IFERROR(VLOOKUP(A391,PlayerStats!$B$1:$Z$999,MATCH("xAG",PlayerStats!$B$2:$Z$2,0),0),0)</f>
        <v>0.1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0.1</v>
      </c>
      <c r="V391" s="41">
        <f t="shared" si="27"/>
        <v>7</v>
      </c>
      <c r="X391" s="42" t="str">
        <f>API!M391&amp;" "&amp;API!V391</f>
        <v>Dominik Szoboszlai</v>
      </c>
      <c r="Y391" s="42">
        <f>API!AC391</f>
        <v>50</v>
      </c>
    </row>
    <row r="392" spans="1:25">
      <c r="A392" s="31" t="str">
        <f>IF([1]FINAL!A392=0,"",[1]FINAL!A392)</f>
        <v>Jaidon Anthony</v>
      </c>
      <c r="B392" s="31" t="str">
        <f>IF([1]FINAL!B392=0,"",[1]FINAL!B392)</f>
        <v>Anthony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BOU</v>
      </c>
      <c r="F392" s="43">
        <f>IFERROR(VLOOKUP($E392,Table2!$B$1:$C$21,MATCH("MP",Table2!$B$1:$C$1,0),0),"")</f>
        <v>12</v>
      </c>
      <c r="G392" s="32">
        <f>IFERROR(VLOOKUP(A392,PlayingTime!$B$1:$Z$999,MATCH("Min",PlayingTime!$B$2:$Z$2,0),0),0)</f>
        <v>152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152</v>
      </c>
      <c r="L392" s="31">
        <f>IFERROR(VLOOKUP(A392,PlayerStats!$B$1:$Z$999,MATCH("xG",PlayerStats!$B$2:$Z$2,0),0),0)</f>
        <v>0.1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0.1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3</v>
      </c>
      <c r="X392" s="42" t="str">
        <f>API!M392&amp;" "&amp;API!V392</f>
        <v>Thiago Alcántara do Nascimento</v>
      </c>
      <c r="Y392" s="42">
        <f>API!AC392</f>
        <v>0</v>
      </c>
    </row>
    <row r="393" spans="1:25">
      <c r="A393" s="31" t="str">
        <f>IF([1]FINAL!A393=0,"",[1]FINAL!A393)</f>
        <v>Ben Mee</v>
      </c>
      <c r="B393" s="31" t="str">
        <f>IF([1]FINAL!B393=0,"",[1]FINAL!B393)</f>
        <v>Mee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BRE</v>
      </c>
      <c r="F393" s="43">
        <f>IFERROR(VLOOKUP($E393,Table2!$B$1:$C$21,MATCH("MP",Table2!$B$1:$C$1,0),0),"")</f>
        <v>12</v>
      </c>
      <c r="G393" s="32">
        <f>IFERROR(VLOOKUP(A393,PlayingTime!$B$1:$Z$999,MATCH("Min",PlayingTime!$B$2:$Z$2,0),0),0)</f>
        <v>242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242</v>
      </c>
      <c r="L393" s="31">
        <f>IFERROR(VLOOKUP(A393,PlayerStats!$B$1:$Z$999,MATCH("xG",PlayerStats!$B$2:$Z$2,0),0),0)</f>
        <v>0.1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0.1</v>
      </c>
      <c r="Q393" s="31">
        <f>IFERROR(VLOOKUP(A393,PlayerStats!$B$1:$Z$999,MATCH("xAG",PlayerStats!$B$2:$Z$2,0),0),0)</f>
        <v>0.1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0.1</v>
      </c>
      <c r="V393" s="41">
        <f t="shared" si="27"/>
        <v>5</v>
      </c>
      <c r="X393" s="42" t="str">
        <f>API!M393&amp;" "&amp;API!V393</f>
        <v>Konstantinos Tsimikas</v>
      </c>
      <c r="Y393" s="42">
        <f>API!AC393</f>
        <v>29</v>
      </c>
    </row>
    <row r="394" spans="1:25">
      <c r="A394" s="31" t="str">
        <f>IF([1]FINAL!A394=0,"",[1]FINAL!A394)</f>
        <v>Rhian Brewster</v>
      </c>
      <c r="B394" s="31" t="str">
        <f>IF([1]FINAL!B394=0,"",[1]FINAL!B394)</f>
        <v>Brewster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SHU</v>
      </c>
      <c r="F394" s="43">
        <f>IFERROR(VLOOKUP($E394,Table2!$B$1:$C$21,MATCH("MP",Table2!$B$1:$C$1,0),0),"")</f>
        <v>12</v>
      </c>
      <c r="G394" s="32">
        <f>IFERROR(VLOOKUP(A394,PlayingTime!$B$1:$Z$999,MATCH("Min",PlayingTime!$B$2:$Z$2,0),0),0)</f>
        <v>165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165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0.1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0.1</v>
      </c>
      <c r="V394" s="41">
        <f t="shared" si="27"/>
        <v>5</v>
      </c>
      <c r="X394" s="42" t="str">
        <f>API!M394&amp;" "&amp;API!V394</f>
        <v>Sepp van den Berg</v>
      </c>
      <c r="Y394" s="42">
        <f>API!AC394</f>
        <v>0</v>
      </c>
    </row>
    <row r="395" spans="1:25">
      <c r="A395" s="31" t="str">
        <f>IF([1]FINAL!A395=0,"",[1]FINAL!A395)</f>
        <v>Tommy Doyle</v>
      </c>
      <c r="B395" s="31" t="str">
        <f>IF([1]FINAL!B395=0,"",[1]FINAL!B395)</f>
        <v>Doyle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WOL</v>
      </c>
      <c r="F395" s="43">
        <f>IFERROR(VLOOKUP($E395,Table2!$B$1:$C$21,MATCH("MP",Table2!$B$1:$C$1,0),0),"")</f>
        <v>12</v>
      </c>
      <c r="G395" s="32">
        <f>IFERROR(VLOOKUP(A395,PlayingTime!$B$1:$Z$999,MATCH("Min",PlayingTime!$B$2:$Z$2,0),0),0)</f>
        <v>170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170</v>
      </c>
      <c r="L395" s="31">
        <f>IFERROR(VLOOKUP(A395,PlayerStats!$B$1:$Z$999,MATCH("xG",PlayerStats!$B$2:$Z$2,0),0),0)</f>
        <v>0.1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0.1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7</v>
      </c>
      <c r="X395" s="42" t="str">
        <f>API!M395&amp;" "&amp;API!V395</f>
        <v>Virgil van Dijk</v>
      </c>
      <c r="Y395" s="42">
        <f>API!AC395</f>
        <v>36</v>
      </c>
    </row>
    <row r="396" spans="1:25">
      <c r="A396" s="31" t="str">
        <f>IF([1]FINAL!A396=0,"",[1]FINAL!A396)</f>
        <v>Chris Mepham</v>
      </c>
      <c r="B396" s="31" t="str">
        <f>IF([1]FINAL!B396=0,"",[1]FINAL!B396)</f>
        <v>Mepham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BOU</v>
      </c>
      <c r="F396" s="43">
        <f>IFERROR(VLOOKUP($E396,Table2!$B$1:$C$21,MATCH("MP",Table2!$B$1:$C$1,0),0),"")</f>
        <v>12</v>
      </c>
      <c r="G396" s="32">
        <f>IFERROR(VLOOKUP(A396,PlayingTime!$B$1:$Z$999,MATCH("Min",PlayingTime!$B$2:$Z$2,0),0),0)</f>
        <v>170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170</v>
      </c>
      <c r="L396" s="31">
        <f>IFERROR(VLOOKUP(A396,PlayerStats!$B$1:$Z$999,MATCH("xG",PlayerStats!$B$2:$Z$2,0),0),0)</f>
        <v>0.1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0.1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3</v>
      </c>
      <c r="X396" s="42" t="str">
        <f>API!M396&amp;" "&amp;API!V396</f>
        <v>Jarell Quansah</v>
      </c>
      <c r="Y396" s="42">
        <f>API!AC396</f>
        <v>5</v>
      </c>
    </row>
    <row r="397" spans="1:25">
      <c r="A397" s="31" t="str">
        <f>IF([1]FINAL!A397=0,"",[1]FINAL!A397)</f>
        <v>Oliver Skipp</v>
      </c>
      <c r="B397" s="31" t="str">
        <f>IF([1]FINAL!B397=0,"",[1]FINAL!B397)</f>
        <v>Skipp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TOT</v>
      </c>
      <c r="F397" s="43">
        <f>IFERROR(VLOOKUP($E397,Table2!$B$1:$C$21,MATCH("MP",Table2!$B$1:$C$1,0),0),"")</f>
        <v>12</v>
      </c>
      <c r="G397" s="32">
        <f>IFERROR(VLOOKUP(A397,PlayingTime!$B$1:$Z$999,MATCH("Min",PlayingTime!$B$2:$Z$2,0),0),0)</f>
        <v>179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179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0.1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0.1</v>
      </c>
      <c r="V397" s="41">
        <f t="shared" si="27"/>
        <v>7</v>
      </c>
      <c r="X397" s="42" t="str">
        <f>API!M397&amp;" "&amp;API!V397</f>
        <v>Bobby Clark</v>
      </c>
      <c r="Y397" s="42">
        <f>API!AC397</f>
        <v>0</v>
      </c>
    </row>
    <row r="398" spans="1:25">
      <c r="A398" s="31" t="str">
        <f>IF([1]FINAL!A398=0,"",[1]FINAL!A398)</f>
        <v>Emerson Leite de Souza Junior</v>
      </c>
      <c r="B398" s="31" t="str">
        <f>IF([1]FINAL!B398=0,"",[1]FINAL!B398)</f>
        <v>E.Royal</v>
      </c>
      <c r="C398" s="31" t="str">
        <f>IF([1]FINAL!C398=0,"",[1]FINAL!C398)</f>
        <v>Emerson R</v>
      </c>
      <c r="D398" s="31" t="str">
        <f>IF([1]FINAL!D398=0,"",[1]FINAL!D398)</f>
        <v>Emerson</v>
      </c>
      <c r="E398" s="42" t="str">
        <f>[1]FINAL!M398</f>
        <v>TOT</v>
      </c>
      <c r="F398" s="43">
        <f>IFERROR(VLOOKUP($E398,Table2!$B$1:$C$21,MATCH("MP",Table2!$B$1:$C$1,0),0),"")</f>
        <v>12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330</v>
      </c>
      <c r="K398" s="37">
        <f t="shared" si="24"/>
        <v>330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0.1</v>
      </c>
      <c r="P398" s="39">
        <f t="shared" si="25"/>
        <v>0.1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14</v>
      </c>
      <c r="X398" s="42" t="str">
        <f>API!M398&amp;" "&amp;API!V398</f>
        <v>Ben Doak</v>
      </c>
      <c r="Y398" s="42">
        <f>API!AC398</f>
        <v>1</v>
      </c>
    </row>
    <row r="399" spans="1:25">
      <c r="A399" s="31" t="str">
        <f>IF([1]FINAL!A399=0,"",[1]FINAL!A399)</f>
        <v>Rico Lewis</v>
      </c>
      <c r="B399" s="31" t="str">
        <f>IF([1]FINAL!B399=0,"",[1]FINAL!B399)</f>
        <v>R.Lewis</v>
      </c>
      <c r="C399" s="31" t="str">
        <f>IF([1]FINAL!C399=0,"",[1]FINAL!C399)</f>
        <v>R Lewis</v>
      </c>
      <c r="D399" s="31" t="str">
        <f>IF([1]FINAL!D399=0,"",[1]FINAL!D399)</f>
        <v/>
      </c>
      <c r="E399" s="42" t="str">
        <f>[1]FINAL!M399</f>
        <v>MCI</v>
      </c>
      <c r="F399" s="43">
        <f>IFERROR(VLOOKUP($E399,Table2!$B$1:$C$21,MATCH("MP",Table2!$B$1:$C$1,0),0),"")</f>
        <v>12</v>
      </c>
      <c r="G399" s="32">
        <f>IFERROR(VLOOKUP(A399,PlayingTime!$B$1:$Z$999,MATCH("Min",PlayingTime!$B$2:$Z$2,0),0),0)</f>
        <v>167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167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15</v>
      </c>
      <c r="X399" s="42" t="str">
        <f>API!M399&amp;" "&amp;API!V399</f>
        <v>James McConnell</v>
      </c>
      <c r="Y399" s="42">
        <f>API!AC399</f>
        <v>1</v>
      </c>
    </row>
    <row r="400" spans="1:25">
      <c r="A400" s="31" t="str">
        <f>IF([1]FINAL!A400=0,"",[1]FINAL!A400)</f>
        <v>Fábio Ferreira Vieira</v>
      </c>
      <c r="B400" s="31" t="str">
        <f>IF([1]FINAL!B400=0,"",[1]FINAL!B400)</f>
        <v>Fábio Vieira</v>
      </c>
      <c r="C400" s="31" t="str">
        <f>IF([1]FINAL!C400=0,"",[1]FINAL!C400)</f>
        <v>Vieira</v>
      </c>
      <c r="D400" s="31" t="str">
        <f>IF([1]FINAL!D400=0,"",[1]FINAL!D400)</f>
        <v/>
      </c>
      <c r="E400" s="42" t="str">
        <f>[1]FINAL!M400</f>
        <v>ARS</v>
      </c>
      <c r="F400" s="43">
        <f>IFERROR(VLOOKUP($E400,Table2!$B$1:$C$21,MATCH("MP",Table2!$B$1:$C$1,0),0),"")</f>
        <v>12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21</v>
      </c>
      <c r="X400" s="42" t="str">
        <f>API!M400&amp;" "&amp;API!V400</f>
        <v>Wataru Endo</v>
      </c>
      <c r="Y400" s="42">
        <f>API!AC400</f>
        <v>9</v>
      </c>
    </row>
    <row r="401" spans="1:25">
      <c r="A401" s="31" t="str">
        <f>IF([1]FINAL!A401=0,"",[1]FINAL!A401)</f>
        <v>Carlos Vinícius Alves Morais</v>
      </c>
      <c r="B401" s="31" t="str">
        <f>IF([1]FINAL!B401=0,"",[1]FINAL!B401)</f>
        <v>Vinícius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FUL</v>
      </c>
      <c r="F401" s="43">
        <f>IFERROR(VLOOKUP($E401,Table2!$B$1:$C$21,MATCH("MP",Table2!$B$1:$C$1,0),0),"")</f>
        <v>12</v>
      </c>
      <c r="G401" s="32">
        <f>IFERROR(VLOOKUP(A401,PlayingTime!$B$1:$Z$999,MATCH("Min",PlayingTime!$B$2:$Z$2,0),0),0)</f>
        <v>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0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13</v>
      </c>
      <c r="X401" s="42" t="str">
        <f>API!M401&amp;" "&amp;API!V401</f>
        <v>Ryan Gravenberch</v>
      </c>
      <c r="Y401" s="42">
        <f>API!AC401</f>
        <v>10</v>
      </c>
    </row>
    <row r="402" spans="1:25">
      <c r="A402" s="31" t="str">
        <f>IF([1]FINAL!A402=0,"",[1]FINAL!A402)</f>
        <v>Michael Keane</v>
      </c>
      <c r="B402" s="31" t="str">
        <f>IF([1]FINAL!B402=0,"",[1]FINAL!B402)</f>
        <v>Keane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EVE</v>
      </c>
      <c r="F402" s="43">
        <f>IFERROR(VLOOKUP($E402,Table2!$B$1:$C$21,MATCH("MP",Table2!$B$1:$C$1,0),0),"")</f>
        <v>12</v>
      </c>
      <c r="G402" s="32">
        <f>IFERROR(VLOOKUP(A402,PlayingTime!$B$1:$Z$999,MATCH("Min",PlayingTime!$B$2:$Z$2,0),0),0)</f>
        <v>226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226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2</v>
      </c>
      <c r="X402" s="42" t="str">
        <f>API!M402&amp;" "&amp;API!V402</f>
        <v>Luke Chambers</v>
      </c>
      <c r="Y402" s="42">
        <f>API!AC402</f>
        <v>0</v>
      </c>
    </row>
    <row r="403" spans="1:25">
      <c r="A403" s="31" t="str">
        <f>IF([1]FINAL!A403=0,"",[1]FINAL!A403)</f>
        <v>Ionuț Radu</v>
      </c>
      <c r="B403" s="31" t="str">
        <f>IF([1]FINAL!B403=0,"",[1]FINAL!B403)</f>
        <v>Radu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BOU</v>
      </c>
      <c r="F403" s="43">
        <f>IFERROR(VLOOKUP($E403,Table2!$B$1:$C$21,MATCH("MP",Table2!$B$1:$C$1,0),0),"")</f>
        <v>12</v>
      </c>
      <c r="G403" s="32">
        <f>IFERROR(VLOOKUP(A403,PlayingTime!$B$1:$Z$999,MATCH("Min",PlayingTime!$B$2:$Z$2,0),0),0)</f>
        <v>180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180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2</v>
      </c>
      <c r="X403" s="42" t="str">
        <f>API!M403&amp;" "&amp;API!V403</f>
        <v>Callum Scanlon</v>
      </c>
      <c r="Y403" s="42">
        <f>API!AC403</f>
        <v>0</v>
      </c>
    </row>
    <row r="404" spans="1:25">
      <c r="A404" s="31" t="str">
        <f>IF([1]FINAL!A404=0,"",[1]FINAL!A404)</f>
        <v>Chris Richards</v>
      </c>
      <c r="B404" s="31" t="str">
        <f>IF([1]FINAL!B404=0,"",[1]FINAL!B404)</f>
        <v>C.Richards</v>
      </c>
      <c r="C404" s="31" t="str">
        <f>IF([1]FINAL!C404=0,"",[1]FINAL!C404)</f>
        <v>C Richards</v>
      </c>
      <c r="D404" s="31" t="str">
        <f>IF([1]FINAL!D404=0,"",[1]FINAL!D404)</f>
        <v/>
      </c>
      <c r="E404" s="42" t="str">
        <f>[1]FINAL!M404</f>
        <v>CRY</v>
      </c>
      <c r="F404" s="43">
        <f>IFERROR(VLOOKUP($E404,Table2!$B$1:$C$21,MATCH("MP",Table2!$B$1:$C$1,0),0),"")</f>
        <v>12</v>
      </c>
      <c r="G404" s="32">
        <f>IFERROR(VLOOKUP(A404,PlayingTime!$B$1:$Z$999,MATCH("Min",PlayingTime!$B$2:$Z$2,0),0),0)</f>
        <v>114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114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4</v>
      </c>
      <c r="X404" s="42" t="str">
        <f>API!M404&amp;" "&amp;API!V404</f>
        <v>Treymaurice Nyoni</v>
      </c>
      <c r="Y404" s="42">
        <f>API!AC404</f>
        <v>0</v>
      </c>
    </row>
    <row r="405" spans="1:25">
      <c r="A405" s="31" t="str">
        <f>IF([1]FINAL!A405=0,"",[1]FINAL!A405)</f>
        <v>Angelo Ogbonna</v>
      </c>
      <c r="B405" s="31" t="str">
        <f>IF([1]FINAL!B405=0,"",[1]FINAL!B405)</f>
        <v>Ogbonna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WHU</v>
      </c>
      <c r="F405" s="43">
        <f>IFERROR(VLOOKUP($E405,Table2!$B$1:$C$21,MATCH("MP",Table2!$B$1:$C$1,0),0),"")</f>
        <v>12</v>
      </c>
      <c r="G405" s="32">
        <f>IFERROR(VLOOKUP(A405,PlayingTime!$B$1:$Z$999,MATCH("Min",PlayingTime!$B$2:$Z$2,0),0),0)</f>
        <v>113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113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4</v>
      </c>
      <c r="X405" s="42" t="str">
        <f>API!M405&amp;" "&amp;API!V405</f>
        <v>Albert Sambi Lokonga</v>
      </c>
      <c r="Y405" s="42">
        <f>API!AC405</f>
        <v>3</v>
      </c>
    </row>
    <row r="406" spans="1:25">
      <c r="A406" s="31" t="str">
        <f>IF([1]FINAL!A406=0,"",[1]FINAL!A406)</f>
        <v>Robin Olsen</v>
      </c>
      <c r="B406" s="31" t="str">
        <f>IF([1]FINAL!B406=0,"",[1]FINAL!B406)</f>
        <v>Olsen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AVL</v>
      </c>
      <c r="F406" s="43">
        <f>IFERROR(VLOOKUP($E406,Table2!$B$1:$C$21,MATCH("MP",Table2!$B$1:$C$1,0),0),"")</f>
        <v>12</v>
      </c>
      <c r="G406" s="32">
        <f>IFERROR(VLOOKUP(A406,PlayingTime!$B$1:$Z$999,MATCH("Min",PlayingTime!$B$2:$Z$2,0),0),0)</f>
        <v>90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90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2</v>
      </c>
      <c r="X406" s="42" t="str">
        <f>API!M406&amp;" "&amp;API!V406</f>
        <v>Marvelous Nakamba</v>
      </c>
      <c r="Y406" s="42">
        <f>API!AC406</f>
        <v>20</v>
      </c>
    </row>
    <row r="407" spans="1:25">
      <c r="A407" s="31" t="str">
        <f>IF([1]FINAL!A407=0,"",[1]FINAL!A407)</f>
        <v>Facundo Pellistri Rebollo</v>
      </c>
      <c r="B407" s="31" t="str">
        <f>IF([1]FINAL!B407=0,"",[1]FINAL!B407)</f>
        <v>Pellistri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MUN</v>
      </c>
      <c r="F407" s="43">
        <f>IFERROR(VLOOKUP($E407,Table2!$B$1:$C$21,MATCH("MP",Table2!$B$1:$C$1,0),0),"")</f>
        <v>12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9</v>
      </c>
      <c r="X407" s="42" t="str">
        <f>API!M407&amp;" "&amp;API!V407</f>
        <v>Elijah Adebayo</v>
      </c>
      <c r="Y407" s="42">
        <f>API!AC407</f>
        <v>26</v>
      </c>
    </row>
    <row r="408" spans="1:25">
      <c r="A408" s="31" t="str">
        <f>IF([1]FINAL!A408=0,"",[1]FINAL!A408)</f>
        <v>Nuno Varela Tavares</v>
      </c>
      <c r="B408" s="31" t="str">
        <f>IF([1]FINAL!B408=0,"",[1]FINAL!B408)</f>
        <v>Tavares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NFO</v>
      </c>
      <c r="F408" s="43">
        <f>IFERROR(VLOOKUP($E408,Table2!$B$1:$C$21,MATCH("MP",Table2!$B$1:$C$1,0),0),"")</f>
        <v>12</v>
      </c>
      <c r="G408" s="32">
        <f>IFERROR(VLOOKUP(A408,PlayingTime!$B$1:$Z$999,MATCH("Min",PlayingTime!$B$2:$Z$2,0),0),0)</f>
        <v>0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0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Mads Juel Andersen</v>
      </c>
      <c r="Y408" s="42">
        <f>API!AC408</f>
        <v>13</v>
      </c>
    </row>
    <row r="409" spans="1:25">
      <c r="A409" s="31" t="str">
        <f>IF([1]FINAL!A409=0,"",[1]FINAL!A409)</f>
        <v>Matt Targett</v>
      </c>
      <c r="B409" s="31" t="str">
        <f>IF([1]FINAL!B409=0,"",[1]FINAL!B409)</f>
        <v>Targett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NEW</v>
      </c>
      <c r="F409" s="43">
        <f>IFERROR(VLOOKUP($E409,Table2!$B$1:$C$21,MATCH("MP",Table2!$B$1:$C$1,0),0),"")</f>
        <v>12</v>
      </c>
      <c r="G409" s="32">
        <f>IFERROR(VLOOKUP(A409,PlayingTime!$B$1:$Z$999,MATCH("Min",PlayingTime!$B$2:$Z$2,0),0),0)</f>
        <v>78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78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2</v>
      </c>
      <c r="X409" s="42" t="str">
        <f>API!M409&amp;" "&amp;API!V409</f>
        <v>Amari'i Bell</v>
      </c>
      <c r="Y409" s="42">
        <f>API!AC409</f>
        <v>9</v>
      </c>
    </row>
    <row r="410" spans="1:25">
      <c r="A410" s="31" t="str">
        <f>IF([1]FINAL!A410=0,"",[1]FINAL!A410)</f>
        <v>Manuel Benson Hedilazio</v>
      </c>
      <c r="B410" s="31" t="str">
        <f>IF([1]FINAL!B410=0,"",[1]FINAL!B410)</f>
        <v>Benson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BUR</v>
      </c>
      <c r="F410" s="43">
        <f>IFERROR(VLOOKUP($E410,Table2!$B$1:$C$21,MATCH("MP",Table2!$B$1:$C$1,0),0),"")</f>
        <v>12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3</v>
      </c>
      <c r="X410" s="42" t="str">
        <f>API!M410&amp;" "&amp;API!V410</f>
        <v>Luke Berry</v>
      </c>
      <c r="Y410" s="42">
        <f>API!AC410</f>
        <v>2</v>
      </c>
    </row>
    <row r="411" spans="1:25">
      <c r="A411" s="31" t="str">
        <f>IF([1]FINAL!A411=0,"",[1]FINAL!A411)</f>
        <v>Daniel Castelo Podence</v>
      </c>
      <c r="B411" s="31" t="str">
        <f>IF([1]FINAL!B411=0,"",[1]FINAL!B411)</f>
        <v>Podence</v>
      </c>
      <c r="C411" s="31" t="str">
        <f>IF([1]FINAL!C411=0,"",[1]FINAL!C411)</f>
        <v>Daniel Podence</v>
      </c>
      <c r="D411" s="31" t="str">
        <f>IF([1]FINAL!D411=0,"",[1]FINAL!D411)</f>
        <v/>
      </c>
      <c r="E411" s="42" t="str">
        <f>[1]FINAL!M411</f>
        <v>WOL</v>
      </c>
      <c r="F411" s="43">
        <f>IFERROR(VLOOKUP($E411,Table2!$B$1:$C$21,MATCH("MP",Table2!$B$1:$C$1,0),0),"")</f>
        <v>12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Reece Burke</v>
      </c>
      <c r="Y411" s="42">
        <f>API!AC411</f>
        <v>13</v>
      </c>
    </row>
    <row r="412" spans="1:25">
      <c r="A412" s="31" t="str">
        <f>IF([1]FINAL!A412=0,"",[1]FINAL!A412)</f>
        <v>Gonçalo Manuel Ganchinho Guedes</v>
      </c>
      <c r="B412" s="31" t="str">
        <f>IF([1]FINAL!B412=0,"",[1]FINAL!B412)</f>
        <v>Guedes</v>
      </c>
      <c r="C412" s="31" t="str">
        <f>IF([1]FINAL!C412=0,"",[1]FINAL!C412)</f>
        <v>Gonçalo Guedes</v>
      </c>
      <c r="D412" s="31" t="str">
        <f>IF([1]FINAL!D412=0,"",[1]FINAL!D412)</f>
        <v/>
      </c>
      <c r="E412" s="42" t="str">
        <f>[1]FINAL!M412</f>
        <v>WOL</v>
      </c>
      <c r="F412" s="43">
        <f>IFERROR(VLOOKUP($E412,Table2!$B$1:$C$21,MATCH("MP",Table2!$B$1:$C$1,0),0),"")</f>
        <v>12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Allan Campbell</v>
      </c>
      <c r="Y412" s="42">
        <f>API!AC412</f>
        <v>0</v>
      </c>
    </row>
    <row r="413" spans="1:25">
      <c r="A413" s="31" t="str">
        <f>IF([1]FINAL!A413=0,"",[1]FINAL!A413)</f>
        <v>Luke Cundle</v>
      </c>
      <c r="B413" s="31" t="str">
        <f>IF([1]FINAL!B413=0,"",[1]FINAL!B413)</f>
        <v>Cundle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WOL</v>
      </c>
      <c r="F413" s="43">
        <f>IFERROR(VLOOKUP($E413,Table2!$B$1:$C$21,MATCH("MP",Table2!$B$1:$C$1,0),0),"")</f>
        <v>12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Jordan Clark</v>
      </c>
      <c r="Y413" s="42">
        <f>API!AC413</f>
        <v>1</v>
      </c>
    </row>
    <row r="414" spans="1:25">
      <c r="A414" s="31" t="str">
        <f>IF([1]FINAL!A414=0,"",[1]FINAL!A414)</f>
        <v>Francisco Jorge Tomás Oliveira</v>
      </c>
      <c r="B414" s="31" t="str">
        <f>IF([1]FINAL!B414=0,"",[1]FINAL!B414)</f>
        <v>Chiquinho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WOL</v>
      </c>
      <c r="F414" s="43">
        <f>IFERROR(VLOOKUP($E414,Table2!$B$1:$C$21,MATCH("MP",Table2!$B$1:$C$1,0),0),"")</f>
        <v>12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Alfie Doughty</v>
      </c>
      <c r="Y414" s="42">
        <f>API!AC414</f>
        <v>23</v>
      </c>
    </row>
    <row r="415" spans="1:25">
      <c r="A415" s="31" t="str">
        <f>IF([1]FINAL!A415=0,"",[1]FINAL!A415)</f>
        <v>Matija Šarkić</v>
      </c>
      <c r="B415" s="31" t="str">
        <f>IF([1]FINAL!B415=0,"",[1]FINAL!B415)</f>
        <v>Šarkić</v>
      </c>
      <c r="C415" s="31" t="str">
        <f>IF([1]FINAL!C415=0,"",[1]FINAL!C415)</f>
        <v>Sarkic</v>
      </c>
      <c r="D415" s="31" t="str">
        <f>IF([1]FINAL!D415=0,"",[1]FINAL!D415)</f>
        <v/>
      </c>
      <c r="E415" s="42" t="str">
        <f>[1]FINAL!M415</f>
        <v>WOL</v>
      </c>
      <c r="F415" s="43">
        <f>IFERROR(VLOOKUP($E415,Table2!$B$1:$C$21,MATCH("MP",Table2!$B$1:$C$1,0),0),"")</f>
        <v>12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0</v>
      </c>
      <c r="X415" s="42" t="str">
        <f>API!M415&amp;" "&amp;API!V415</f>
        <v>Luke Freeman</v>
      </c>
      <c r="Y415" s="42">
        <f>API!AC415</f>
        <v>0</v>
      </c>
    </row>
    <row r="416" spans="1:25">
      <c r="A416" s="31" t="str">
        <f>IF([1]FINAL!A416=0,"",[1]FINAL!A416)</f>
        <v>Jonathan Castro Otto</v>
      </c>
      <c r="B416" s="31" t="str">
        <f>IF([1]FINAL!B416=0,"",[1]FINAL!B416)</f>
        <v>J.Otto</v>
      </c>
      <c r="C416" s="31" t="str">
        <f>IF([1]FINAL!C416=0,"",[1]FINAL!C416)</f>
        <v>Jonny Castro</v>
      </c>
      <c r="D416" s="31" t="str">
        <f>IF([1]FINAL!D416=0,"",[1]FINAL!D416)</f>
        <v/>
      </c>
      <c r="E416" s="42" t="str">
        <f>[1]FINAL!M416</f>
        <v>WOL</v>
      </c>
      <c r="F416" s="43">
        <f>IFERROR(VLOOKUP($E416,Table2!$B$1:$C$21,MATCH("MP",Table2!$B$1:$C$1,0),0),"")</f>
        <v>12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5</v>
      </c>
      <c r="J416" s="32">
        <f>IFERROR(VLOOKUP(D416,PlayingTime!$B$1:$Z$999,MATCH("Min",PlayingTime!$B$2:$Z$2,0),0),0)</f>
        <v>0</v>
      </c>
      <c r="K416" s="37">
        <f t="shared" si="24"/>
        <v>5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1</v>
      </c>
      <c r="X416" s="42" t="str">
        <f>API!M416&amp;" "&amp;API!V416</f>
        <v>Matt Macey</v>
      </c>
      <c r="Y416" s="42">
        <f>API!AC416</f>
        <v>0</v>
      </c>
    </row>
    <row r="417" spans="1:25">
      <c r="A417" s="31" t="str">
        <f>IF([1]FINAL!A417=0,"",[1]FINAL!A417)</f>
        <v>Maxwel Cornet</v>
      </c>
      <c r="B417" s="31" t="str">
        <f>IF([1]FINAL!B417=0,"",[1]FINAL!B417)</f>
        <v>Cornet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WHU</v>
      </c>
      <c r="F417" s="43">
        <f>IFERROR(VLOOKUP($E417,Table2!$B$1:$C$21,MATCH("MP",Table2!$B$1:$C$1,0),0),"")</f>
        <v>12</v>
      </c>
      <c r="G417" s="32">
        <f>IFERROR(VLOOKUP(A417,PlayingTime!$B$1:$Z$999,MATCH("Min",PlayingTime!$B$2:$Z$2,0),0),0)</f>
        <v>1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1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1</v>
      </c>
      <c r="X417" s="42" t="str">
        <f>API!M417&amp;" "&amp;API!V417</f>
        <v>John McAtee</v>
      </c>
      <c r="Y417" s="42">
        <f>API!AC417</f>
        <v>0</v>
      </c>
    </row>
    <row r="418" spans="1:25">
      <c r="A418" s="31" t="str">
        <f>IF([1]FINAL!A418=0,"",[1]FINAL!A418)</f>
        <v>Flynn Downes</v>
      </c>
      <c r="B418" s="31" t="str">
        <f>IF([1]FINAL!B418=0,"",[1]FINAL!B418)</f>
        <v>Downes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WHU</v>
      </c>
      <c r="F418" s="43">
        <f>IFERROR(VLOOKUP($E418,Table2!$B$1:$C$21,MATCH("MP",Table2!$B$1:$C$1,0),0),"")</f>
        <v>12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Carlos Mendes Gomes</v>
      </c>
      <c r="Y418" s="42">
        <f>API!AC418</f>
        <v>0</v>
      </c>
    </row>
    <row r="419" spans="1:25">
      <c r="A419" s="31" t="str">
        <f>IF([1]FINAL!A419=0,"",[1]FINAL!A419)</f>
        <v>Conor Coventry</v>
      </c>
      <c r="B419" s="31" t="str">
        <f>IF([1]FINAL!B419=0,"",[1]FINAL!B419)</f>
        <v>Coventry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WHU</v>
      </c>
      <c r="F419" s="43">
        <f>IFERROR(VLOOKUP($E419,Table2!$B$1:$C$21,MATCH("MP",Table2!$B$1:$C$1,0),0),"")</f>
        <v>12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Carlton Morris</v>
      </c>
      <c r="Y419" s="42">
        <f>API!AC419</f>
        <v>45</v>
      </c>
    </row>
    <row r="420" spans="1:25">
      <c r="A420" s="31" t="str">
        <f>IF([1]FINAL!A420=0,"",[1]FINAL!A420)</f>
        <v>Lukasz Fabianski</v>
      </c>
      <c r="B420" s="31" t="str">
        <f>IF([1]FINAL!B420=0,"",[1]FINAL!B420)</f>
        <v>Fabianski</v>
      </c>
      <c r="C420" s="31" t="str">
        <f>IF([1]FINAL!C420=0,"",[1]FINAL!C420)</f>
        <v>Łukasz Fabiański</v>
      </c>
      <c r="D420" s="31" t="str">
        <f>IF([1]FINAL!D420=0,"",[1]FINAL!D420)</f>
        <v/>
      </c>
      <c r="E420" s="42" t="str">
        <f>[1]FINAL!M420</f>
        <v>WHU</v>
      </c>
      <c r="F420" s="43">
        <f>IFERROR(VLOOKUP($E420,Table2!$B$1:$C$21,MATCH("MP",Table2!$B$1:$C$1,0),0),"")</f>
        <v>12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Admiral Muskwe</v>
      </c>
      <c r="Y420" s="42">
        <f>API!AC420</f>
        <v>0</v>
      </c>
    </row>
    <row r="421" spans="1:25">
      <c r="A421" s="31" t="str">
        <f>IF([1]FINAL!A421=0,"",[1]FINAL!A421)</f>
        <v>Gianluca Scamacca</v>
      </c>
      <c r="B421" s="31" t="str">
        <f>IF([1]FINAL!B421=0,"",[1]FINAL!B421)</f>
        <v>Scamacca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WHU</v>
      </c>
      <c r="F421" s="43">
        <f>IFERROR(VLOOKUP($E421,Table2!$B$1:$C$21,MATCH("MP",Table2!$B$1:$C$1,0),0),"")</f>
        <v>12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0</v>
      </c>
      <c r="X421" s="42" t="str">
        <f>API!M421&amp;" "&amp;API!V421</f>
        <v>Chiedozie Ogbene</v>
      </c>
      <c r="Y421" s="42">
        <f>API!AC421</f>
        <v>26</v>
      </c>
    </row>
    <row r="422" spans="1:25">
      <c r="A422" s="31" t="str">
        <f>IF([1]FINAL!A422=0,"",[1]FINAL!A422)</f>
        <v>Divin Mubama</v>
      </c>
      <c r="B422" s="31" t="str">
        <f>IF([1]FINAL!B422=0,"",[1]FINAL!B422)</f>
        <v>Mubama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WHU</v>
      </c>
      <c r="F422" s="43">
        <f>IFERROR(VLOOKUP($E422,Table2!$B$1:$C$21,MATCH("MP",Table2!$B$1:$C$1,0),0),"")</f>
        <v>12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0</v>
      </c>
      <c r="X422" s="42" t="str">
        <f>API!M422&amp;" "&amp;API!V422</f>
        <v>Fred Onyedinma</v>
      </c>
      <c r="Y422" s="42">
        <f>API!AC422</f>
        <v>0</v>
      </c>
    </row>
    <row r="423" spans="1:25">
      <c r="A423" s="31" t="str">
        <f>IF([1]FINAL!A423=0,"",[1]FINAL!A423)</f>
        <v>Thilo Kehrer</v>
      </c>
      <c r="B423" s="31" t="str">
        <f>IF([1]FINAL!B423=0,"",[1]FINAL!B423)</f>
        <v>Kehrer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WHU</v>
      </c>
      <c r="F423" s="43">
        <f>IFERROR(VLOOKUP($E423,Table2!$B$1:$C$21,MATCH("MP",Table2!$B$1:$C$1,0),0),"")</f>
        <v>12</v>
      </c>
      <c r="G423" s="32">
        <f>IFERROR(VLOOKUP(A423,PlayingTime!$B$1:$Z$999,MATCH("Min",PlayingTime!$B$2:$Z$2,0),0),0)</f>
        <v>21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21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2</v>
      </c>
      <c r="X423" s="42" t="str">
        <f>API!M423&amp;" "&amp;API!V423</f>
        <v>Gabriel Osho</v>
      </c>
      <c r="Y423" s="42">
        <f>API!AC423</f>
        <v>4</v>
      </c>
    </row>
    <row r="424" spans="1:25">
      <c r="A424" s="31" t="str">
        <f>IF([1]FINAL!A424=0,"",[1]FINAL!A424)</f>
        <v>Ben Johnson</v>
      </c>
      <c r="B424" s="31" t="str">
        <f>IF([1]FINAL!B424=0,"",[1]FINAL!B424)</f>
        <v>Johnson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WHU</v>
      </c>
      <c r="F424" s="43">
        <f>IFERROR(VLOOKUP($E424,Table2!$B$1:$C$21,MATCH("MP",Table2!$B$1:$C$1,0),0),"")</f>
        <v>12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0</v>
      </c>
      <c r="X424" s="42" t="str">
        <f>API!M424&amp;" "&amp;API!V424</f>
        <v>Aribim Pepple</v>
      </c>
      <c r="Y424" s="42">
        <f>API!AC424</f>
        <v>0</v>
      </c>
    </row>
    <row r="425" spans="1:25">
      <c r="A425" s="31" t="str">
        <f>IF([1]FINAL!A425=0,"",[1]FINAL!A425)</f>
        <v>Bryan Gil Salvatierra</v>
      </c>
      <c r="B425" s="31" t="str">
        <f>IF([1]FINAL!B425=0,"",[1]FINAL!B425)</f>
        <v>Bryan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TOT</v>
      </c>
      <c r="F425" s="43">
        <f>IFERROR(VLOOKUP($E425,Table2!$B$1:$C$21,MATCH("MP",Table2!$B$1:$C$1,0),0),"")</f>
        <v>12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2</v>
      </c>
      <c r="X425" s="42" t="str">
        <f>API!M425&amp;" "&amp;API!V425</f>
        <v>Dion Pereira</v>
      </c>
      <c r="Y425" s="42">
        <f>API!AC425</f>
        <v>0</v>
      </c>
    </row>
    <row r="426" spans="1:25">
      <c r="A426" s="31" t="str">
        <f>IF([1]FINAL!A426=0,"",[1]FINAL!A426)</f>
        <v>Hugo Lloris</v>
      </c>
      <c r="B426" s="31" t="str">
        <f>IF([1]FINAL!B426=0,"",[1]FINAL!B426)</f>
        <v>Lloris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TOT</v>
      </c>
      <c r="F426" s="43">
        <f>IFERROR(VLOOKUP($E426,Table2!$B$1:$C$21,MATCH("MP",Table2!$B$1:$C$1,0),0),"")</f>
        <v>12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Dan Potts</v>
      </c>
      <c r="Y426" s="42">
        <f>API!AC426</f>
        <v>0</v>
      </c>
    </row>
    <row r="427" spans="1:25">
      <c r="A427" s="31" t="str">
        <f>IF([1]FINAL!A427=0,"",[1]FINAL!A427)</f>
        <v>Fraser Forster</v>
      </c>
      <c r="B427" s="31" t="str">
        <f>IF([1]FINAL!B427=0,"",[1]FINAL!B427)</f>
        <v>Forster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TOT</v>
      </c>
      <c r="F427" s="43">
        <f>IFERROR(VLOOKUP($E427,Table2!$B$1:$C$21,MATCH("MP",Table2!$B$1:$C$1,0),0),"")</f>
        <v>12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0</v>
      </c>
      <c r="X427" s="42" t="str">
        <f>API!M427&amp;" "&amp;API!V427</f>
        <v>Glen Rea</v>
      </c>
      <c r="Y427" s="42">
        <f>API!AC427</f>
        <v>0</v>
      </c>
    </row>
    <row r="428" spans="1:25">
      <c r="A428" s="31" t="str">
        <f>IF([1]FINAL!A428=0,"",[1]FINAL!A428)</f>
        <v>Brandon Austin</v>
      </c>
      <c r="B428" s="31" t="str">
        <f>IF([1]FINAL!B428=0,"",[1]FINAL!B428)</f>
        <v>Austin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TOT</v>
      </c>
      <c r="F428" s="43">
        <f>IFERROR(VLOOKUP($E428,Table2!$B$1:$C$21,MATCH("MP",Table2!$B$1:$C$1,0),0),"")</f>
        <v>12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James Shea</v>
      </c>
      <c r="Y428" s="42">
        <f>API!AC428</f>
        <v>0</v>
      </c>
    </row>
    <row r="429" spans="1:25">
      <c r="A429" s="31" t="str">
        <f>IF([1]FINAL!A429=0,"",[1]FINAL!A429)</f>
        <v>Harry Kane</v>
      </c>
      <c r="B429" s="31" t="str">
        <f>IF([1]FINAL!B429=0,"",[1]FINAL!B429)</f>
        <v>Kane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TOT</v>
      </c>
      <c r="F429" s="43">
        <f>IFERROR(VLOOKUP($E429,Table2!$B$1:$C$21,MATCH("MP",Table2!$B$1:$C$1,0),0),"")</f>
        <v>12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Joe Taylor</v>
      </c>
      <c r="Y429" s="42">
        <f>API!AC429</f>
        <v>0</v>
      </c>
    </row>
    <row r="430" spans="1:25">
      <c r="A430" s="31" t="str">
        <f>IF([1]FINAL!A430=0,"",[1]FINAL!A430)</f>
        <v>Ryan Sessegnon</v>
      </c>
      <c r="B430" s="31" t="str">
        <f>IF([1]FINAL!B430=0,"",[1]FINAL!B430)</f>
        <v>Sessegnon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TOT</v>
      </c>
      <c r="F430" s="43">
        <f>IFERROR(VLOOKUP($E430,Table2!$B$1:$C$21,MATCH("MP",Table2!$B$1:$C$1,0),0),"")</f>
        <v>12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Elliot Thorpe</v>
      </c>
      <c r="Y430" s="42">
        <f>API!AC430</f>
        <v>0</v>
      </c>
    </row>
    <row r="431" spans="1:25">
      <c r="A431" s="31" t="str">
        <f>IF([1]FINAL!A431=0,"",[1]FINAL!A431)</f>
        <v>Eric Dier</v>
      </c>
      <c r="B431" s="31" t="str">
        <f>IF([1]FINAL!B431=0,"",[1]FINAL!B431)</f>
        <v>Dier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TOT</v>
      </c>
      <c r="F431" s="43">
        <f>IFERROR(VLOOKUP($E431,Table2!$B$1:$C$21,MATCH("MP",Table2!$B$1:$C$1,0),0),"")</f>
        <v>12</v>
      </c>
      <c r="G431" s="32">
        <f>IFERROR(VLOOKUP(A431,PlayingTime!$B$1:$Z$999,MATCH("Min",PlayingTime!$B$2:$Z$2,0),0),0)</f>
        <v>147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147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Jack Walton</v>
      </c>
      <c r="Y431" s="42">
        <f>API!AC431</f>
        <v>0</v>
      </c>
    </row>
    <row r="432" spans="1:25">
      <c r="A432" s="31" t="str">
        <f>IF([1]FINAL!A432=0,"",[1]FINAL!A432)</f>
        <v>Japhet Tanganga</v>
      </c>
      <c r="B432" s="31" t="str">
        <f>IF([1]FINAL!B432=0,"",[1]FINAL!B432)</f>
        <v>Tanganga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TOT</v>
      </c>
      <c r="F432" s="43">
        <f>IFERROR(VLOOKUP($E432,Table2!$B$1:$C$21,MATCH("MP",Table2!$B$1:$C$1,0),0),"")</f>
        <v>12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Louie Watson</v>
      </c>
      <c r="Y432" s="42">
        <f>API!AC432</f>
        <v>0</v>
      </c>
    </row>
    <row r="433" spans="1:25">
      <c r="A433" s="31" t="str">
        <f>IF([1]FINAL!A433=0,"",[1]FINAL!A433)</f>
        <v>Djed Spence</v>
      </c>
      <c r="B433" s="31" t="str">
        <f>IF([1]FINAL!B433=0,"",[1]FINAL!B433)</f>
        <v>Spence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TOT</v>
      </c>
      <c r="F433" s="43">
        <f>IFERROR(VLOOKUP($E433,Table2!$B$1:$C$21,MATCH("MP",Table2!$B$1:$C$1,0),0),"")</f>
        <v>12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Cauley Woodrow</v>
      </c>
      <c r="Y433" s="42">
        <f>API!AC433</f>
        <v>7</v>
      </c>
    </row>
    <row r="434" spans="1:25">
      <c r="A434" s="31" t="str">
        <f>IF([1]FINAL!A434=0,"",[1]FINAL!A434)</f>
        <v>Joe Rodon</v>
      </c>
      <c r="B434" s="31" t="str">
        <f>IF([1]FINAL!B434=0,"",[1]FINAL!B434)</f>
        <v>Rodon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TOT</v>
      </c>
      <c r="F434" s="43">
        <f>IFERROR(VLOOKUP($E434,Table2!$B$1:$C$21,MATCH("MP",Table2!$B$1:$C$1,0),0),"")</f>
        <v>12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Teden Mengi</v>
      </c>
      <c r="Y434" s="42">
        <f>API!AC434</f>
        <v>9</v>
      </c>
    </row>
    <row r="435" spans="1:25">
      <c r="A435" s="31" t="str">
        <f>IF([1]FINAL!A435=0,"",[1]FINAL!A435)</f>
        <v>Ismaila Coulibaly</v>
      </c>
      <c r="B435" s="31" t="str">
        <f>IF([1]FINAL!B435=0,"",[1]FINAL!B435)</f>
        <v>Coulibaly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SHU</v>
      </c>
      <c r="F435" s="43">
        <f>IFERROR(VLOOKUP($E435,Table2!$B$1:$C$21,MATCH("MP",Table2!$B$1:$C$1,0),0),"")</f>
        <v>12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Ryan Giles</v>
      </c>
      <c r="Y435" s="42">
        <f>API!AC435</f>
        <v>6</v>
      </c>
    </row>
    <row r="436" spans="1:25">
      <c r="A436" s="31" t="str">
        <f>IF([1]FINAL!A436=0,"",[1]FINAL!A436)</f>
        <v>John Fleck</v>
      </c>
      <c r="B436" s="31" t="str">
        <f>IF([1]FINAL!B436=0,"",[1]FINAL!B436)</f>
        <v>Fleck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SHU</v>
      </c>
      <c r="F436" s="43">
        <f>IFERROR(VLOOKUP($E436,Table2!$B$1:$C$21,MATCH("MP",Table2!$B$1:$C$1,0),0),"")</f>
        <v>12</v>
      </c>
      <c r="G436" s="32">
        <f>IFERROR(VLOOKUP(A436,PlayingTime!$B$1:$Z$999,MATCH("Min",PlayingTime!$B$2:$Z$2,0),0),0)</f>
        <v>20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20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1</v>
      </c>
      <c r="X436" s="42" t="str">
        <f>API!M436&amp;" "&amp;API!V436</f>
        <v>Tom Lockyer</v>
      </c>
      <c r="Y436" s="42">
        <f>API!AC436</f>
        <v>20</v>
      </c>
    </row>
    <row r="437" spans="1:25">
      <c r="A437" s="31" t="str">
        <f>IF([1]FINAL!A437=0,"",[1]FINAL!A437)</f>
        <v>Anis Slimane</v>
      </c>
      <c r="B437" s="31" t="str">
        <f>IF([1]FINAL!B437=0,"",[1]FINAL!B437)</f>
        <v>Slimane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SHU</v>
      </c>
      <c r="F437" s="43">
        <f>IFERROR(VLOOKUP($E437,Table2!$B$1:$C$21,MATCH("MP",Table2!$B$1:$C$1,0),0),"")</f>
        <v>12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3</v>
      </c>
      <c r="X437" s="42" t="str">
        <f>API!M437&amp;" "&amp;API!V437</f>
        <v>Pelly Ruddock Mpanzu</v>
      </c>
      <c r="Y437" s="42">
        <f>API!AC437</f>
        <v>16</v>
      </c>
    </row>
    <row r="438" spans="1:25">
      <c r="A438" s="31" t="str">
        <f>IF([1]FINAL!A438=0,"",[1]FINAL!A438)</f>
        <v>Jordan Amissah</v>
      </c>
      <c r="B438" s="31" t="str">
        <f>IF([1]FINAL!B438=0,"",[1]FINAL!B438)</f>
        <v>Amissah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SHU</v>
      </c>
      <c r="F438" s="43">
        <f>IFERROR(VLOOKUP($E438,Table2!$B$1:$C$21,MATCH("MP",Table2!$B$1:$C$1,0),0),"")</f>
        <v>12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Tahith Chong</v>
      </c>
      <c r="Y438" s="42">
        <f>API!AC438</f>
        <v>18</v>
      </c>
    </row>
    <row r="439" spans="1:25">
      <c r="A439" s="31" t="str">
        <f>IF([1]FINAL!A439=0,"",[1]FINAL!A439)</f>
        <v>Adam Davies</v>
      </c>
      <c r="B439" s="31" t="str">
        <f>IF([1]FINAL!B439=0,"",[1]FINAL!B439)</f>
        <v>A.Davies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SHU</v>
      </c>
      <c r="F439" s="43">
        <f>IFERROR(VLOOKUP($E439,Table2!$B$1:$C$21,MATCH("MP",Table2!$B$1:$C$1,0),0),"")</f>
        <v>12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Issa Kaboré</v>
      </c>
      <c r="Y439" s="42">
        <f>API!AC439</f>
        <v>23</v>
      </c>
    </row>
    <row r="440" spans="1:25">
      <c r="A440" s="31" t="str">
        <f>IF([1]FINAL!A440=0,"",[1]FINAL!A440)</f>
        <v>Daniel Jebbison</v>
      </c>
      <c r="B440" s="31" t="str">
        <f>IF([1]FINAL!B440=0,"",[1]FINAL!B440)</f>
        <v>Jebbison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SHU</v>
      </c>
      <c r="F440" s="43">
        <f>IFERROR(VLOOKUP($E440,Table2!$B$1:$C$21,MATCH("MP",Table2!$B$1:$C$1,0),0),"")</f>
        <v>12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Thomas Kaminski</v>
      </c>
      <c r="Y440" s="42">
        <f>API!AC440</f>
        <v>27</v>
      </c>
    </row>
    <row r="441" spans="1:25">
      <c r="A441" s="31" t="str">
        <f>IF([1]FINAL!A441=0,"",[1]FINAL!A441)</f>
        <v>Iliman Ndiaye</v>
      </c>
      <c r="B441" s="31" t="str">
        <f>IF([1]FINAL!B441=0,"",[1]FINAL!B441)</f>
        <v>Ndiaye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SHU</v>
      </c>
      <c r="F441" s="43">
        <f>IFERROR(VLOOKUP($E441,Table2!$B$1:$C$21,MATCH("MP",Table2!$B$1:$C$1,0),0),"")</f>
        <v>12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Ross Barkley</v>
      </c>
      <c r="Y441" s="42">
        <f>API!AC441</f>
        <v>12</v>
      </c>
    </row>
    <row r="442" spans="1:25">
      <c r="A442" s="31" t="str">
        <f>IF([1]FINAL!A442=0,"",[1]FINAL!A442)</f>
        <v>Max Lowe</v>
      </c>
      <c r="B442" s="31" t="str">
        <f>IF([1]FINAL!B442=0,"",[1]FINAL!B442)</f>
        <v>Lowe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SHU</v>
      </c>
      <c r="F442" s="43">
        <f>IFERROR(VLOOKUP($E442,Table2!$B$1:$C$21,MATCH("MP",Table2!$B$1:$C$1,0),0),"")</f>
        <v>12</v>
      </c>
      <c r="G442" s="32">
        <f>IFERROR(VLOOKUP(A442,PlayingTime!$B$1:$Z$999,MATCH("Min",PlayingTime!$B$2:$Z$2,0),0),0)</f>
        <v>124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124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3</v>
      </c>
      <c r="X442" s="42" t="str">
        <f>API!M442&amp;" "&amp;API!V442</f>
        <v>Jacob Brown</v>
      </c>
      <c r="Y442" s="42">
        <f>API!AC442</f>
        <v>18</v>
      </c>
    </row>
    <row r="443" spans="1:25">
      <c r="A443" s="31" t="str">
        <f>IF([1]FINAL!A443=0,"",[1]FINAL!A443)</f>
        <v>Rhys Norrington-Davies</v>
      </c>
      <c r="B443" s="31" t="str">
        <f>IF([1]FINAL!B443=0,"",[1]FINAL!B443)</f>
        <v>Norrington-Davies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SHU</v>
      </c>
      <c r="F443" s="43">
        <f>IFERROR(VLOOKUP($E443,Table2!$B$1:$C$21,MATCH("MP",Table2!$B$1:$C$1,0),0),"")</f>
        <v>12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Aidan Francis-Clarke</v>
      </c>
      <c r="Y443" s="42">
        <f>API!AC443</f>
        <v>0</v>
      </c>
    </row>
    <row r="444" spans="1:25">
      <c r="A444" s="31" t="str">
        <f>IF([1]FINAL!A444=0,"",[1]FINAL!A444)</f>
        <v>Lewis O'Brien</v>
      </c>
      <c r="B444" s="31" t="str">
        <f>IF([1]FINAL!B444=0,"",[1]FINAL!B444)</f>
        <v>O'Brien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NFO</v>
      </c>
      <c r="F444" s="43">
        <f>IFERROR(VLOOKUP($E444,Table2!$B$1:$C$21,MATCH("MP",Table2!$B$1:$C$1,0),0),"")</f>
        <v>12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Tim Krul</v>
      </c>
      <c r="Y444" s="42">
        <f>API!AC444</f>
        <v>0</v>
      </c>
    </row>
    <row r="445" spans="1:25">
      <c r="A445" s="31" t="str">
        <f>IF([1]FINAL!A445=0,"",[1]FINAL!A445)</f>
        <v>Remo Freuler</v>
      </c>
      <c r="B445" s="31" t="str">
        <f>IF([1]FINAL!B445=0,"",[1]FINAL!B445)</f>
        <v>Freuler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NFO</v>
      </c>
      <c r="F445" s="43">
        <f>IFERROR(VLOOKUP($E445,Table2!$B$1:$C$21,MATCH("MP",Table2!$B$1:$C$1,0),0),"")</f>
        <v>12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Joseph Johnson</v>
      </c>
      <c r="Y445" s="42">
        <f>API!AC445</f>
        <v>0</v>
      </c>
    </row>
    <row r="446" spans="1:25">
      <c r="A446" s="31" t="str">
        <f>IF([1]FINAL!A446=0,"",[1]FINAL!A446)</f>
        <v>Jonjo Shelvey</v>
      </c>
      <c r="B446" s="31" t="str">
        <f>IF([1]FINAL!B446=0,"",[1]FINAL!B446)</f>
        <v>J.Shelvey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NFO</v>
      </c>
      <c r="F446" s="43">
        <f>IFERROR(VLOOKUP($E446,Table2!$B$1:$C$21,MATCH("MP",Table2!$B$1:$C$1,0),0),"")</f>
        <v>12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Andros Townsend</v>
      </c>
      <c r="Y446" s="42">
        <f>API!AC446</f>
        <v>10</v>
      </c>
    </row>
    <row r="447" spans="1:25">
      <c r="A447" s="31" t="str">
        <f>IF([1]FINAL!A447=0,"",[1]FINAL!A447)</f>
        <v>Alex Mighten</v>
      </c>
      <c r="B447" s="31" t="str">
        <f>IF([1]FINAL!B447=0,"",[1]FINAL!B447)</f>
        <v>Mighten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NFO</v>
      </c>
      <c r="F447" s="43">
        <f>IFERROR(VLOOKUP($E447,Table2!$B$1:$C$21,MATCH("MP",Table2!$B$1:$C$1,0),0),"")</f>
        <v>12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Jayden Luker</v>
      </c>
      <c r="Y447" s="42">
        <f>API!AC447</f>
        <v>0</v>
      </c>
    </row>
    <row r="448" spans="1:25">
      <c r="A448" s="31" t="str">
        <f>IF([1]FINAL!A448=0,"",[1]FINAL!A448)</f>
        <v>Harry Arter</v>
      </c>
      <c r="B448" s="31" t="str">
        <f>IF([1]FINAL!B448=0,"",[1]FINAL!B448)</f>
        <v>Arter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NFO</v>
      </c>
      <c r="F448" s="43">
        <f>IFERROR(VLOOKUP($E448,Table2!$B$1:$C$21,MATCH("MP",Table2!$B$1:$C$1,0),0),"")</f>
        <v>12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Zack Nelson</v>
      </c>
      <c r="Y448" s="42">
        <f>API!AC448</f>
        <v>0</v>
      </c>
    </row>
    <row r="449" spans="1:25">
      <c r="A449" s="31" t="str">
        <f>IF([1]FINAL!A449=0,"",[1]FINAL!A449)</f>
        <v>Braian Ojeda Rodríguez</v>
      </c>
      <c r="B449" s="31" t="str">
        <f>IF([1]FINAL!B449=0,"",[1]FINAL!B449)</f>
        <v>Ojeda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NFO</v>
      </c>
      <c r="F449" s="43">
        <f>IFERROR(VLOOKUP($E449,Table2!$B$1:$C$21,MATCH("MP",Table2!$B$1:$C$1,0),0),"")</f>
        <v>12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Manuel Akanji</v>
      </c>
      <c r="Y449" s="42">
        <f>API!AC449</f>
        <v>36</v>
      </c>
    </row>
    <row r="450" spans="1:25">
      <c r="A450" s="31" t="str">
        <f>IF([1]FINAL!A450=0,"",[1]FINAL!A450)</f>
        <v>Wayne Hennessey</v>
      </c>
      <c r="B450" s="31" t="str">
        <f>IF([1]FINAL!B450=0,"",[1]FINAL!B450)</f>
        <v>Hennessey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NFO</v>
      </c>
      <c r="F450" s="43">
        <f>IFERROR(VLOOKUP($E450,Table2!$B$1:$C$21,MATCH("MP",Table2!$B$1:$C$1,0),0),"")</f>
        <v>12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Nathan Aké</v>
      </c>
      <c r="Y450" s="42">
        <f>API!AC450</f>
        <v>32</v>
      </c>
    </row>
    <row r="451" spans="1:25">
      <c r="A451" s="31" t="str">
        <f>IF([1]FINAL!A451=0,"",[1]FINAL!A451)</f>
        <v>Sam Surridge</v>
      </c>
      <c r="B451" s="31" t="str">
        <f>IF([1]FINAL!B451=0,"",[1]FINAL!B451)</f>
        <v>Surridge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NFO</v>
      </c>
      <c r="F451" s="43">
        <f>IFERROR(VLOOKUP($E451,Table2!$B$1:$C$21,MATCH("MP",Table2!$B$1:$C$1,0),0),"")</f>
        <v>12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Julián Álvarez</v>
      </c>
      <c r="Y451" s="42">
        <f>API!AC451</f>
        <v>66</v>
      </c>
    </row>
    <row r="452" spans="1:25">
      <c r="A452" s="31" t="str">
        <f>IF([1]FINAL!A452=0,"",[1]FINAL!A452)</f>
        <v>Emmanuel Dennis</v>
      </c>
      <c r="B452" s="31" t="str">
        <f>IF([1]FINAL!B452=0,"",[1]FINAL!B452)</f>
        <v>Dennis</v>
      </c>
      <c r="C452" s="31" t="str">
        <f>IF([1]FINAL!C452=0,"",[1]FINAL!C452)</f>
        <v>E Dennis</v>
      </c>
      <c r="D452" s="31" t="str">
        <f>IF([1]FINAL!D452=0,"",[1]FINAL!D452)</f>
        <v/>
      </c>
      <c r="E452" s="42" t="str">
        <f>[1]FINAL!M452</f>
        <v>NFO</v>
      </c>
      <c r="F452" s="43">
        <f>IFERROR(VLOOKUP($E452,Table2!$B$1:$C$21,MATCH("MP",Table2!$B$1:$C$1,0),0),"")</f>
        <v>12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Bernardo Veiga de Carvalho e Silva</v>
      </c>
      <c r="Y452" s="42">
        <f>API!AC452</f>
        <v>49</v>
      </c>
    </row>
    <row r="453" spans="1:25">
      <c r="A453" s="31" t="str">
        <f>IF([1]FINAL!A453=0,"",[1]FINAL!A453)</f>
        <v>Steve Cook</v>
      </c>
      <c r="B453" s="31" t="str">
        <f>IF([1]FINAL!B453=0,"",[1]FINAL!B453)</f>
        <v>Cook</v>
      </c>
      <c r="C453" s="31" t="str">
        <f>IF([1]FINAL!C453=0,"",[1]FINAL!C453)</f>
        <v>S Cook</v>
      </c>
      <c r="D453" s="31" t="str">
        <f>IF([1]FINAL!D453=0,"",[1]FINAL!D453)</f>
        <v/>
      </c>
      <c r="E453" s="42" t="str">
        <f>[1]FINAL!M453</f>
        <v>NFO</v>
      </c>
      <c r="F453" s="43">
        <f>IFERROR(VLOOKUP($E453,Table2!$B$1:$C$21,MATCH("MP",Table2!$B$1:$C$1,0),0),"")</f>
        <v>12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Oscar Bobb</v>
      </c>
      <c r="Y453" s="42">
        <f>API!AC453</f>
        <v>10</v>
      </c>
    </row>
    <row r="454" spans="1:25">
      <c r="A454" s="31" t="str">
        <f>IF([1]FINAL!A454=0,"",[1]FINAL!A454)</f>
        <v>Giulian Biancone</v>
      </c>
      <c r="B454" s="31" t="str">
        <f>IF([1]FINAL!B454=0,"",[1]FINAL!B454)</f>
        <v>Biancone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NFO</v>
      </c>
      <c r="F454" s="43">
        <f>IFERROR(VLOOKUP($E454,Table2!$B$1:$C$21,MATCH("MP",Table2!$B$1:$C$1,0),0),"")</f>
        <v>12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João Cancelo</v>
      </c>
      <c r="Y454" s="42">
        <f>API!AC454</f>
        <v>0</v>
      </c>
    </row>
    <row r="455" spans="1:25">
      <c r="A455" s="31" t="str">
        <f>IF([1]FINAL!A455=0,"",[1]FINAL!A455)</f>
        <v>Mohamed Dräger</v>
      </c>
      <c r="B455" s="31" t="str">
        <f>IF([1]FINAL!B455=0,"",[1]FINAL!B455)</f>
        <v>Dräger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NFO</v>
      </c>
      <c r="F455" s="43">
        <f>IFERROR(VLOOKUP($E455,Table2!$B$1:$C$21,MATCH("MP",Table2!$B$1:$C$1,0),0),"")</f>
        <v>12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Scott Carson</v>
      </c>
      <c r="Y455" s="42">
        <f>API!AC455</f>
        <v>0</v>
      </c>
    </row>
    <row r="456" spans="1:25">
      <c r="A456" s="31" t="str">
        <f>IF([1]FINAL!A456=0,"",[1]FINAL!A456)</f>
        <v>Jonathan Panzo</v>
      </c>
      <c r="B456" s="31" t="str">
        <f>IF([1]FINAL!B456=0,"",[1]FINAL!B456)</f>
        <v>Panzo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NFO</v>
      </c>
      <c r="F456" s="43">
        <f>IFERROR(VLOOKUP($E456,Table2!$B$1:$C$21,MATCH("MP",Table2!$B$1:$C$1,0),0),"")</f>
        <v>12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Shea Charles</v>
      </c>
      <c r="Y456" s="42">
        <f>API!AC456</f>
        <v>0</v>
      </c>
    </row>
    <row r="457" spans="1:25">
      <c r="A457" s="31" t="str">
        <f>IF([1]FINAL!A457=0,"",[1]FINAL!A457)</f>
        <v>Loïc Mbe Soh</v>
      </c>
      <c r="B457" s="31" t="str">
        <f>IF([1]FINAL!B457=0,"",[1]FINAL!B457)</f>
        <v>Mbe Soh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NFO</v>
      </c>
      <c r="F457" s="43">
        <f>IFERROR(VLOOKUP($E457,Table2!$B$1:$C$21,MATCH("MP",Table2!$B$1:$C$1,0),0),"")</f>
        <v>12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Kevin De Bruyne</v>
      </c>
      <c r="Y457" s="42">
        <f>API!AC457</f>
        <v>1</v>
      </c>
    </row>
    <row r="458" spans="1:25">
      <c r="A458" s="31" t="str">
        <f>IF([1]FINAL!A458=0,"",[1]FINAL!A458)</f>
        <v>Omar Richards</v>
      </c>
      <c r="B458" s="31" t="str">
        <f>IF([1]FINAL!B458=0,"",[1]FINAL!B458)</f>
        <v>O.Richards</v>
      </c>
      <c r="C458" s="31" t="str">
        <f>IF([1]FINAL!C458=0,"",[1]FINAL!C458)</f>
        <v>O Richards</v>
      </c>
      <c r="D458" s="31" t="str">
        <f>IF([1]FINAL!D458=0,"",[1]FINAL!D458)</f>
        <v/>
      </c>
      <c r="E458" s="42" t="str">
        <f>[1]FINAL!M458</f>
        <v>NFO</v>
      </c>
      <c r="F458" s="43">
        <f>IFERROR(VLOOKUP($E458,Table2!$B$1:$C$21,MATCH("MP",Table2!$B$1:$C$1,0),0),"")</f>
        <v>12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Rúben Gato Alves Dias</v>
      </c>
      <c r="Y458" s="42">
        <f>API!AC458</f>
        <v>27</v>
      </c>
    </row>
    <row r="459" spans="1:25">
      <c r="A459" s="31" t="str">
        <f>IF([1]FINAL!A459=0,"",[1]FINAL!A459)</f>
        <v>Richie Laryea</v>
      </c>
      <c r="B459" s="31" t="str">
        <f>IF([1]FINAL!B459=0,"",[1]FINAL!B459)</f>
        <v>Laryea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NFO</v>
      </c>
      <c r="F459" s="43">
        <f>IFERROR(VLOOKUP($E459,Table2!$B$1:$C$21,MATCH("MP",Table2!$B$1:$C$1,0),0),"")</f>
        <v>12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Ederson Santana de Moraes</v>
      </c>
      <c r="Y459" s="42">
        <f>API!AC459</f>
        <v>37</v>
      </c>
    </row>
    <row r="460" spans="1:25">
      <c r="A460" s="31" t="str">
        <f>IF([1]FINAL!A460=0,"",[1]FINAL!A460)</f>
        <v>Allan Saint-Maximin</v>
      </c>
      <c r="B460" s="31" t="str">
        <f>IF([1]FINAL!B460=0,"",[1]FINAL!B460)</f>
        <v>Saint-Maximin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NEW</v>
      </c>
      <c r="F460" s="43">
        <f>IFERROR(VLOOKUP($E460,Table2!$B$1:$C$21,MATCH("MP",Table2!$B$1:$C$1,0),0),"")</f>
        <v>12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Phil Foden</v>
      </c>
      <c r="Y460" s="42">
        <f>API!AC460</f>
        <v>55</v>
      </c>
    </row>
    <row r="461" spans="1:25">
      <c r="A461" s="31" t="str">
        <f>IF([1]FINAL!A461=0,"",[1]FINAL!A461)</f>
        <v>Ryan Fraser</v>
      </c>
      <c r="B461" s="31" t="str">
        <f>IF([1]FINAL!B461=0,"",[1]FINAL!B461)</f>
        <v>Fraser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NEW</v>
      </c>
      <c r="F461" s="43">
        <f>IFERROR(VLOOKUP($E461,Table2!$B$1:$C$21,MATCH("MP",Table2!$B$1:$C$1,0),0),"")</f>
        <v>12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Jack Grealish</v>
      </c>
      <c r="Y461" s="42">
        <f>API!AC461</f>
        <v>14</v>
      </c>
    </row>
    <row r="462" spans="1:25">
      <c r="A462" s="31" t="str">
        <f>IF([1]FINAL!A462=0,"",[1]FINAL!A462)</f>
        <v>Matt Ritchie</v>
      </c>
      <c r="B462" s="31" t="str">
        <f>IF([1]FINAL!B462=0,"",[1]FINAL!B462)</f>
        <v>Ritchie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NEW</v>
      </c>
      <c r="F462" s="43">
        <f>IFERROR(VLOOKUP($E462,Table2!$B$1:$C$21,MATCH("MP",Table2!$B$1:$C$1,0),0),"")</f>
        <v>12</v>
      </c>
      <c r="G462" s="32">
        <f>IFERROR(VLOOKUP(A462,PlayingTime!$B$1:$Z$999,MATCH("Min",PlayingTime!$B$2:$Z$2,0),0),0)</f>
        <v>72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72</v>
      </c>
      <c r="L462" s="31">
        <f>IFERROR(VLOOKUP(A462,PlayerStats!$B$1:$Z$999,MATCH("xG",PlayerStats!$B$2:$Z$2,0),0),0)</f>
        <v>0.1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0.1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2</v>
      </c>
      <c r="X462" s="42" t="str">
        <f>API!M462&amp;" "&amp;API!V462</f>
        <v>Erling Haaland</v>
      </c>
      <c r="Y462" s="42">
        <f>API!AC462</f>
        <v>96</v>
      </c>
    </row>
    <row r="463" spans="1:25">
      <c r="A463" s="31" t="str">
        <f>IF([1]FINAL!A463=0,"",[1]FINAL!A463)</f>
        <v>Jeff Hendrick</v>
      </c>
      <c r="B463" s="31" t="str">
        <f>IF([1]FINAL!B463=0,"",[1]FINAL!B463)</f>
        <v>Hendrick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NEW</v>
      </c>
      <c r="F463" s="43">
        <f>IFERROR(VLOOKUP($E463,Table2!$B$1:$C$21,MATCH("MP",Table2!$B$1:$C$1,0),0),"")</f>
        <v>12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Mateo Kovačić</v>
      </c>
      <c r="Y463" s="42">
        <f>API!AC463</f>
        <v>17</v>
      </c>
    </row>
    <row r="464" spans="1:25">
      <c r="A464" s="31" t="str">
        <f>IF([1]FINAL!A464=0,"",[1]FINAL!A464)</f>
        <v>Martin Dubravka</v>
      </c>
      <c r="B464" s="31" t="str">
        <f>IF([1]FINAL!B464=0,"",[1]FINAL!B464)</f>
        <v>Dubravka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NEW</v>
      </c>
      <c r="F464" s="43">
        <f>IFERROR(VLOOKUP($E464,Table2!$B$1:$C$21,MATCH("MP",Table2!$B$1:$C$1,0),0),"")</f>
        <v>12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Aymeric Laporte</v>
      </c>
      <c r="Y464" s="42">
        <f>API!AC464</f>
        <v>1</v>
      </c>
    </row>
    <row r="465" spans="1:25">
      <c r="A465" s="31" t="str">
        <f>IF([1]FINAL!A465=0,"",[1]FINAL!A465)</f>
        <v>Karl Darlow</v>
      </c>
      <c r="B465" s="31" t="str">
        <f>IF([1]FINAL!B465=0,"",[1]FINAL!B465)</f>
        <v>Darlow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NEW</v>
      </c>
      <c r="F465" s="43">
        <f>IFERROR(VLOOKUP($E465,Table2!$B$1:$C$21,MATCH("MP",Table2!$B$1:$C$1,0),0),"")</f>
        <v>12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Rico Lewis</v>
      </c>
      <c r="Y465" s="42">
        <f>API!AC465</f>
        <v>15</v>
      </c>
    </row>
    <row r="466" spans="1:25">
      <c r="A466" s="31" t="str">
        <f>IF([1]FINAL!A466=0,"",[1]FINAL!A466)</f>
        <v>Javier Manquillo Gaitán</v>
      </c>
      <c r="B466" s="31" t="str">
        <f>IF([1]FINAL!B466=0,"",[1]FINAL!B466)</f>
        <v>Manquillo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NEW</v>
      </c>
      <c r="F466" s="43">
        <f>IFERROR(VLOOKUP($E466,Table2!$B$1:$C$21,MATCH("MP",Table2!$B$1:$C$1,0),0),"")</f>
        <v>12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Riyad Mahrez</v>
      </c>
      <c r="Y466" s="42">
        <f>API!AC466</f>
        <v>0</v>
      </c>
    </row>
    <row r="467" spans="1:25">
      <c r="A467" s="31" t="str">
        <f>IF([1]FINAL!A467=0,"",[1]FINAL!A467)</f>
        <v>Jamal Lewis</v>
      </c>
      <c r="B467" s="31" t="str">
        <f>IF([1]FINAL!B467=0,"",[1]FINAL!B467)</f>
        <v>J.Lewis</v>
      </c>
      <c r="C467" s="31" t="str">
        <f>IF([1]FINAL!C467=0,"",[1]FINAL!C467)</f>
        <v>J Lewis</v>
      </c>
      <c r="D467" s="31" t="str">
        <f>IF([1]FINAL!D467=0,"",[1]FINAL!D467)</f>
        <v/>
      </c>
      <c r="E467" s="42" t="str">
        <f>[1]FINAL!M467</f>
        <v>NEW</v>
      </c>
      <c r="F467" s="43">
        <f>IFERROR(VLOOKUP($E467,Table2!$B$1:$C$21,MATCH("MP",Table2!$B$1:$C$1,0),0),"")</f>
        <v>12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Stefan Ortega Moreno</v>
      </c>
      <c r="Y467" s="42">
        <f>API!AC467</f>
        <v>2</v>
      </c>
    </row>
    <row r="468" spans="1:25">
      <c r="A468" s="31" t="str">
        <f>IF([1]FINAL!A468=0,"",[1]FINAL!A468)</f>
        <v>Emil Krafth</v>
      </c>
      <c r="B468" s="31" t="str">
        <f>IF([1]FINAL!B468=0,"",[1]FINAL!B468)</f>
        <v>Krafth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NEW</v>
      </c>
      <c r="F468" s="43">
        <f>IFERROR(VLOOKUP($E468,Table2!$B$1:$C$21,MATCH("MP",Table2!$B$1:$C$1,0),0),"")</f>
        <v>12</v>
      </c>
      <c r="G468" s="32">
        <f>IFERROR(VLOOKUP(A468,PlayingTime!$B$1:$Z$999,MATCH("Min",PlayingTime!$B$2:$Z$2,0),0),0)</f>
        <v>1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1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1</v>
      </c>
      <c r="X468" s="42" t="str">
        <f>API!M468&amp;" "&amp;API!V468</f>
        <v>Máximo Perrone</v>
      </c>
      <c r="Y468" s="42">
        <f>API!AC468</f>
        <v>0</v>
      </c>
    </row>
    <row r="469" spans="1:25">
      <c r="A469" s="31" t="str">
        <f>IF([1]FINAL!A469=0,"",[1]FINAL!A469)</f>
        <v>Paul Dummett</v>
      </c>
      <c r="B469" s="31" t="str">
        <f>IF([1]FINAL!B469=0,"",[1]FINAL!B469)</f>
        <v>Dummett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NEW</v>
      </c>
      <c r="F469" s="43">
        <f>IFERROR(VLOOKUP($E469,Table2!$B$1:$C$21,MATCH("MP",Table2!$B$1:$C$1,0),0),"")</f>
        <v>12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Kalvin Phillips</v>
      </c>
      <c r="Y469" s="42">
        <f>API!AC469</f>
        <v>4</v>
      </c>
    </row>
    <row r="470" spans="1:25">
      <c r="A470" s="31" t="str">
        <f>IF([1]FINAL!A470=0,"",[1]FINAL!A470)</f>
        <v>Harrison Ashby</v>
      </c>
      <c r="B470" s="31" t="str">
        <f>IF([1]FINAL!B470=0,"",[1]FINAL!B470)</f>
        <v>Ashby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NEW</v>
      </c>
      <c r="F470" s="43">
        <f>IFERROR(VLOOKUP($E470,Table2!$B$1:$C$21,MATCH("MP",Table2!$B$1:$C$1,0),0),"")</f>
        <v>12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Rodrigo Hernandez</v>
      </c>
      <c r="Y470" s="42">
        <f>API!AC470</f>
        <v>45</v>
      </c>
    </row>
    <row r="471" spans="1:25">
      <c r="A471" s="31" t="str">
        <f>IF([1]FINAL!A471=0,"",[1]FINAL!A471)</f>
        <v>Frederico Rodrigues de Paula Santos</v>
      </c>
      <c r="B471" s="31" t="str">
        <f>IF([1]FINAL!B471=0,"",[1]FINAL!B471)</f>
        <v>Fred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MUN</v>
      </c>
      <c r="F471" s="43">
        <f>IFERROR(VLOOKUP($E471,Table2!$B$1:$C$21,MATCH("MP",Table2!$B$1:$C$1,0),0),"")</f>
        <v>12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Sergio Gómez</v>
      </c>
      <c r="Y471" s="42">
        <f>API!AC471</f>
        <v>5</v>
      </c>
    </row>
    <row r="472" spans="1:25">
      <c r="A472" s="31" t="str">
        <f>IF([1]FINAL!A472=0,"",[1]FINAL!A472)</f>
        <v>Amad Diallo</v>
      </c>
      <c r="B472" s="31" t="str">
        <f>IF([1]FINAL!B472=0,"",[1]FINAL!B472)</f>
        <v>Amad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MUN</v>
      </c>
      <c r="F472" s="43">
        <f>IFERROR(VLOOKUP($E472,Table2!$B$1:$C$21,MATCH("MP",Table2!$B$1:$C$1,0),0),"")</f>
        <v>12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Zack Steffen</v>
      </c>
      <c r="Y472" s="42">
        <f>API!AC472</f>
        <v>0</v>
      </c>
    </row>
    <row r="473" spans="1:25">
      <c r="A473" s="31" t="str">
        <f>IF([1]FINAL!A473=0,"",[1]FINAL!A473)</f>
        <v>Tom Heaton</v>
      </c>
      <c r="B473" s="31" t="str">
        <f>IF([1]FINAL!B473=0,"",[1]FINAL!B473)</f>
        <v>Heaton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MUN</v>
      </c>
      <c r="F473" s="43">
        <f>IFERROR(VLOOKUP($E473,Table2!$B$1:$C$21,MATCH("MP",Table2!$B$1:$C$1,0),0),"")</f>
        <v>12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John Stones</v>
      </c>
      <c r="Y473" s="42">
        <f>API!AC473</f>
        <v>15</v>
      </c>
    </row>
    <row r="474" spans="1:25">
      <c r="A474" s="31" t="str">
        <f>IF([1]FINAL!A474=0,"",[1]FINAL!A474)</f>
        <v>Tyrell Malacia</v>
      </c>
      <c r="B474" s="31" t="str">
        <f>IF([1]FINAL!B474=0,"",[1]FINAL!B474)</f>
        <v>Malacia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MUN</v>
      </c>
      <c r="F474" s="43">
        <f>IFERROR(VLOOKUP($E474,Table2!$B$1:$C$21,MATCH("MP",Table2!$B$1:$C$1,0),0),"")</f>
        <v>12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Kyle Walker</v>
      </c>
      <c r="Y474" s="42">
        <f>API!AC474</f>
        <v>43</v>
      </c>
    </row>
    <row r="475" spans="1:25">
      <c r="A475" s="31" t="str">
        <f>IF([1]FINAL!A475=0,"",[1]FINAL!A475)</f>
        <v>Brandon Williams</v>
      </c>
      <c r="B475" s="31" t="str">
        <f>IF([1]FINAL!B475=0,"",[1]FINAL!B475)</f>
        <v>B.Williams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MUN</v>
      </c>
      <c r="F475" s="43">
        <f>IFERROR(VLOOKUP($E475,Table2!$B$1:$C$21,MATCH("MP",Table2!$B$1:$C$1,0),0),"")</f>
        <v>12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Matheus Luiz Nunes</v>
      </c>
      <c r="Y475" s="42">
        <f>API!AC475</f>
        <v>11</v>
      </c>
    </row>
    <row r="476" spans="1:25">
      <c r="A476" s="31" t="str">
        <f>IF([1]FINAL!A476=0,"",[1]FINAL!A476)</f>
        <v>Eric Bailly</v>
      </c>
      <c r="B476" s="31" t="str">
        <f>IF([1]FINAL!B476=0,"",[1]FINAL!B476)</f>
        <v>Bailly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MUN</v>
      </c>
      <c r="F476" s="43">
        <f>IFERROR(VLOOKUP($E476,Table2!$B$1:$C$21,MATCH("MP",Table2!$B$1:$C$1,0),0),"")</f>
        <v>12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Joško Gvardiol</v>
      </c>
      <c r="Y476" s="42">
        <f>API!AC476</f>
        <v>27</v>
      </c>
    </row>
    <row r="477" spans="1:25">
      <c r="A477" s="31" t="str">
        <f>IF([1]FINAL!A477=0,"",[1]FINAL!A477)</f>
        <v>Alex Telles</v>
      </c>
      <c r="B477" s="31" t="str">
        <f>IF([1]FINAL!B477=0,"",[1]FINAL!B477)</f>
        <v>Alex Telles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MUN</v>
      </c>
      <c r="F477" s="43">
        <f>IFERROR(VLOOKUP($E477,Table2!$B$1:$C$21,MATCH("MP",Table2!$B$1:$C$1,0),0),"")</f>
        <v>12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Jérémy Doku</v>
      </c>
      <c r="Y477" s="42">
        <f>API!AC477</f>
        <v>43</v>
      </c>
    </row>
    <row r="478" spans="1:25">
      <c r="A478" s="31" t="str">
        <f>IF([1]FINAL!A478=0,"",[1]FINAL!A478)</f>
        <v>Riyad Mahrez</v>
      </c>
      <c r="B478" s="31" t="str">
        <f>IF([1]FINAL!B478=0,"",[1]FINAL!B478)</f>
        <v>Mahrez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MCI</v>
      </c>
      <c r="F478" s="43">
        <f>IFERROR(VLOOKUP($E478,Table2!$B$1:$C$21,MATCH("MP",Table2!$B$1:$C$1,0),0),"")</f>
        <v>12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Mason Mount</v>
      </c>
      <c r="Y478" s="42">
        <f>API!AC478</f>
        <v>12</v>
      </c>
    </row>
    <row r="479" spans="1:25">
      <c r="A479" s="31" t="str">
        <f>IF([1]FINAL!A479=0,"",[1]FINAL!A479)</f>
        <v>Stefan Ortega Moreno</v>
      </c>
      <c r="B479" s="31" t="str">
        <f>IF([1]FINAL!B479=0,"",[1]FINAL!B479)</f>
        <v>Ortega Moreno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MCI</v>
      </c>
      <c r="F479" s="43">
        <f>IFERROR(VLOOKUP($E479,Table2!$B$1:$C$21,MATCH("MP",Table2!$B$1:$C$1,0),0),"")</f>
        <v>12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2</v>
      </c>
      <c r="X479" s="42" t="str">
        <f>API!M479&amp;" "&amp;API!V479</f>
        <v>Alex Telles</v>
      </c>
      <c r="Y479" s="42">
        <f>API!AC479</f>
        <v>0</v>
      </c>
    </row>
    <row r="480" spans="1:25">
      <c r="A480" s="31" t="str">
        <f>IF([1]FINAL!A480=0,"",[1]FINAL!A480)</f>
        <v>Scott Carson</v>
      </c>
      <c r="B480" s="31" t="str">
        <f>IF([1]FINAL!B480=0,"",[1]FINAL!B480)</f>
        <v>Carson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MCI</v>
      </c>
      <c r="F480" s="43">
        <f>IFERROR(VLOOKUP($E480,Table2!$B$1:$C$21,MATCH("MP",Table2!$B$1:$C$1,0),0),"")</f>
        <v>12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Amad Diallo</v>
      </c>
      <c r="Y480" s="42">
        <f>API!AC480</f>
        <v>0</v>
      </c>
    </row>
    <row r="481" spans="1:25">
      <c r="A481" s="31" t="str">
        <f>IF([1]FINAL!A481=0,"",[1]FINAL!A481)</f>
        <v>Zack Steffen</v>
      </c>
      <c r="B481" s="31" t="str">
        <f>IF([1]FINAL!B481=0,"",[1]FINAL!B481)</f>
        <v>Steffen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MCI</v>
      </c>
      <c r="F481" s="43">
        <f>IFERROR(VLOOKUP($E481,Table2!$B$1:$C$21,MATCH("MP",Table2!$B$1:$C$1,0),0),"")</f>
        <v>12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Antony Matheus dos Santos</v>
      </c>
      <c r="Y481" s="42">
        <f>API!AC481</f>
        <v>15</v>
      </c>
    </row>
    <row r="482" spans="1:25">
      <c r="A482" s="31" t="str">
        <f>IF([1]FINAL!A482=0,"",[1]FINAL!A482)</f>
        <v>Aymeric Laporte</v>
      </c>
      <c r="B482" s="31" t="str">
        <f>IF([1]FINAL!B482=0,"",[1]FINAL!B482)</f>
        <v>Laporte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MCI</v>
      </c>
      <c r="F482" s="43">
        <f>IFERROR(VLOOKUP($E482,Table2!$B$1:$C$21,MATCH("MP",Table2!$B$1:$C$1,0),0),"")</f>
        <v>12</v>
      </c>
      <c r="G482" s="32">
        <f>IFERROR(VLOOKUP(A482,PlayingTime!$B$1:$Z$999,MATCH("Min",PlayingTime!$B$2:$Z$2,0),0),0)</f>
        <v>12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12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1</v>
      </c>
      <c r="X482" s="42" t="str">
        <f>API!M482&amp;" "&amp;API!V482</f>
        <v>Bruno Borges Fernandes</v>
      </c>
      <c r="Y482" s="42">
        <f>API!AC482</f>
        <v>55</v>
      </c>
    </row>
    <row r="483" spans="1:25">
      <c r="A483" s="31" t="str">
        <f>IF([1]FINAL!A483=0,"",[1]FINAL!A483)</f>
        <v>João Cancelo</v>
      </c>
      <c r="B483" s="31" t="str">
        <f>IF([1]FINAL!B483=0,"",[1]FINAL!B483)</f>
        <v>Cancelo</v>
      </c>
      <c r="C483" s="31" t="str">
        <f>IF([1]FINAL!C483=0,"",[1]FINAL!C483)</f>
        <v>Joao Cancelo</v>
      </c>
      <c r="D483" s="31" t="str">
        <f>IF([1]FINAL!D483=0,"",[1]FINAL!D483)</f>
        <v/>
      </c>
      <c r="E483" s="42" t="str">
        <f>[1]FINAL!M483</f>
        <v>MCI</v>
      </c>
      <c r="F483" s="43">
        <f>IFERROR(VLOOKUP($E483,Table2!$B$1:$C$21,MATCH("MP",Table2!$B$1:$C$1,0),0),"")</f>
        <v>12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Brandon Williams</v>
      </c>
      <c r="Y483" s="42">
        <f>API!AC483</f>
        <v>0</v>
      </c>
    </row>
    <row r="484" spans="1:25">
      <c r="A484" s="31" t="str">
        <f>IF([1]FINAL!A484=0,"",[1]FINAL!A484)</f>
        <v>Luke Berry</v>
      </c>
      <c r="B484" s="31" t="str">
        <f>IF([1]FINAL!B484=0,"",[1]FINAL!B484)</f>
        <v>Berry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LUT</v>
      </c>
      <c r="F484" s="43">
        <f>IFERROR(VLOOKUP($E484,Table2!$B$1:$C$21,MATCH("MP",Table2!$B$1:$C$1,0),0),"")</f>
        <v>12</v>
      </c>
      <c r="G484" s="32">
        <f>IFERROR(VLOOKUP(A484,PlayingTime!$B$1:$Z$999,MATCH("Min",PlayingTime!$B$2:$Z$2,0),0),0)</f>
        <v>28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28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2</v>
      </c>
      <c r="X484" s="42" t="str">
        <f>API!M484&amp;" "&amp;API!V484</f>
        <v>Eric Bailly</v>
      </c>
      <c r="Y484" s="42">
        <f>API!AC484</f>
        <v>0</v>
      </c>
    </row>
    <row r="485" spans="1:25">
      <c r="A485" s="31" t="str">
        <f>IF([1]FINAL!A485=0,"",[1]FINAL!A485)</f>
        <v>Allan Campbell</v>
      </c>
      <c r="B485" s="31" t="str">
        <f>IF([1]FINAL!B485=0,"",[1]FINAL!B485)</f>
        <v>Campbell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LUT</v>
      </c>
      <c r="F485" s="43">
        <f>IFERROR(VLOOKUP($E485,Table2!$B$1:$C$21,MATCH("MP",Table2!$B$1:$C$1,0),0),"")</f>
        <v>12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Carlos Henrique Casimiro</v>
      </c>
      <c r="Y485" s="42">
        <f>API!AC485</f>
        <v>21</v>
      </c>
    </row>
    <row r="486" spans="1:25">
      <c r="A486" s="31" t="str">
        <f>IF([1]FINAL!A486=0,"",[1]FINAL!A486)</f>
        <v>Jordan Clark</v>
      </c>
      <c r="B486" s="31" t="str">
        <f>IF([1]FINAL!B486=0,"",[1]FINAL!B486)</f>
        <v>Clark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LUT</v>
      </c>
      <c r="F486" s="43">
        <f>IFERROR(VLOOKUP($E486,Table2!$B$1:$C$21,MATCH("MP",Table2!$B$1:$C$1,0),0),"")</f>
        <v>12</v>
      </c>
      <c r="G486" s="32">
        <f>IFERROR(VLOOKUP(A486,PlayingTime!$B$1:$Z$999,MATCH("Min",PlayingTime!$B$2:$Z$2,0),0),0)</f>
        <v>18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18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1</v>
      </c>
      <c r="X486" s="42" t="str">
        <f>API!M486&amp;" "&amp;API!V486</f>
        <v>Diogo Dalot Teixeira</v>
      </c>
      <c r="Y486" s="42">
        <f>API!AC486</f>
        <v>38</v>
      </c>
    </row>
    <row r="487" spans="1:25">
      <c r="A487" s="31" t="str">
        <f>IF([1]FINAL!A487=0,"",[1]FINAL!A487)</f>
        <v>Luke Freeman</v>
      </c>
      <c r="B487" s="31" t="str">
        <f>IF([1]FINAL!B487=0,"",[1]FINAL!B487)</f>
        <v>Freeman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LUT</v>
      </c>
      <c r="F487" s="43">
        <f>IFERROR(VLOOKUP($E487,Table2!$B$1:$C$21,MATCH("MP",Table2!$B$1:$C$1,0),0),"")</f>
        <v>12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Christian Eriksen</v>
      </c>
      <c r="Y487" s="42">
        <f>API!AC487</f>
        <v>29</v>
      </c>
    </row>
    <row r="488" spans="1:25">
      <c r="A488" s="31" t="str">
        <f>IF([1]FINAL!A488=0,"",[1]FINAL!A488)</f>
        <v>Carlos Mendes Gomes</v>
      </c>
      <c r="B488" s="31" t="str">
        <f>IF([1]FINAL!B488=0,"",[1]FINAL!B488)</f>
        <v>Mendes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LUT</v>
      </c>
      <c r="F488" s="43">
        <f>IFERROR(VLOOKUP($E488,Table2!$B$1:$C$21,MATCH("MP",Table2!$B$1:$C$1,0),0),"")</f>
        <v>12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Álvaro Fernández Carreras</v>
      </c>
      <c r="Y488" s="42">
        <f>API!AC488</f>
        <v>0</v>
      </c>
    </row>
    <row r="489" spans="1:25">
      <c r="A489" s="31" t="str">
        <f>IF([1]FINAL!A489=0,"",[1]FINAL!A489)</f>
        <v>Fred Onyedinma</v>
      </c>
      <c r="B489" s="31" t="str">
        <f>IF([1]FINAL!B489=0,"",[1]FINAL!B489)</f>
        <v>Onyedinma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LUT</v>
      </c>
      <c r="F489" s="43">
        <f>IFERROR(VLOOKUP($E489,Table2!$B$1:$C$21,MATCH("MP",Table2!$B$1:$C$1,0),0),"")</f>
        <v>12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Frederico Rodrigues de Paula Santos</v>
      </c>
      <c r="Y489" s="42">
        <f>API!AC489</f>
        <v>0</v>
      </c>
    </row>
    <row r="490" spans="1:25">
      <c r="A490" s="31" t="str">
        <f>IF([1]FINAL!A490=0,"",[1]FINAL!A490)</f>
        <v>Dion Pereira</v>
      </c>
      <c r="B490" s="31" t="str">
        <f>IF([1]FINAL!B490=0,"",[1]FINAL!B490)</f>
        <v>Pereira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LUT</v>
      </c>
      <c r="F490" s="43">
        <f>IFERROR(VLOOKUP($E490,Table2!$B$1:$C$21,MATCH("MP",Table2!$B$1:$C$1,0),0),"")</f>
        <v>12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Alejandro Garnacho</v>
      </c>
      <c r="Y490" s="42">
        <f>API!AC490</f>
        <v>16</v>
      </c>
    </row>
    <row r="491" spans="1:25">
      <c r="A491" s="31" t="str">
        <f>IF([1]FINAL!A491=0,"",[1]FINAL!A491)</f>
        <v>Glen Rea</v>
      </c>
      <c r="B491" s="31" t="str">
        <f>IF([1]FINAL!B491=0,"",[1]FINAL!B491)</f>
        <v>Rea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LUT</v>
      </c>
      <c r="F491" s="43">
        <f>IFERROR(VLOOKUP($E491,Table2!$B$1:$C$21,MATCH("MP",Table2!$B$1:$C$1,0),0),"")</f>
        <v>12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Hannibal Mejbri</v>
      </c>
      <c r="Y491" s="42">
        <f>API!AC491</f>
        <v>8</v>
      </c>
    </row>
    <row r="492" spans="1:25">
      <c r="A492" s="31" t="str">
        <f>IF([1]FINAL!A492=0,"",[1]FINAL!A492)</f>
        <v>Elliot Thorpe</v>
      </c>
      <c r="B492" s="31" t="str">
        <f>IF([1]FINAL!B492=0,"",[1]FINAL!B492)</f>
        <v>Thorpe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LUT</v>
      </c>
      <c r="F492" s="43">
        <f>IFERROR(VLOOKUP($E492,Table2!$B$1:$C$21,MATCH("MP",Table2!$B$1:$C$1,0),0),"")</f>
        <v>12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Tom Heaton</v>
      </c>
      <c r="Y492" s="42">
        <f>API!AC492</f>
        <v>0</v>
      </c>
    </row>
    <row r="493" spans="1:25">
      <c r="A493" s="31" t="str">
        <f>IF([1]FINAL!A493=0,"",[1]FINAL!A493)</f>
        <v>Louie Watson</v>
      </c>
      <c r="B493" s="31" t="str">
        <f>IF([1]FINAL!B493=0,"",[1]FINAL!B493)</f>
        <v>Watson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LUT</v>
      </c>
      <c r="F493" s="43">
        <f>IFERROR(VLOOKUP($E493,Table2!$B$1:$C$21,MATCH("MP",Table2!$B$1:$C$1,0),0),"")</f>
        <v>12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Victor Lindelöf</v>
      </c>
      <c r="Y493" s="42">
        <f>API!AC493</f>
        <v>35</v>
      </c>
    </row>
    <row r="494" spans="1:25">
      <c r="A494" s="31" t="str">
        <f>IF([1]FINAL!A494=0,"",[1]FINAL!A494)</f>
        <v>Matt Macey</v>
      </c>
      <c r="B494" s="31" t="str">
        <f>IF([1]FINAL!B494=0,"",[1]FINAL!B494)</f>
        <v>Macey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LUT</v>
      </c>
      <c r="F494" s="43">
        <f>IFERROR(VLOOKUP($E494,Table2!$B$1:$C$21,MATCH("MP",Table2!$B$1:$C$1,0),0),"")</f>
        <v>12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Harry Maguire</v>
      </c>
      <c r="Y494" s="42">
        <f>API!AC494</f>
        <v>23</v>
      </c>
    </row>
    <row r="495" spans="1:25">
      <c r="A495" s="31" t="str">
        <f>IF([1]FINAL!A495=0,"",[1]FINAL!A495)</f>
        <v>James Shea</v>
      </c>
      <c r="B495" s="31" t="str">
        <f>IF([1]FINAL!B495=0,"",[1]FINAL!B495)</f>
        <v>Shea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LUT</v>
      </c>
      <c r="F495" s="43">
        <f>IFERROR(VLOOKUP($E495,Table2!$B$1:$C$21,MATCH("MP",Table2!$B$1:$C$1,0),0),"")</f>
        <v>12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Kobbie Mainoo</v>
      </c>
      <c r="Y495" s="42">
        <f>API!AC495</f>
        <v>0</v>
      </c>
    </row>
    <row r="496" spans="1:25">
      <c r="A496" s="31" t="str">
        <f>IF([1]FINAL!A496=0,"",[1]FINAL!A496)</f>
        <v>Jack Walton</v>
      </c>
      <c r="B496" s="31" t="str">
        <f>IF([1]FINAL!B496=0,"",[1]FINAL!B496)</f>
        <v>Walton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LUT</v>
      </c>
      <c r="F496" s="43">
        <f>IFERROR(VLOOKUP($E496,Table2!$B$1:$C$21,MATCH("MP",Table2!$B$1:$C$1,0),0),"")</f>
        <v>12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Tyrell Malacia</v>
      </c>
      <c r="Y496" s="42">
        <f>API!AC496</f>
        <v>0</v>
      </c>
    </row>
    <row r="497" spans="1:25">
      <c r="A497" s="31" t="str">
        <f>IF([1]FINAL!A497=0,"",[1]FINAL!A497)</f>
        <v>John McAtee</v>
      </c>
      <c r="B497" s="31" t="str">
        <f>IF([1]FINAL!B497=0,"",[1]FINAL!B497)</f>
        <v>McAtee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LUT</v>
      </c>
      <c r="F497" s="43">
        <f>IFERROR(VLOOKUP($E497,Table2!$B$1:$C$21,MATCH("MP",Table2!$B$1:$C$1,0),0),"")</f>
        <v>12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Anthony Martial</v>
      </c>
      <c r="Y497" s="42">
        <f>API!AC497</f>
        <v>11</v>
      </c>
    </row>
    <row r="498" spans="1:25">
      <c r="A498" s="31" t="str">
        <f>IF([1]FINAL!A498=0,"",[1]FINAL!A498)</f>
        <v>Admiral Muskwe</v>
      </c>
      <c r="B498" s="31" t="str">
        <f>IF([1]FINAL!B498=0,"",[1]FINAL!B498)</f>
        <v>Muskwe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LUT</v>
      </c>
      <c r="F498" s="43">
        <f>IFERROR(VLOOKUP($E498,Table2!$B$1:$C$21,MATCH("MP",Table2!$B$1:$C$1,0),0),"")</f>
        <v>12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Lisandro Martínez</v>
      </c>
      <c r="Y498" s="42">
        <f>API!AC498</f>
        <v>5</v>
      </c>
    </row>
    <row r="499" spans="1:25">
      <c r="A499" s="31" t="str">
        <f>IF([1]FINAL!A499=0,"",[1]FINAL!A499)</f>
        <v>Aribim Pepple</v>
      </c>
      <c r="B499" s="31" t="str">
        <f>IF([1]FINAL!B499=0,"",[1]FINAL!B499)</f>
        <v>Pepple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LUT</v>
      </c>
      <c r="F499" s="43">
        <f>IFERROR(VLOOKUP($E499,Table2!$B$1:$C$21,MATCH("MP",Table2!$B$1:$C$1,0),0),"")</f>
        <v>12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Scott McTominay</v>
      </c>
      <c r="Y499" s="42">
        <f>API!AC499</f>
        <v>36</v>
      </c>
    </row>
    <row r="500" spans="1:25">
      <c r="A500" s="31" t="str">
        <f>IF([1]FINAL!A500=0,"",[1]FINAL!A500)</f>
        <v>Joe Taylor</v>
      </c>
      <c r="B500" s="31" t="str">
        <f>IF([1]FINAL!B500=0,"",[1]FINAL!B500)</f>
        <v>Taylor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LUT</v>
      </c>
      <c r="F500" s="43">
        <f>IFERROR(VLOOKUP($E500,Table2!$B$1:$C$21,MATCH("MP",Table2!$B$1:$C$1,0),0),"")</f>
        <v>12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Facundo Pellistri Rebollo</v>
      </c>
      <c r="Y500" s="42">
        <f>API!AC500</f>
        <v>9</v>
      </c>
    </row>
    <row r="501" spans="1:25">
      <c r="A501" s="31" t="str">
        <f>IF([1]FINAL!A501=0,"",[1]FINAL!A501)</f>
        <v>Gabriel Osho</v>
      </c>
      <c r="B501" s="31" t="str">
        <f>IF([1]FINAL!B501=0,"",[1]FINAL!B501)</f>
        <v>Osho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12</v>
      </c>
      <c r="G501" s="32">
        <f>IFERROR(VLOOKUP(A501,PlayingTime!$B$1:$Z$999,MATCH("Min",PlayingTime!$B$2:$Z$2,0),0),0)</f>
        <v>236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236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4</v>
      </c>
      <c r="X501" s="42" t="str">
        <f>API!M501&amp;" "&amp;API!V501</f>
        <v>Raphaël Varane</v>
      </c>
      <c r="Y501" s="42">
        <f>API!AC501</f>
        <v>21</v>
      </c>
    </row>
    <row r="502" spans="1:25">
      <c r="A502" s="31" t="str">
        <f>IF([1]FINAL!A502=0,"",[1]FINAL!A502)</f>
        <v>Dan Potts</v>
      </c>
      <c r="B502" s="31" t="str">
        <f>IF([1]FINAL!B502=0,"",[1]FINAL!B502)</f>
        <v>Potts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12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Marcus Rashford</v>
      </c>
      <c r="Y502" s="42">
        <f>API!AC502</f>
        <v>35</v>
      </c>
    </row>
    <row r="503" spans="1:25">
      <c r="A503" s="31" t="str">
        <f>IF([1]FINAL!A503=0,"",[1]FINAL!A503)</f>
        <v>Stefan Bajcetic</v>
      </c>
      <c r="B503" s="31" t="str">
        <f>IF([1]FINAL!B503=0,"",[1]FINAL!B503)</f>
        <v>Bajcetic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LIV</v>
      </c>
      <c r="F503" s="43">
        <f>IFERROR(VLOOKUP($E503,Table2!$B$1:$C$21,MATCH("MP",Table2!$B$1:$C$1,0),0),"")</f>
        <v>12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Jadon Sancho</v>
      </c>
      <c r="Y503" s="42">
        <f>API!AC503</f>
        <v>3</v>
      </c>
    </row>
    <row r="504" spans="1:25">
      <c r="A504" s="31" t="str">
        <f>IF([1]FINAL!A504=0,"",[1]FINAL!A504)</f>
        <v>Jordan Henderson</v>
      </c>
      <c r="B504" s="31" t="str">
        <f>IF([1]FINAL!B504=0,"",[1]FINAL!B504)</f>
        <v>Henderson</v>
      </c>
      <c r="C504" s="31" t="str">
        <f>IF([1]FINAL!C504=0,"",[1]FINAL!C504)</f>
        <v>J Henderson</v>
      </c>
      <c r="D504" s="31" t="str">
        <f>IF([1]FINAL!D504=0,"",[1]FINAL!D504)</f>
        <v/>
      </c>
      <c r="E504" s="42" t="str">
        <f>[1]FINAL!M504</f>
        <v>LIV</v>
      </c>
      <c r="F504" s="43">
        <f>IFERROR(VLOOKUP($E504,Table2!$B$1:$C$21,MATCH("MP",Table2!$B$1:$C$1,0),0),"")</f>
        <v>12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Luke Shaw</v>
      </c>
      <c r="Y504" s="42">
        <f>API!AC504</f>
        <v>6</v>
      </c>
    </row>
    <row r="505" spans="1:25">
      <c r="A505" s="31" t="str">
        <f>IF([1]FINAL!A505=0,"",[1]FINAL!A505)</f>
        <v>Thiago Alcántara do Nascimento</v>
      </c>
      <c r="B505" s="31" t="str">
        <f>IF([1]FINAL!B505=0,"",[1]FINAL!B505)</f>
        <v>Thiago</v>
      </c>
      <c r="C505" s="31" t="str">
        <f>IF([1]FINAL!C505=0,"",[1]FINAL!C505)</f>
        <v>Thiago Alcántara</v>
      </c>
      <c r="D505" s="31" t="str">
        <f>IF([1]FINAL!D505=0,"",[1]FINAL!D505)</f>
        <v/>
      </c>
      <c r="E505" s="42" t="str">
        <f>[1]FINAL!M505</f>
        <v>LIV</v>
      </c>
      <c r="F505" s="43">
        <f>IFERROR(VLOOKUP($E505,Table2!$B$1:$C$21,MATCH("MP",Table2!$B$1:$C$1,0),0),"")</f>
        <v>12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Shola Shoretire</v>
      </c>
      <c r="Y505" s="42">
        <f>API!AC505</f>
        <v>0</v>
      </c>
    </row>
    <row r="506" spans="1:25">
      <c r="A506" s="31" t="str">
        <f>IF([1]FINAL!A506=0,"",[1]FINAL!A506)</f>
        <v>Fabio Henrique Tavares</v>
      </c>
      <c r="B506" s="31" t="str">
        <f>IF([1]FINAL!B506=0,"",[1]FINAL!B506)</f>
        <v>Fabinho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LIV</v>
      </c>
      <c r="F506" s="43">
        <f>IFERROR(VLOOKUP($E506,Table2!$B$1:$C$21,MATCH("MP",Table2!$B$1:$C$1,0),0),"")</f>
        <v>12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Donny van de Beek</v>
      </c>
      <c r="Y506" s="42">
        <f>API!AC506</f>
        <v>1</v>
      </c>
    </row>
    <row r="507" spans="1:25">
      <c r="A507" s="31" t="str">
        <f>IF([1]FINAL!A507=0,"",[1]FINAL!A507)</f>
        <v>Caoimhin Kelleher</v>
      </c>
      <c r="B507" s="31" t="str">
        <f>IF([1]FINAL!B507=0,"",[1]FINAL!B507)</f>
        <v>Kelleher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LIV</v>
      </c>
      <c r="F507" s="43">
        <f>IFERROR(VLOOKUP($E507,Table2!$B$1:$C$21,MATCH("MP",Table2!$B$1:$C$1,0),0),"")</f>
        <v>12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Aaron Wan-Bissaka</v>
      </c>
      <c r="Y507" s="42">
        <f>API!AC507</f>
        <v>23</v>
      </c>
    </row>
    <row r="508" spans="1:25">
      <c r="A508" s="31" t="str">
        <f>IF([1]FINAL!A508=0,"",[1]FINAL!A508)</f>
        <v>Adrián San Miguel del Castillo</v>
      </c>
      <c r="B508" s="31" t="str">
        <f>IF([1]FINAL!B508=0,"",[1]FINAL!B508)</f>
        <v>Adrián</v>
      </c>
      <c r="C508" s="31" t="str">
        <f>IF([1]FINAL!C508=0,"",[1]FINAL!C508)</f>
        <v>Adrian</v>
      </c>
      <c r="D508" s="31" t="str">
        <f>IF([1]FINAL!D508=0,"",[1]FINAL!D508)</f>
        <v/>
      </c>
      <c r="E508" s="42" t="str">
        <f>[1]FINAL!M508</f>
        <v>LIV</v>
      </c>
      <c r="F508" s="43">
        <f>IFERROR(VLOOKUP($E508,Table2!$B$1:$C$21,MATCH("MP",Table2!$B$1:$C$1,0),0),"")</f>
        <v>12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Sergio Reguilón</v>
      </c>
      <c r="Y508" s="42">
        <f>API!AC508</f>
        <v>15</v>
      </c>
    </row>
    <row r="509" spans="1:25">
      <c r="A509" s="31" t="str">
        <f>IF([1]FINAL!A509=0,"",[1]FINAL!A509)</f>
        <v>Nathaniel Phillips</v>
      </c>
      <c r="B509" s="31" t="str">
        <f>IF([1]FINAL!B509=0,"",[1]FINAL!B509)</f>
        <v>Phillips</v>
      </c>
      <c r="C509" s="31" t="str">
        <f>IF([1]FINAL!C509=0,"",[1]FINAL!C509)</f>
        <v>N Phillips</v>
      </c>
      <c r="D509" s="31" t="str">
        <f>IF([1]FINAL!D509=0,"",[1]FINAL!D509)</f>
        <v/>
      </c>
      <c r="E509" s="42" t="str">
        <f>[1]FINAL!M509</f>
        <v>LIV</v>
      </c>
      <c r="F509" s="43">
        <f>IFERROR(VLOOKUP($E509,Table2!$B$1:$C$21,MATCH("MP",Table2!$B$1:$C$1,0),0),"")</f>
        <v>12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André Onana</v>
      </c>
      <c r="Y509" s="42">
        <f>API!AC509</f>
        <v>43</v>
      </c>
    </row>
    <row r="510" spans="1:25">
      <c r="A510" s="31" t="str">
        <f>IF([1]FINAL!A510=0,"",[1]FINAL!A510)</f>
        <v>Sepp van den Berg</v>
      </c>
      <c r="B510" s="31" t="str">
        <f>IF([1]FINAL!B510=0,"",[1]FINAL!B510)</f>
        <v>Van den Berg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LIV</v>
      </c>
      <c r="F510" s="43">
        <f>IFERROR(VLOOKUP($E510,Table2!$B$1:$C$21,MATCH("MP",Table2!$B$1:$C$1,0),0),"")</f>
        <v>12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Rasmus Højlund</v>
      </c>
      <c r="Y510" s="42">
        <f>API!AC510</f>
        <v>17</v>
      </c>
    </row>
    <row r="511" spans="1:25">
      <c r="A511" s="31" t="str">
        <f>IF([1]FINAL!A511=0,"",[1]FINAL!A511)</f>
        <v>Tyrese Francois</v>
      </c>
      <c r="B511" s="31" t="str">
        <f>IF([1]FINAL!B511=0,"",[1]FINAL!B511)</f>
        <v>Francois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FUL</v>
      </c>
      <c r="F511" s="43">
        <f>IFERROR(VLOOKUP($E511,Table2!$B$1:$C$21,MATCH("MP",Table2!$B$1:$C$1,0),0),"")</f>
        <v>12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Omari Forson</v>
      </c>
      <c r="Y511" s="42">
        <f>API!AC511</f>
        <v>0</v>
      </c>
    </row>
    <row r="512" spans="1:25">
      <c r="A512" s="31" t="str">
        <f>IF([1]FINAL!A512=0,"",[1]FINAL!A512)</f>
        <v>Anthony Knockaert</v>
      </c>
      <c r="B512" s="31" t="str">
        <f>IF([1]FINAL!B512=0,"",[1]FINAL!B512)</f>
        <v>Knockaert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FUL</v>
      </c>
      <c r="F512" s="43">
        <f>IFERROR(VLOOKUP($E512,Table2!$B$1:$C$21,MATCH("MP",Table2!$B$1:$C$1,0),0),"")</f>
        <v>12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Radek Vítek</v>
      </c>
      <c r="Y512" s="42">
        <f>API!AC512</f>
        <v>0</v>
      </c>
    </row>
    <row r="513" spans="1:25">
      <c r="A513" s="31" t="str">
        <f>IF([1]FINAL!A513=0,"",[1]FINAL!A513)</f>
        <v>Ivan Neves Abreu Cavaleiro</v>
      </c>
      <c r="B513" s="31" t="str">
        <f>IF([1]FINAL!B513=0,"",[1]FINAL!B513)</f>
        <v>I.Cavaleiro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FUL</v>
      </c>
      <c r="F513" s="43">
        <f>IFERROR(VLOOKUP($E513,Table2!$B$1:$C$21,MATCH("MP",Table2!$B$1:$C$1,0),0),"")</f>
        <v>12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Daniel Gore</v>
      </c>
      <c r="Y513" s="42">
        <f>API!AC513</f>
        <v>0</v>
      </c>
    </row>
    <row r="514" spans="1:25">
      <c r="A514" s="31" t="str">
        <f>IF([1]FINAL!A514=0,"",[1]FINAL!A514)</f>
        <v>Marek Rodák</v>
      </c>
      <c r="B514" s="31" t="str">
        <f>IF([1]FINAL!B514=0,"",[1]FINAL!B514)</f>
        <v>Rodák</v>
      </c>
      <c r="C514" s="31" t="str">
        <f>IF([1]FINAL!C514=0,"",[1]FINAL!C514)</f>
        <v>Rodak</v>
      </c>
      <c r="D514" s="31" t="str">
        <f>IF([1]FINAL!D514=0,"",[1]FINAL!D514)</f>
        <v/>
      </c>
      <c r="E514" s="42" t="str">
        <f>[1]FINAL!M514</f>
        <v>FUL</v>
      </c>
      <c r="F514" s="43">
        <f>IFERROR(VLOOKUP($E514,Table2!$B$1:$C$21,MATCH("MP",Table2!$B$1:$C$1,0),0),"")</f>
        <v>12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-1</v>
      </c>
      <c r="X514" s="42" t="str">
        <f>API!M514&amp;" "&amp;API!V514</f>
        <v>Altay Bayindir</v>
      </c>
      <c r="Y514" s="42">
        <f>API!AC514</f>
        <v>0</v>
      </c>
    </row>
    <row r="515" spans="1:25">
      <c r="A515" s="31" t="str">
        <f>IF([1]FINAL!A515=0,"",[1]FINAL!A515)</f>
        <v>Rodrigo Muniz Carvalho</v>
      </c>
      <c r="B515" s="31" t="str">
        <f>IF([1]FINAL!B515=0,"",[1]FINAL!B515)</f>
        <v>Muniz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FUL</v>
      </c>
      <c r="F515" s="43">
        <f>IFERROR(VLOOKUP($E515,Table2!$B$1:$C$21,MATCH("MP",Table2!$B$1:$C$1,0),0),"")</f>
        <v>12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5</v>
      </c>
      <c r="X515" s="42" t="str">
        <f>API!M515&amp;" "&amp;API!V515</f>
        <v>Jonny Evans</v>
      </c>
      <c r="Y515" s="42">
        <f>API!AC515</f>
        <v>22</v>
      </c>
    </row>
    <row r="516" spans="1:25">
      <c r="A516" s="31" t="str">
        <f>IF([1]FINAL!A516=0,"",[1]FINAL!A516)</f>
        <v>Kevin Mbabu</v>
      </c>
      <c r="B516" s="31" t="str">
        <f>IF([1]FINAL!B516=0,"",[1]FINAL!B516)</f>
        <v>Mbabu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FUL</v>
      </c>
      <c r="F516" s="43">
        <f>IFERROR(VLOOKUP($E516,Table2!$B$1:$C$21,MATCH("MP",Table2!$B$1:$C$1,0),0),"")</f>
        <v>12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Sofyan Amrabat</v>
      </c>
      <c r="Y516" s="42">
        <f>API!AC516</f>
        <v>6</v>
      </c>
    </row>
    <row r="517" spans="1:25">
      <c r="A517" s="31" t="str">
        <f>IF([1]FINAL!A517=0,"",[1]FINAL!A517)</f>
        <v>Tosin Adarabioyo</v>
      </c>
      <c r="B517" s="31" t="str">
        <f>IF([1]FINAL!B517=0,"",[1]FINAL!B517)</f>
        <v>Tosin</v>
      </c>
      <c r="C517" s="31" t="str">
        <f>IF([1]FINAL!C517=0,"",[1]FINAL!C517)</f>
        <v>Adarabioyo</v>
      </c>
      <c r="D517" s="31" t="str">
        <f>IF([1]FINAL!D517=0,"",[1]FINAL!D517)</f>
        <v/>
      </c>
      <c r="E517" s="42" t="str">
        <f>[1]FINAL!M517</f>
        <v>FUL</v>
      </c>
      <c r="F517" s="43">
        <f>IFERROR(VLOOKUP($E517,Table2!$B$1:$C$21,MATCH("MP",Table2!$B$1:$C$1,0),0),"")</f>
        <v>12</v>
      </c>
      <c r="G517" s="32">
        <f>IFERROR(VLOOKUP(A517,PlayingTime!$B$1:$Z$999,MATCH("Min",PlayingTime!$B$2:$Z$2,0),0),0)</f>
        <v>2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2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1</v>
      </c>
      <c r="X517" s="42" t="str">
        <f>API!M517&amp;" "&amp;API!V517</f>
        <v>Lewis Hall</v>
      </c>
      <c r="Y517" s="42">
        <f>API!AC517</f>
        <v>2</v>
      </c>
    </row>
    <row r="518" spans="1:25">
      <c r="A518" s="31" t="str">
        <f>IF([1]FINAL!A518=0,"",[1]FINAL!A518)</f>
        <v>Terence Kongolo</v>
      </c>
      <c r="B518" s="31" t="str">
        <f>IF([1]FINAL!B518=0,"",[1]FINAL!B518)</f>
        <v>Kongolo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FUL</v>
      </c>
      <c r="F518" s="43">
        <f>IFERROR(VLOOKUP($E518,Table2!$B$1:$C$21,MATCH("MP",Table2!$B$1:$C$1,0),0),"")</f>
        <v>12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Miguel Almirón Rejala</v>
      </c>
      <c r="Y518" s="42">
        <f>API!AC518</f>
        <v>34</v>
      </c>
    </row>
    <row r="519" spans="1:25">
      <c r="A519" s="31" t="str">
        <f>IF([1]FINAL!A519=0,"",[1]FINAL!A519)</f>
        <v>Demarai Gray</v>
      </c>
      <c r="B519" s="31" t="str">
        <f>IF([1]FINAL!B519=0,"",[1]FINAL!B519)</f>
        <v>Gray</v>
      </c>
      <c r="C519" s="31" t="str">
        <f>IF([1]FINAL!C519=0,"",[1]FINAL!C519)</f>
        <v>D Gray</v>
      </c>
      <c r="D519" s="31" t="str">
        <f>IF([1]FINAL!D519=0,"",[1]FINAL!D519)</f>
        <v/>
      </c>
      <c r="E519" s="42" t="str">
        <f>[1]FINAL!M519</f>
        <v>EVE</v>
      </c>
      <c r="F519" s="43">
        <f>IFERROR(VLOOKUP($E519,Table2!$B$1:$C$21,MATCH("MP",Table2!$B$1:$C$1,0),0),"")</f>
        <v>12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Elliot Anderson</v>
      </c>
      <c r="Y519" s="42">
        <f>API!AC519</f>
        <v>19</v>
      </c>
    </row>
    <row r="520" spans="1:25">
      <c r="A520" s="31" t="str">
        <f>IF([1]FINAL!A520=0,"",[1]FINAL!A520)</f>
        <v>Dele Alli</v>
      </c>
      <c r="B520" s="31" t="str">
        <f>IF([1]FINAL!B520=0,"",[1]FINAL!B520)</f>
        <v>Dele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EVE</v>
      </c>
      <c r="F520" s="43">
        <f>IFERROR(VLOOKUP($E520,Table2!$B$1:$C$21,MATCH("MP",Table2!$B$1:$C$1,0),0),"")</f>
        <v>12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Harrison Ashby</v>
      </c>
      <c r="Y520" s="42">
        <f>API!AC520</f>
        <v>0</v>
      </c>
    </row>
    <row r="521" spans="1:25">
      <c r="A521" s="31" t="str">
        <f>IF([1]FINAL!A521=0,"",[1]FINAL!A521)</f>
        <v>André Tavares Gomes</v>
      </c>
      <c r="B521" s="31" t="str">
        <f>IF([1]FINAL!B521=0,"",[1]FINAL!B521)</f>
        <v>André Gomes</v>
      </c>
      <c r="C521" s="31" t="str">
        <f>IF([1]FINAL!C521=0,"",[1]FINAL!C521)</f>
        <v>Gomes</v>
      </c>
      <c r="D521" s="31" t="str">
        <f>IF([1]FINAL!D521=0,"",[1]FINAL!D521)</f>
        <v/>
      </c>
      <c r="E521" s="42" t="str">
        <f>[1]FINAL!M521</f>
        <v>EVE</v>
      </c>
      <c r="F521" s="43">
        <f>IFERROR(VLOOKUP($E521,Table2!$B$1:$C$21,MATCH("MP",Table2!$B$1:$C$1,0),0),"")</f>
        <v>12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Sven Botman</v>
      </c>
      <c r="Y521" s="42">
        <f>API!AC521</f>
        <v>30</v>
      </c>
    </row>
    <row r="522" spans="1:25">
      <c r="A522" s="31" t="str">
        <f>IF([1]FINAL!A522=0,"",[1]FINAL!A522)</f>
        <v>Jean-Philippe Gbamin</v>
      </c>
      <c r="B522" s="31" t="str">
        <f>IF([1]FINAL!B522=0,"",[1]FINAL!B522)</f>
        <v>Gbamin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EVE</v>
      </c>
      <c r="F522" s="43">
        <f>IFERROR(VLOOKUP($E522,Table2!$B$1:$C$21,MATCH("MP",Table2!$B$1:$C$1,0),0),"")</f>
        <v>12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Bruno Guimarães Rodriguez Moura</v>
      </c>
      <c r="Y522" s="42">
        <f>API!AC522</f>
        <v>32</v>
      </c>
    </row>
    <row r="523" spans="1:25">
      <c r="A523" s="31" t="str">
        <f>IF([1]FINAL!A523=0,"",[1]FINAL!A523)</f>
        <v>Mason Holgate</v>
      </c>
      <c r="B523" s="31" t="str">
        <f>IF([1]FINAL!B523=0,"",[1]FINAL!B523)</f>
        <v>Holgate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EVE</v>
      </c>
      <c r="F523" s="43">
        <f>IFERROR(VLOOKUP($E523,Table2!$B$1:$C$21,MATCH("MP",Table2!$B$1:$C$1,0),0),"")</f>
        <v>12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Dan Burn</v>
      </c>
      <c r="Y523" s="42">
        <f>API!AC523</f>
        <v>37</v>
      </c>
    </row>
    <row r="524" spans="1:25">
      <c r="A524" s="31" t="str">
        <f>IF([1]FINAL!A524=0,"",[1]FINAL!A524)</f>
        <v>Seamus Coleman</v>
      </c>
      <c r="B524" s="31" t="str">
        <f>IF([1]FINAL!B524=0,"",[1]FINAL!B524)</f>
        <v>Coleman</v>
      </c>
      <c r="C524" s="31" t="str">
        <f>IF([1]FINAL!C524=0,"",[1]FINAL!C524)</f>
        <v>Séamus Coleman</v>
      </c>
      <c r="D524" s="31" t="str">
        <f>IF([1]FINAL!D524=0,"",[1]FINAL!D524)</f>
        <v/>
      </c>
      <c r="E524" s="42" t="str">
        <f>[1]FINAL!M524</f>
        <v>EVE</v>
      </c>
      <c r="F524" s="43">
        <f>IFERROR(VLOOKUP($E524,Table2!$B$1:$C$21,MATCH("MP",Table2!$B$1:$C$1,0),0),"")</f>
        <v>12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Karl Darlow</v>
      </c>
      <c r="Y524" s="42">
        <f>API!AC524</f>
        <v>0</v>
      </c>
    </row>
    <row r="525" spans="1:25">
      <c r="A525" s="31" t="str">
        <f>IF([1]FINAL!A525=0,"",[1]FINAL!A525)</f>
        <v>Ben Godfrey</v>
      </c>
      <c r="B525" s="31" t="str">
        <f>IF([1]FINAL!B525=0,"",[1]FINAL!B525)</f>
        <v>Godfrey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EVE</v>
      </c>
      <c r="F525" s="43">
        <f>IFERROR(VLOOKUP($E525,Table2!$B$1:$C$21,MATCH("MP",Table2!$B$1:$C$1,0),0),"")</f>
        <v>12</v>
      </c>
      <c r="G525" s="32">
        <f>IFERROR(VLOOKUP(A525,PlayingTime!$B$1:$Z$999,MATCH("Min",PlayingTime!$B$2:$Z$2,0),0),0)</f>
        <v>1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1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1</v>
      </c>
      <c r="X525" s="42" t="str">
        <f>API!M525&amp;" "&amp;API!V525</f>
        <v>Martin Dubravka</v>
      </c>
      <c r="Y525" s="42">
        <f>API!AC525</f>
        <v>0</v>
      </c>
    </row>
    <row r="526" spans="1:25">
      <c r="A526" s="31" t="str">
        <f>IF([1]FINAL!A526=0,"",[1]FINAL!A526)</f>
        <v>Michael Olise</v>
      </c>
      <c r="B526" s="31" t="str">
        <f>IF([1]FINAL!B526=0,"",[1]FINAL!B526)</f>
        <v>Olise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CRY</v>
      </c>
      <c r="F526" s="43">
        <f>IFERROR(VLOOKUP($E526,Table2!$B$1:$C$21,MATCH("MP",Table2!$B$1:$C$1,0),0),"")</f>
        <v>12</v>
      </c>
      <c r="G526" s="32">
        <f>IFERROR(VLOOKUP(A526,PlayingTime!$B$1:$Z$999,MATCH("Min",PlayingTime!$B$2:$Z$2,0),0),0)</f>
        <v>24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24</v>
      </c>
      <c r="L526" s="31">
        <f>IFERROR(VLOOKUP(A526,PlayerStats!$B$1:$Z$999,MATCH("xG",PlayerStats!$B$2:$Z$2,0),0),0)</f>
        <v>0.1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0.1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1</v>
      </c>
      <c r="X526" s="42" t="str">
        <f>API!M526&amp;" "&amp;API!V526</f>
        <v>Ryan Fraser</v>
      </c>
      <c r="Y526" s="42">
        <f>API!AC526</f>
        <v>0</v>
      </c>
    </row>
    <row r="527" spans="1:25">
      <c r="A527" s="31" t="str">
        <f>IF([1]FINAL!A527=0,"",[1]FINAL!A527)</f>
        <v>Jairo Riedewald</v>
      </c>
      <c r="B527" s="31" t="str">
        <f>IF([1]FINAL!B527=0,"",[1]FINAL!B527)</f>
        <v>Riedewald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CRY</v>
      </c>
      <c r="F527" s="43">
        <f>IFERROR(VLOOKUP($E527,Table2!$B$1:$C$21,MATCH("MP",Table2!$B$1:$C$1,0),0),"")</f>
        <v>12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4</v>
      </c>
      <c r="X527" s="42" t="str">
        <f>API!M527&amp;" "&amp;API!V527</f>
        <v>Mark Gillespie</v>
      </c>
      <c r="Y527" s="42">
        <f>API!AC527</f>
        <v>0</v>
      </c>
    </row>
    <row r="528" spans="1:25">
      <c r="A528" s="31" t="str">
        <f>IF([1]FINAL!A528=0,"",[1]FINAL!A528)</f>
        <v>Malcolm Ebiowei</v>
      </c>
      <c r="B528" s="31" t="str">
        <f>IF([1]FINAL!B528=0,"",[1]FINAL!B528)</f>
        <v>Ebiowei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CRY</v>
      </c>
      <c r="F528" s="43">
        <f>IFERROR(VLOOKUP($E528,Table2!$B$1:$C$21,MATCH("MP",Table2!$B$1:$C$1,0),0),"")</f>
        <v>12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Anthony Gordon</v>
      </c>
      <c r="Y528" s="42">
        <f>API!AC528</f>
        <v>56</v>
      </c>
    </row>
    <row r="529" spans="1:25">
      <c r="A529" s="31" t="str">
        <f>IF([1]FINAL!A529=0,"",[1]FINAL!A529)</f>
        <v>Dean Henderson</v>
      </c>
      <c r="B529" s="31" t="str">
        <f>IF([1]FINAL!B529=0,"",[1]FINAL!B529)</f>
        <v>Henderson</v>
      </c>
      <c r="C529" s="31" t="str">
        <f>IF([1]FINAL!C529=0,"",[1]FINAL!C529)</f>
        <v>D Henderson</v>
      </c>
      <c r="D529" s="31" t="str">
        <f>IF([1]FINAL!D529=0,"",[1]FINAL!D529)</f>
        <v/>
      </c>
      <c r="E529" s="42" t="str">
        <f>[1]FINAL!M529</f>
        <v>CRY</v>
      </c>
      <c r="F529" s="43">
        <f>IFERROR(VLOOKUP($E529,Table2!$B$1:$C$21,MATCH("MP",Table2!$B$1:$C$1,0),0),"")</f>
        <v>12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Isaac Hayden</v>
      </c>
      <c r="Y529" s="42">
        <f>API!AC529</f>
        <v>0</v>
      </c>
    </row>
    <row r="530" spans="1:25">
      <c r="A530" s="31" t="str">
        <f>IF([1]FINAL!A530=0,"",[1]FINAL!A530)</f>
        <v>Vicente Guaita</v>
      </c>
      <c r="B530" s="31" t="str">
        <f>IF([1]FINAL!B530=0,"",[1]FINAL!B530)</f>
        <v>Guaita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CRY</v>
      </c>
      <c r="F530" s="43">
        <f>IFERROR(VLOOKUP($E530,Table2!$B$1:$C$21,MATCH("MP",Table2!$B$1:$C$1,0),0),"")</f>
        <v>12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Jeff Hendrick</v>
      </c>
      <c r="Y530" s="42">
        <f>API!AC530</f>
        <v>0</v>
      </c>
    </row>
    <row r="531" spans="1:25">
      <c r="A531" s="31" t="str">
        <f>IF([1]FINAL!A531=0,"",[1]FINAL!A531)</f>
        <v>Remi Matthews</v>
      </c>
      <c r="B531" s="31" t="str">
        <f>IF([1]FINAL!B531=0,"",[1]FINAL!B531)</f>
        <v>Matthews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CRY</v>
      </c>
      <c r="F531" s="43">
        <f>IFERROR(VLOOKUP($E531,Table2!$B$1:$C$21,MATCH("MP",Table2!$B$1:$C$1,0),0),"")</f>
        <v>12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Alexander Isak</v>
      </c>
      <c r="Y531" s="42">
        <f>API!AC531</f>
        <v>44</v>
      </c>
    </row>
    <row r="532" spans="1:25">
      <c r="A532" s="31" t="str">
        <f>IF([1]FINAL!A532=0,"",[1]FINAL!A532)</f>
        <v>Luke Plange</v>
      </c>
      <c r="B532" s="31" t="str">
        <f>IF([1]FINAL!B532=0,"",[1]FINAL!B532)</f>
        <v>Plange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CRY</v>
      </c>
      <c r="F532" s="43">
        <f>IFERROR(VLOOKUP($E532,Table2!$B$1:$C$21,MATCH("MP",Table2!$B$1:$C$1,0),0),"")</f>
        <v>12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Joelinton Cássio Apolinário de Lira</v>
      </c>
      <c r="Y532" s="42">
        <f>API!AC532</f>
        <v>22</v>
      </c>
    </row>
    <row r="533" spans="1:25">
      <c r="A533" s="31" t="str">
        <f>IF([1]FINAL!A533=0,"",[1]FINAL!A533)</f>
        <v>Rob Holding</v>
      </c>
      <c r="B533" s="31" t="str">
        <f>IF([1]FINAL!B533=0,"",[1]FINAL!B533)</f>
        <v>Holding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CRY</v>
      </c>
      <c r="F533" s="43">
        <f>IFERROR(VLOOKUP($E533,Table2!$B$1:$C$21,MATCH("MP",Table2!$B$1:$C$1,0),0),"")</f>
        <v>12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Emil Krafth</v>
      </c>
      <c r="Y533" s="42">
        <f>API!AC533</f>
        <v>1</v>
      </c>
    </row>
    <row r="534" spans="1:25">
      <c r="A534" s="31" t="str">
        <f>IF([1]FINAL!A534=0,"",[1]FINAL!A534)</f>
        <v>James Tomkins</v>
      </c>
      <c r="B534" s="31" t="str">
        <f>IF([1]FINAL!B534=0,"",[1]FINAL!B534)</f>
        <v>Tomkins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CRY</v>
      </c>
      <c r="F534" s="43">
        <f>IFERROR(VLOOKUP($E534,Table2!$B$1:$C$21,MATCH("MP",Table2!$B$1:$C$1,0),0),"")</f>
        <v>12</v>
      </c>
      <c r="G534" s="32">
        <f>IFERROR(VLOOKUP(A534,PlayingTime!$B$1:$Z$999,MATCH("Min",PlayingTime!$B$2:$Z$2,0),0),0)</f>
        <v>1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1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1</v>
      </c>
      <c r="X534" s="42" t="str">
        <f>API!M534&amp;" "&amp;API!V534</f>
        <v>Garang Kuol</v>
      </c>
      <c r="Y534" s="42">
        <f>API!AC534</f>
        <v>0</v>
      </c>
    </row>
    <row r="535" spans="1:25">
      <c r="A535" s="31" t="str">
        <f>IF([1]FINAL!A535=0,"",[1]FINAL!A535)</f>
        <v>Nathaniel Clyne</v>
      </c>
      <c r="B535" s="31" t="str">
        <f>IF([1]FINAL!B535=0,"",[1]FINAL!B535)</f>
        <v>Clyne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CRY</v>
      </c>
      <c r="F535" s="43">
        <f>IFERROR(VLOOKUP($E535,Table2!$B$1:$C$21,MATCH("MP",Table2!$B$1:$C$1,0),0),"")</f>
        <v>12</v>
      </c>
      <c r="G535" s="32">
        <f>IFERROR(VLOOKUP(A535,PlayingTime!$B$1:$Z$999,MATCH("Min",PlayingTime!$B$2:$Z$2,0),0),0)</f>
        <v>132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132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8</v>
      </c>
      <c r="X535" s="42" t="str">
        <f>API!M535&amp;" "&amp;API!V535</f>
        <v>Jamaal Lascelles</v>
      </c>
      <c r="Y535" s="42">
        <f>API!AC535</f>
        <v>23</v>
      </c>
    </row>
    <row r="536" spans="1:25">
      <c r="A536" s="31" t="str">
        <f>IF([1]FINAL!A536=0,"",[1]FINAL!A536)</f>
        <v>Hakim Ziyech</v>
      </c>
      <c r="B536" s="31" t="str">
        <f>IF([1]FINAL!B536=0,"",[1]FINAL!B536)</f>
        <v>Ziyech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CHE</v>
      </c>
      <c r="F536" s="43">
        <f>IFERROR(VLOOKUP($E536,Table2!$B$1:$C$21,MATCH("MP",Table2!$B$1:$C$1,0),0),"")</f>
        <v>12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Jamal Lewis</v>
      </c>
      <c r="Y536" s="42">
        <f>API!AC536</f>
        <v>0</v>
      </c>
    </row>
    <row r="537" spans="1:25">
      <c r="A537" s="31" t="str">
        <f>IF([1]FINAL!A537=0,"",[1]FINAL!A537)</f>
        <v>Christian Pulisic</v>
      </c>
      <c r="B537" s="31" t="str">
        <f>IF([1]FINAL!B537=0,"",[1]FINAL!B537)</f>
        <v>Pulisic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CHE</v>
      </c>
      <c r="F537" s="43">
        <f>IFERROR(VLOOKUP($E537,Table2!$B$1:$C$21,MATCH("MP",Table2!$B$1:$C$1,0),0),"")</f>
        <v>12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Sean Longstaff</v>
      </c>
      <c r="Y537" s="42">
        <f>API!AC537</f>
        <v>37</v>
      </c>
    </row>
    <row r="538" spans="1:25">
      <c r="A538" s="31" t="str">
        <f>IF([1]FINAL!A538=0,"",[1]FINAL!A538)</f>
        <v>Kepa Arrizabalaga</v>
      </c>
      <c r="B538" s="31" t="str">
        <f>IF([1]FINAL!B538=0,"",[1]FINAL!B538)</f>
        <v>Arrizabalaga</v>
      </c>
      <c r="C538" s="31" t="str">
        <f>IF([1]FINAL!C538=0,"",[1]FINAL!C538)</f>
        <v>Kepa</v>
      </c>
      <c r="D538" s="31" t="str">
        <f>IF([1]FINAL!D538=0,"",[1]FINAL!D538)</f>
        <v/>
      </c>
      <c r="E538" s="42" t="str">
        <f>[1]FINAL!M538</f>
        <v>CHE</v>
      </c>
      <c r="F538" s="43">
        <f>IFERROR(VLOOKUP($E538,Table2!$B$1:$C$21,MATCH("MP",Table2!$B$1:$C$1,0),0),"")</f>
        <v>12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Javier Manquillo Gaitán</v>
      </c>
      <c r="Y538" s="42">
        <f>API!AC538</f>
        <v>0</v>
      </c>
    </row>
    <row r="539" spans="1:25">
      <c r="A539" s="31" t="str">
        <f>IF([1]FINAL!A539=0,"",[1]FINAL!A539)</f>
        <v>Christopher Nkunku</v>
      </c>
      <c r="B539" s="31" t="str">
        <f>IF([1]FINAL!B539=0,"",[1]FINAL!B539)</f>
        <v/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CHE</v>
      </c>
      <c r="F539" s="43">
        <f>IFERROR(VLOOKUP($E539,Table2!$B$1:$C$21,MATCH("MP",Table2!$B$1:$C$1,0),0),"")</f>
        <v>12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Jacob Murphy</v>
      </c>
      <c r="Y539" s="42">
        <f>API!AC539</f>
        <v>24</v>
      </c>
    </row>
    <row r="540" spans="1:25">
      <c r="A540" s="31" t="str">
        <f>IF([1]FINAL!A540=0,"",[1]FINAL!A540)</f>
        <v>Pierre-Emerick Aubameyang</v>
      </c>
      <c r="B540" s="31" t="str">
        <f>IF([1]FINAL!B540=0,"",[1]FINAL!B540)</f>
        <v>Aubameyang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CHE</v>
      </c>
      <c r="F540" s="43">
        <f>IFERROR(VLOOKUP($E540,Table2!$B$1:$C$21,MATCH("MP",Table2!$B$1:$C$1,0),0),"")</f>
        <v>12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Nick Pope</v>
      </c>
      <c r="Y540" s="42">
        <f>API!AC540</f>
        <v>47</v>
      </c>
    </row>
    <row r="541" spans="1:25">
      <c r="A541" s="31" t="str">
        <f>IF([1]FINAL!A541=0,"",[1]FINAL!A541)</f>
        <v>César Azpilicueta</v>
      </c>
      <c r="B541" s="31" t="str">
        <f>IF([1]FINAL!B541=0,"",[1]FINAL!B541)</f>
        <v>Azpilicueta</v>
      </c>
      <c r="C541" s="31" t="str">
        <f>IF([1]FINAL!C541=0,"",[1]FINAL!C541)</f>
        <v>Cesar Azpilicueta</v>
      </c>
      <c r="D541" s="31" t="str">
        <f>IF([1]FINAL!D541=0,"",[1]FINAL!D541)</f>
        <v/>
      </c>
      <c r="E541" s="42" t="str">
        <f>[1]FINAL!M541</f>
        <v>CHE</v>
      </c>
      <c r="F541" s="43">
        <f>IFERROR(VLOOKUP($E541,Table2!$B$1:$C$21,MATCH("MP",Table2!$B$1:$C$1,0),0),"")</f>
        <v>12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Matt Ritchie</v>
      </c>
      <c r="Y541" s="42">
        <f>API!AC541</f>
        <v>2</v>
      </c>
    </row>
    <row r="542" spans="1:25">
      <c r="A542" s="31" t="str">
        <f>IF([1]FINAL!A542=0,"",[1]FINAL!A542)</f>
        <v>Trevoh Chalobah</v>
      </c>
      <c r="B542" s="31" t="str">
        <f>IF([1]FINAL!B542=0,"",[1]FINAL!B542)</f>
        <v>Chalobah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CHE</v>
      </c>
      <c r="F542" s="43">
        <f>IFERROR(VLOOKUP($E542,Table2!$B$1:$C$21,MATCH("MP",Table2!$B$1:$C$1,0),0),"")</f>
        <v>12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Allan Saint-Maximin</v>
      </c>
      <c r="Y542" s="42">
        <f>API!AC542</f>
        <v>0</v>
      </c>
    </row>
    <row r="543" spans="1:25">
      <c r="A543" s="31" t="str">
        <f>IF([1]FINAL!A543=0,"",[1]FINAL!A543)</f>
        <v>Wesley Fofana</v>
      </c>
      <c r="B543" s="31" t="str">
        <f>IF([1]FINAL!B543=0,"",[1]FINAL!B543)</f>
        <v>W.Fofana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CHE</v>
      </c>
      <c r="F543" s="43">
        <f>IFERROR(VLOOKUP($E543,Table2!$B$1:$C$21,MATCH("MP",Table2!$B$1:$C$1,0),0),"")</f>
        <v>12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Fabian Schär</v>
      </c>
      <c r="Y543" s="42">
        <f>API!AC543</f>
        <v>44</v>
      </c>
    </row>
    <row r="544" spans="1:25">
      <c r="A544" s="31" t="str">
        <f>IF([1]FINAL!A544=0,"",[1]FINAL!A544)</f>
        <v>Malang Sarr</v>
      </c>
      <c r="B544" s="31" t="str">
        <f>IF([1]FINAL!B544=0,"",[1]FINAL!B544)</f>
        <v>M.Sarr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CHE</v>
      </c>
      <c r="F544" s="43">
        <f>IFERROR(VLOOKUP($E544,Table2!$B$1:$C$21,MATCH("MP",Table2!$B$1:$C$1,0),0),"")</f>
        <v>12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Matt Targett</v>
      </c>
      <c r="Y544" s="42">
        <f>API!AC544</f>
        <v>2</v>
      </c>
    </row>
    <row r="545" spans="1:25">
      <c r="A545" s="31" t="str">
        <f>IF([1]FINAL!A545=0,"",[1]FINAL!A545)</f>
        <v>Ethan Ampadu</v>
      </c>
      <c r="B545" s="31" t="str">
        <f>IF([1]FINAL!B545=0,"",[1]FINAL!B545)</f>
        <v>Ampadu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CHE</v>
      </c>
      <c r="F545" s="43">
        <f>IFERROR(VLOOKUP($E545,Table2!$B$1:$C$21,MATCH("MP",Table2!$B$1:$C$1,0),0),"")</f>
        <v>12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Sandro Tonali</v>
      </c>
      <c r="Y545" s="42">
        <f>API!AC545</f>
        <v>16</v>
      </c>
    </row>
    <row r="546" spans="1:25">
      <c r="A546" s="31" t="str">
        <f>IF([1]FINAL!A546=0,"",[1]FINAL!A546)</f>
        <v>Enock Agyei</v>
      </c>
      <c r="B546" s="31" t="str">
        <f>IF([1]FINAL!B546=0,"",[1]FINAL!B546)</f>
        <v>Agyei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BUR</v>
      </c>
      <c r="F546" s="43">
        <f>IFERROR(VLOOKUP($E546,Table2!$B$1:$C$21,MATCH("MP",Table2!$B$1:$C$1,0),0),"")</f>
        <v>12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Kieran Trippier</v>
      </c>
      <c r="Y546" s="42">
        <f>API!AC546</f>
        <v>69</v>
      </c>
    </row>
    <row r="547" spans="1:25">
      <c r="A547" s="31" t="str">
        <f>IF([1]FINAL!A547=0,"",[1]FINAL!A547)</f>
        <v>Samuel Bastien</v>
      </c>
      <c r="B547" s="31" t="str">
        <f>IF([1]FINAL!B547=0,"",[1]FINAL!B547)</f>
        <v>Bastien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BUR</v>
      </c>
      <c r="F547" s="43">
        <f>IFERROR(VLOOKUP($E547,Table2!$B$1:$C$21,MATCH("MP",Table2!$B$1:$C$1,0),0),"")</f>
        <v>12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Kell Watts</v>
      </c>
      <c r="Y547" s="42">
        <f>API!AC547</f>
        <v>0</v>
      </c>
    </row>
    <row r="548" spans="1:25">
      <c r="A548" s="31" t="str">
        <f>IF([1]FINAL!A548=0,"",[1]FINAL!A548)</f>
        <v>Darko Churlinov</v>
      </c>
      <c r="B548" s="31" t="str">
        <f>IF([1]FINAL!B548=0,"",[1]FINAL!B548)</f>
        <v>Churlinov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BUR</v>
      </c>
      <c r="F548" s="43">
        <f>IFERROR(VLOOKUP($E548,Table2!$B$1:$C$21,MATCH("MP",Table2!$B$1:$C$1,0),0),"")</f>
        <v>12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Joe Willock</v>
      </c>
      <c r="Y548" s="42">
        <f>API!AC548</f>
        <v>4</v>
      </c>
    </row>
    <row r="549" spans="1:25">
      <c r="A549" s="31" t="str">
        <f>IF([1]FINAL!A549=0,"",[1]FINAL!A549)</f>
        <v>Jack Cork</v>
      </c>
      <c r="B549" s="31" t="str">
        <f>IF([1]FINAL!B549=0,"",[1]FINAL!B549)</f>
        <v>Cork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BUR</v>
      </c>
      <c r="F549" s="43">
        <f>IFERROR(VLOOKUP($E549,Table2!$B$1:$C$21,MATCH("MP",Table2!$B$1:$C$1,0),0),"")</f>
        <v>12</v>
      </c>
      <c r="G549" s="32">
        <f>IFERROR(VLOOKUP(A549,PlayingTime!$B$1:$Z$999,MATCH("Min",PlayingTime!$B$2:$Z$2,0),0),0)</f>
        <v>17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17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1</v>
      </c>
      <c r="X549" s="42" t="str">
        <f>API!M549&amp;" "&amp;API!V549</f>
        <v>Callum Wilson</v>
      </c>
      <c r="Y549" s="42">
        <f>API!AC549</f>
        <v>46</v>
      </c>
    </row>
    <row r="550" spans="1:25">
      <c r="A550" s="31" t="str">
        <f>IF([1]FINAL!A550=0,"",[1]FINAL!A550)</f>
        <v>Dara Costelloe</v>
      </c>
      <c r="B550" s="31" t="str">
        <f>IF([1]FINAL!B550=0,"",[1]FINAL!B550)</f>
        <v>Costelloe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BUR</v>
      </c>
      <c r="F550" s="43">
        <f>IFERROR(VLOOKUP($E550,Table2!$B$1:$C$21,MATCH("MP",Table2!$B$1:$C$1,0),0),"")</f>
        <v>12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Loris Karius</v>
      </c>
      <c r="Y550" s="42">
        <f>API!AC550</f>
        <v>0</v>
      </c>
    </row>
    <row r="551" spans="1:25">
      <c r="A551" s="31" t="str">
        <f>IF([1]FINAL!A551=0,"",[1]FINAL!A551)</f>
        <v>Scott Twine</v>
      </c>
      <c r="B551" s="31" t="str">
        <f>IF([1]FINAL!B551=0,"",[1]FINAL!B551)</f>
        <v>Twine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BUR</v>
      </c>
      <c r="F551" s="43">
        <f>IFERROR(VLOOKUP($E551,Table2!$B$1:$C$21,MATCH("MP",Table2!$B$1:$C$1,0),0),"")</f>
        <v>12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Paul Dummett</v>
      </c>
      <c r="Y551" s="42">
        <f>API!AC551</f>
        <v>0</v>
      </c>
    </row>
    <row r="552" spans="1:25">
      <c r="A552" s="31" t="str">
        <f>IF([1]FINAL!A552=0,"",[1]FINAL!A552)</f>
        <v>Denis Franchi</v>
      </c>
      <c r="B552" s="31" t="str">
        <f>IF([1]FINAL!B552=0,"",[1]FINAL!B552)</f>
        <v>Franchi</v>
      </c>
      <c r="C552" s="31" t="str">
        <f>IF([1]FINAL!C552=0,"",[1]FINAL!C552)</f>
        <v/>
      </c>
      <c r="D552" s="31" t="str">
        <f>IF([1]FINAL!D552=0,"",[1]FINAL!D552)</f>
        <v/>
      </c>
      <c r="E552" s="42" t="str">
        <f>[1]FINAL!M552</f>
        <v>BUR</v>
      </c>
      <c r="F552" s="43">
        <f>IFERROR(VLOOKUP($E552,Table2!$B$1:$C$21,MATCH("MP",Table2!$B$1:$C$1,0),0),"")</f>
        <v>12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Harvey Barnes</v>
      </c>
      <c r="Y552" s="42">
        <f>API!AC552</f>
        <v>17</v>
      </c>
    </row>
    <row r="553" spans="1:25">
      <c r="A553" s="31" t="str">
        <f>IF([1]FINAL!A553=0,"",[1]FINAL!A553)</f>
        <v>Arijanet Muric</v>
      </c>
      <c r="B553" s="31" t="str">
        <f>IF([1]FINAL!B553=0,"",[1]FINAL!B553)</f>
        <v>Muric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BUR</v>
      </c>
      <c r="F553" s="43">
        <f>IFERROR(VLOOKUP($E553,Table2!$B$1:$C$21,MATCH("MP",Table2!$B$1:$C$1,0),0),"")</f>
        <v>12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Tino Livramento</v>
      </c>
      <c r="Y553" s="42">
        <f>API!AC553</f>
        <v>4</v>
      </c>
    </row>
    <row r="554" spans="1:25">
      <c r="A554" s="31" t="str">
        <f>IF([1]FINAL!A554=0,"",[1]FINAL!A554)</f>
        <v>Bailey Peacock-Farrell</v>
      </c>
      <c r="B554" s="31" t="str">
        <f>IF([1]FINAL!B554=0,"",[1]FINAL!B554)</f>
        <v>Peacock-Farrell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BUR</v>
      </c>
      <c r="F554" s="43">
        <f>IFERROR(VLOOKUP($E554,Table2!$B$1:$C$21,MATCH("MP",Table2!$B$1:$C$1,0),0),"")</f>
        <v>12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Alex Murphy</v>
      </c>
      <c r="Y554" s="42">
        <f>API!AC554</f>
        <v>0</v>
      </c>
    </row>
    <row r="555" spans="1:25">
      <c r="A555" s="31" t="str">
        <f>IF([1]FINAL!A555=0,"",[1]FINAL!A555)</f>
        <v>Lawrence Vigouroux</v>
      </c>
      <c r="B555" s="31" t="str">
        <f>IF([1]FINAL!B555=0,"",[1]FINAL!B555)</f>
        <v>Vigouroux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BUR</v>
      </c>
      <c r="F555" s="43">
        <f>IFERROR(VLOOKUP($E555,Table2!$B$1:$C$21,MATCH("MP",Table2!$B$1:$C$1,0),0),"")</f>
        <v>12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Lewis Miley</v>
      </c>
      <c r="Y555" s="42">
        <f>API!AC555</f>
        <v>2</v>
      </c>
    </row>
    <row r="556" spans="1:25">
      <c r="A556" s="31" t="str">
        <f>IF([1]FINAL!A556=0,"",[1]FINAL!A556)</f>
        <v>Wout Weghorst</v>
      </c>
      <c r="B556" s="31" t="str">
        <f>IF([1]FINAL!B556=0,"",[1]FINAL!B556)</f>
        <v>Weghorst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BUR</v>
      </c>
      <c r="F556" s="43">
        <f>IFERROR(VLOOKUP($E556,Table2!$B$1:$C$21,MATCH("MP",Table2!$B$1:$C$1,0),0),"")</f>
        <v>12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Amadou Diallo</v>
      </c>
      <c r="Y556" s="42">
        <f>API!AC556</f>
        <v>0</v>
      </c>
    </row>
    <row r="557" spans="1:25">
      <c r="A557" s="31" t="str">
        <f>IF([1]FINAL!A557=0,"",[1]FINAL!A557)</f>
        <v>Michael Obafemi</v>
      </c>
      <c r="B557" s="31" t="str">
        <f>IF([1]FINAL!B557=0,"",[1]FINAL!B557)</f>
        <v>Obafemi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12</v>
      </c>
      <c r="G557" s="32">
        <f>IFERROR(VLOOKUP(A557,PlayingTime!$B$1:$Z$999,MATCH("Min",PlayingTime!$B$2:$Z$2,0),0),0)</f>
        <v>6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6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1</v>
      </c>
      <c r="X557" s="42" t="str">
        <f>API!M557&amp;" "&amp;API!V557</f>
        <v>Ben Parkinson</v>
      </c>
      <c r="Y557" s="42">
        <f>API!AC557</f>
        <v>1</v>
      </c>
    </row>
    <row r="558" spans="1:25">
      <c r="A558" s="31" t="str">
        <f>IF([1]FINAL!A558=0,"",[1]FINAL!A558)</f>
        <v>CJ Egan-Riley</v>
      </c>
      <c r="B558" s="31" t="str">
        <f>IF([1]FINAL!B558=0,"",[1]FINAL!B558)</f>
        <v>Egan-Riley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12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Nuno Varela Tavares</v>
      </c>
      <c r="Y558" s="42">
        <f>API!AC558</f>
        <v>0</v>
      </c>
    </row>
    <row r="559" spans="1:25">
      <c r="A559" s="31" t="str">
        <f>IF([1]FINAL!A559=0,"",[1]FINAL!A559)</f>
        <v>Hjalmar Ekdal</v>
      </c>
      <c r="B559" s="31" t="str">
        <f>IF([1]FINAL!B559=0,"",[1]FINAL!B559)</f>
        <v>Ekdal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12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Matt Turner</v>
      </c>
      <c r="Y559" s="42">
        <f>API!AC559</f>
        <v>27</v>
      </c>
    </row>
    <row r="560" spans="1:25">
      <c r="A560" s="31" t="str">
        <f>IF([1]FINAL!A560=0,"",[1]FINAL!A560)</f>
        <v>Luke McNally</v>
      </c>
      <c r="B560" s="31" t="str">
        <f>IF([1]FINAL!B560=0,"",[1]FINAL!B560)</f>
        <v>McNally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12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Andrey Nascimento dos Santos</v>
      </c>
      <c r="Y560" s="42">
        <f>API!AC560</f>
        <v>1</v>
      </c>
    </row>
    <row r="561" spans="1:25">
      <c r="A561" s="31" t="str">
        <f>IF([1]FINAL!A561=0,"",[1]FINAL!A561)</f>
        <v>Bobby Thomas</v>
      </c>
      <c r="B561" s="31" t="str">
        <f>IF([1]FINAL!B561=0,"",[1]FINAL!B561)</f>
        <v>Thomas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12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Callum Hudson-Odoi</v>
      </c>
      <c r="Y561" s="42">
        <f>API!AC561</f>
        <v>15</v>
      </c>
    </row>
    <row r="562" spans="1:25">
      <c r="A562" s="31" t="str">
        <f>IF([1]FINAL!A562=0,"",[1]FINAL!A562)</f>
        <v>Shandon Baptiste</v>
      </c>
      <c r="B562" s="31" t="str">
        <f>IF([1]FINAL!B562=0,"",[1]FINAL!B562)</f>
        <v>Baptiste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BRE</v>
      </c>
      <c r="F562" s="43">
        <f>IFERROR(VLOOKUP($E562,Table2!$B$1:$C$21,MATCH("MP",Table2!$B$1:$C$1,0),0),"")</f>
        <v>12</v>
      </c>
      <c r="G562" s="32">
        <f>IFERROR(VLOOKUP(A562,PlayingTime!$B$1:$Z$999,MATCH("Min",PlayingTime!$B$2:$Z$2,0),0),0)</f>
        <v>19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19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1</v>
      </c>
      <c r="X562" s="42" t="str">
        <f>API!M562&amp;" "&amp;API!V562</f>
        <v>Anthony Elanga</v>
      </c>
      <c r="Y562" s="42">
        <f>API!AC562</f>
        <v>39</v>
      </c>
    </row>
    <row r="563" spans="1:25">
      <c r="A563" s="31" t="str">
        <f>IF([1]FINAL!A563=0,"",[1]FINAL!A563)</f>
        <v>Josh Dasilva</v>
      </c>
      <c r="B563" s="31" t="str">
        <f>IF([1]FINAL!B563=0,"",[1]FINAL!B563)</f>
        <v>Dasilva</v>
      </c>
      <c r="C563" s="31" t="str">
        <f>IF([1]FINAL!C563=0,"",[1]FINAL!C563)</f>
        <v>Pelenda Joshua Da Silva</v>
      </c>
      <c r="D563" s="31" t="str">
        <f>IF([1]FINAL!D563=0,"",[1]FINAL!D563)</f>
        <v/>
      </c>
      <c r="E563" s="42" t="str">
        <f>[1]FINAL!M563</f>
        <v>BRE</v>
      </c>
      <c r="F563" s="43">
        <f>IFERROR(VLOOKUP($E563,Table2!$B$1:$C$21,MATCH("MP",Table2!$B$1:$C$1,0),0),"")</f>
        <v>12</v>
      </c>
      <c r="G563" s="32">
        <f>IFERROR(VLOOKUP(A563,PlayingTime!$B$1:$Z$999,MATCH("Min",PlayingTime!$B$2:$Z$2,0),0),0)</f>
        <v>10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10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1</v>
      </c>
      <c r="X563" s="42" t="str">
        <f>API!M563&amp;" "&amp;API!V563</f>
        <v>Brandon Aguilera Zamora</v>
      </c>
      <c r="Y563" s="42">
        <f>API!AC563</f>
        <v>0</v>
      </c>
    </row>
    <row r="564" spans="1:25">
      <c r="A564" s="31" t="str">
        <f>IF([1]FINAL!A564=0,"",[1]FINAL!A564)</f>
        <v>Sergi Canós Tenés</v>
      </c>
      <c r="B564" s="31" t="str">
        <f>IF([1]FINAL!B564=0,"",[1]FINAL!B564)</f>
        <v>Canós</v>
      </c>
      <c r="C564" s="31" t="str">
        <f>IF([1]FINAL!C564=0,"",[1]FINAL!C564)</f>
        <v>Canos</v>
      </c>
      <c r="D564" s="31" t="str">
        <f>IF([1]FINAL!D564=0,"",[1]FINAL!D564)</f>
        <v/>
      </c>
      <c r="E564" s="42" t="str">
        <f>[1]FINAL!M564</f>
        <v>BRE</v>
      </c>
      <c r="F564" s="43">
        <f>IFERROR(VLOOKUP($E564,Table2!$B$1:$C$21,MATCH("MP",Table2!$B$1:$C$1,0),0),"")</f>
        <v>12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Harry Arter</v>
      </c>
      <c r="Y564" s="42">
        <f>API!AC564</f>
        <v>0</v>
      </c>
    </row>
    <row r="565" spans="1:25">
      <c r="A565" s="31" t="str">
        <f>IF([1]FINAL!A565=0,"",[1]FINAL!A565)</f>
        <v>Mads Bidstrup</v>
      </c>
      <c r="B565" s="31" t="str">
        <f>IF([1]FINAL!B565=0,"",[1]FINAL!B565)</f>
        <v>Bidstrup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BRE</v>
      </c>
      <c r="F565" s="43">
        <f>IFERROR(VLOOKUP($E565,Table2!$B$1:$C$21,MATCH("MP",Table2!$B$1:$C$1,0),0),"")</f>
        <v>12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Serge Aurier</v>
      </c>
      <c r="Y565" s="42">
        <f>API!AC565</f>
        <v>25</v>
      </c>
    </row>
    <row r="566" spans="1:25">
      <c r="A566" s="31" t="str">
        <f>IF([1]FINAL!A566=0,"",[1]FINAL!A566)</f>
        <v>Thomas Strakosha</v>
      </c>
      <c r="B566" s="31" t="str">
        <f>IF([1]FINAL!B566=0,"",[1]FINAL!B566)</f>
        <v>Strakosha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BRE</v>
      </c>
      <c r="F566" s="43">
        <f>IFERROR(VLOOKUP($E566,Table2!$B$1:$C$21,MATCH("MP",Table2!$B$1:$C$1,0),0),"")</f>
        <v>12</v>
      </c>
      <c r="G566" s="32">
        <f>IFERROR(VLOOKUP(A566,PlayingTime!$B$1:$Z$999,MATCH("Min",PlayingTime!$B$2:$Z$2,0),0),0)</f>
        <v>135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135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4</v>
      </c>
      <c r="X566" s="42" t="str">
        <f>API!M566&amp;" "&amp;API!V566</f>
        <v>Taiwo Awoniyi</v>
      </c>
      <c r="Y566" s="42">
        <f>API!AC566</f>
        <v>42</v>
      </c>
    </row>
    <row r="567" spans="1:25">
      <c r="A567" s="31" t="str">
        <f>IF([1]FINAL!A567=0,"",[1]FINAL!A567)</f>
        <v>Ellery Balcombe</v>
      </c>
      <c r="B567" s="31" t="str">
        <f>IF([1]FINAL!B567=0,"",[1]FINAL!B567)</f>
        <v>Balcombe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BRE</v>
      </c>
      <c r="F567" s="43">
        <f>IFERROR(VLOOKUP($E567,Table2!$B$1:$C$21,MATCH("MP",Table2!$B$1:$C$1,0),0),"")</f>
        <v>12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Giulian Biancone</v>
      </c>
      <c r="Y567" s="42">
        <f>API!AC567</f>
        <v>0</v>
      </c>
    </row>
    <row r="568" spans="1:25">
      <c r="A568" s="31" t="str">
        <f>IF([1]FINAL!A568=0,"",[1]FINAL!A568)</f>
        <v>Ivan Toney</v>
      </c>
      <c r="B568" s="31" t="str">
        <f>IF([1]FINAL!B568=0,"",[1]FINAL!B568)</f>
        <v>Toney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BRE</v>
      </c>
      <c r="F568" s="43">
        <f>IFERROR(VLOOKUP($E568,Table2!$B$1:$C$21,MATCH("MP",Table2!$B$1:$C$1,0),0),"")</f>
        <v>12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Willy Boly</v>
      </c>
      <c r="Y568" s="42">
        <f>API!AC568</f>
        <v>35</v>
      </c>
    </row>
    <row r="569" spans="1:25">
      <c r="A569" s="31" t="str">
        <f>IF([1]FINAL!A569=0,"",[1]FINAL!A569)</f>
        <v>Halil Dervişoğlu</v>
      </c>
      <c r="B569" s="31" t="str">
        <f>IF([1]FINAL!B569=0,"",[1]FINAL!B569)</f>
        <v>Dervişoğlu</v>
      </c>
      <c r="C569" s="31" t="str">
        <f>IF([1]FINAL!C569=0,"",[1]FINAL!C569)</f>
        <v>Dervisoglu</v>
      </c>
      <c r="D569" s="31" t="str">
        <f>IF([1]FINAL!D569=0,"",[1]FINAL!D569)</f>
        <v/>
      </c>
      <c r="E569" s="42" t="str">
        <f>[1]FINAL!M569</f>
        <v>BRE</v>
      </c>
      <c r="F569" s="43">
        <f>IFERROR(VLOOKUP($E569,Table2!$B$1:$C$21,MATCH("MP",Table2!$B$1:$C$1,0),0),"")</f>
        <v>12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Josh Bowler</v>
      </c>
      <c r="Y569" s="42">
        <f>API!AC569</f>
        <v>0</v>
      </c>
    </row>
    <row r="570" spans="1:25">
      <c r="A570" s="31" t="str">
        <f>IF([1]FINAL!A570=0,"",[1]FINAL!A570)</f>
        <v>Mathias Jorgensen</v>
      </c>
      <c r="B570" s="31" t="str">
        <f>IF([1]FINAL!B570=0,"",[1]FINAL!B570)</f>
        <v>Zanka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BRE</v>
      </c>
      <c r="F570" s="43">
        <f>IFERROR(VLOOKUP($E570,Table2!$B$1:$C$21,MATCH("MP",Table2!$B$1:$C$1,0),0),"")</f>
        <v>12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1</v>
      </c>
      <c r="X570" s="42" t="str">
        <f>API!M570&amp;" "&amp;API!V570</f>
        <v>Steve Cook</v>
      </c>
      <c r="Y570" s="42">
        <f>API!AC570</f>
        <v>0</v>
      </c>
    </row>
    <row r="571" spans="1:25">
      <c r="A571" s="31" t="str">
        <f>IF([1]FINAL!A571=0,"",[1]FINAL!A571)</f>
        <v>Mads Bech Sørensen</v>
      </c>
      <c r="B571" s="31" t="str">
        <f>IF([1]FINAL!B571=0,"",[1]FINAL!B571)</f>
        <v>Bech</v>
      </c>
      <c r="C571" s="31" t="str">
        <f>IF([1]FINAL!C571=0,"",[1]FINAL!C571)</f>
        <v>Sorensen</v>
      </c>
      <c r="D571" s="31" t="str">
        <f>IF([1]FINAL!D571=0,"",[1]FINAL!D571)</f>
        <v/>
      </c>
      <c r="E571" s="42" t="str">
        <f>[1]FINAL!M571</f>
        <v>BRE</v>
      </c>
      <c r="F571" s="43">
        <f>IFERROR(VLOOKUP($E571,Table2!$B$1:$C$21,MATCH("MP",Table2!$B$1:$C$1,0),0),"")</f>
        <v>12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Danilo dos Santos de Oliveira</v>
      </c>
      <c r="Y571" s="42">
        <f>API!AC571</f>
        <v>8</v>
      </c>
    </row>
    <row r="572" spans="1:25">
      <c r="A572" s="31" t="str">
        <f>IF([1]FINAL!A572=0,"",[1]FINAL!A572)</f>
        <v>Charlie Goode</v>
      </c>
      <c r="B572" s="31" t="str">
        <f>IF([1]FINAL!B572=0,"",[1]FINAL!B572)</f>
        <v>Goode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BRE</v>
      </c>
      <c r="F572" s="43">
        <f>IFERROR(VLOOKUP($E572,Table2!$B$1:$C$21,MATCH("MP",Table2!$B$1:$C$1,0),0),"")</f>
        <v>12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Emmanuel Dennis</v>
      </c>
      <c r="Y572" s="42">
        <f>API!AC572</f>
        <v>0</v>
      </c>
    </row>
    <row r="573" spans="1:25">
      <c r="A573" s="31" t="str">
        <f>IF([1]FINAL!A573=0,"",[1]FINAL!A573)</f>
        <v>Ben Pearson</v>
      </c>
      <c r="B573" s="31" t="str">
        <f>IF([1]FINAL!B573=0,"",[1]FINAL!B573)</f>
        <v>Pearson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BOU</v>
      </c>
      <c r="F573" s="43">
        <f>IFERROR(VLOOKUP($E573,Table2!$B$1:$C$21,MATCH("MP",Table2!$B$1:$C$1,0),0),"")</f>
        <v>12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Mohamed Dräger</v>
      </c>
      <c r="Y573" s="42">
        <f>API!AC573</f>
        <v>0</v>
      </c>
    </row>
    <row r="574" spans="1:25">
      <c r="A574" s="31" t="str">
        <f>IF([1]FINAL!A574=0,"",[1]FINAL!A574)</f>
        <v>Siriki Dembélé</v>
      </c>
      <c r="B574" s="31" t="str">
        <f>IF([1]FINAL!B574=0,"",[1]FINAL!B574)</f>
        <v>Siriki</v>
      </c>
      <c r="C574" s="31" t="str">
        <f>IF([1]FINAL!C574=0,"",[1]FINAL!C574)</f>
        <v>Dembele</v>
      </c>
      <c r="D574" s="31" t="str">
        <f>IF([1]FINAL!D574=0,"",[1]FINAL!D574)</f>
        <v/>
      </c>
      <c r="E574" s="42" t="str">
        <f>[1]FINAL!M574</f>
        <v>BOU</v>
      </c>
      <c r="F574" s="43">
        <f>IFERROR(VLOOKUP($E574,Table2!$B$1:$C$21,MATCH("MP",Table2!$B$1:$C$1,0),0),"")</f>
        <v>12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Felipe Augusto de Almeida Monteiro</v>
      </c>
      <c r="Y574" s="42">
        <f>API!AC574</f>
        <v>0</v>
      </c>
    </row>
    <row r="575" spans="1:25">
      <c r="A575" s="31" t="str">
        <f>IF([1]FINAL!A575=0,"",[1]FINAL!A575)</f>
        <v>Jamal Lowe</v>
      </c>
      <c r="B575" s="31" t="str">
        <f>IF([1]FINAL!B575=0,"",[1]FINAL!B575)</f>
        <v>Lowe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BOU</v>
      </c>
      <c r="F575" s="43">
        <f>IFERROR(VLOOKUP($E575,Table2!$B$1:$C$21,MATCH("MP",Table2!$B$1:$C$1,0),0),"")</f>
        <v>12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Remo Freuler</v>
      </c>
      <c r="Y575" s="42">
        <f>API!AC575</f>
        <v>0</v>
      </c>
    </row>
    <row r="576" spans="1:25">
      <c r="A576" s="31" t="str">
        <f>IF([1]FINAL!A576=0,"",[1]FINAL!A576)</f>
        <v>Emiliano Marcondes</v>
      </c>
      <c r="B576" s="31" t="str">
        <f>IF([1]FINAL!B576=0,"",[1]FINAL!B576)</f>
        <v>Marcondes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BOU</v>
      </c>
      <c r="F576" s="43">
        <f>IFERROR(VLOOKUP($E576,Table2!$B$1:$C$21,MATCH("MP",Table2!$B$1:$C$1,0),0),"")</f>
        <v>12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Morgan Gibbs-White</v>
      </c>
      <c r="Y576" s="42">
        <f>API!AC576</f>
        <v>33</v>
      </c>
    </row>
    <row r="577" spans="1:25">
      <c r="A577" s="31" t="str">
        <f>IF([1]FINAL!A577=0,"",[1]FINAL!A577)</f>
        <v>Mark Travers</v>
      </c>
      <c r="B577" s="31" t="str">
        <f>IF([1]FINAL!B577=0,"",[1]FINAL!B577)</f>
        <v>Travers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BOU</v>
      </c>
      <c r="F577" s="43">
        <f>IFERROR(VLOOKUP($E577,Table2!$B$1:$C$21,MATCH("MP",Table2!$B$1:$C$1,0),0),"")</f>
        <v>12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Wayne Hennessey</v>
      </c>
      <c r="Y577" s="42">
        <f>API!AC577</f>
        <v>0</v>
      </c>
    </row>
    <row r="578" spans="1:25">
      <c r="A578" s="31" t="str">
        <f>IF([1]FINAL!A578=0,"",[1]FINAL!A578)</f>
        <v>Darren Randolph</v>
      </c>
      <c r="B578" s="31" t="str">
        <f>IF([1]FINAL!B578=0,"",[1]FINAL!B578)</f>
        <v>Randolph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BOU</v>
      </c>
      <c r="F578" s="43">
        <f>IFERROR(VLOOKUP($E578,Table2!$B$1:$C$21,MATCH("MP",Table2!$B$1:$C$1,0),0),"")</f>
        <v>12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Ethan Horvath</v>
      </c>
      <c r="Y578" s="42">
        <f>API!AC578</f>
        <v>0</v>
      </c>
    </row>
    <row r="579" spans="1:25">
      <c r="A579" s="31" t="str">
        <f>IF([1]FINAL!A579=0,"",[1]FINAL!A579)</f>
        <v>James Hill</v>
      </c>
      <c r="B579" s="31" t="str">
        <f>IF([1]FINAL!B579=0,"",[1]FINAL!B579)</f>
        <v>Hill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BOU</v>
      </c>
      <c r="F579" s="43">
        <f>IFERROR(VLOOKUP($E579,Table2!$B$1:$C$21,MATCH("MP",Table2!$B$1:$C$1,0),0),"")</f>
        <v>12</v>
      </c>
      <c r="G579" s="32">
        <f>IFERROR(VLOOKUP(A579,PlayingTime!$B$1:$Z$999,MATCH("Min",PlayingTime!$B$2:$Z$2,0),0),0)</f>
        <v>16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16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1</v>
      </c>
      <c r="X579" s="42" t="str">
        <f>API!M579&amp;" "&amp;API!V579</f>
        <v>Cheikhou Kouyaté</v>
      </c>
      <c r="Y579" s="42">
        <f>API!AC579</f>
        <v>6</v>
      </c>
    </row>
    <row r="580" spans="1:25">
      <c r="A580" s="31" t="str">
        <f>IF([1]FINAL!A580=0,"",[1]FINAL!A580)</f>
        <v>Adam Smith</v>
      </c>
      <c r="B580" s="31" t="str">
        <f>IF([1]FINAL!B580=0,"",[1]FINAL!B580)</f>
        <v>Smith</v>
      </c>
      <c r="C580" s="31" t="str">
        <f>IF([1]FINAL!C580=0,"",[1]FINAL!C580)</f>
        <v>A Smith</v>
      </c>
      <c r="D580" s="31" t="str">
        <f>IF([1]FINAL!D580=0,"",[1]FINAL!D580)</f>
        <v/>
      </c>
      <c r="E580" s="42" t="str">
        <f>[1]FINAL!M580</f>
        <v>BOU</v>
      </c>
      <c r="F580" s="43">
        <f>IFERROR(VLOOKUP($E580,Table2!$B$1:$C$21,MATCH("MP",Table2!$B$1:$C$1,0),0),"")</f>
        <v>12</v>
      </c>
      <c r="G580" s="32">
        <f>IFERROR(VLOOKUP(A580,PlayingTime!$B$1:$Z$999,MATCH("Min",PlayingTime!$B$2:$Z$2,0),0),0)</f>
        <v>122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122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4</v>
      </c>
      <c r="X580" s="42" t="str">
        <f>API!M580&amp;" "&amp;API!V580</f>
        <v>Richie Laryea</v>
      </c>
      <c r="Y580" s="42">
        <f>API!AC580</f>
        <v>0</v>
      </c>
    </row>
    <row r="581" spans="1:25">
      <c r="A581" s="31" t="str">
        <f>IF([1]FINAL!A581=0,"",[1]FINAL!A581)</f>
        <v>Ryan Fredericks</v>
      </c>
      <c r="B581" s="31" t="str">
        <f>IF([1]FINAL!B581=0,"",[1]FINAL!B581)</f>
        <v>Fredericks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BOU</v>
      </c>
      <c r="F581" s="43">
        <f>IFERROR(VLOOKUP($E581,Table2!$B$1:$C$21,MATCH("MP",Table2!$B$1:$C$1,0),0),"")</f>
        <v>12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Orel Mangala</v>
      </c>
      <c r="Y581" s="42">
        <f>API!AC581</f>
        <v>26</v>
      </c>
    </row>
    <row r="582" spans="1:25">
      <c r="A582" s="31" t="str">
        <f>IF([1]FINAL!A582=0,"",[1]FINAL!A582)</f>
        <v>Jeremy Sarmiento Morante</v>
      </c>
      <c r="B582" s="31" t="str">
        <f>IF([1]FINAL!B582=0,"",[1]FINAL!B582)</f>
        <v>Sarmiento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BHA</v>
      </c>
      <c r="F582" s="43">
        <f>IFERROR(VLOOKUP($E582,Table2!$B$1:$C$21,MATCH("MP",Table2!$B$1:$C$1,0),0),"")</f>
        <v>12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Loïc Mbe Soh</v>
      </c>
      <c r="Y582" s="42">
        <f>API!AC582</f>
        <v>0</v>
      </c>
    </row>
    <row r="583" spans="1:25">
      <c r="A583" s="31" t="str">
        <f>IF([1]FINAL!A583=0,"",[1]FINAL!A583)</f>
        <v>Jakub Moder</v>
      </c>
      <c r="B583" s="31" t="str">
        <f>IF([1]FINAL!B583=0,"",[1]FINAL!B583)</f>
        <v>Moder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BHA</v>
      </c>
      <c r="F583" s="43">
        <f>IFERROR(VLOOKUP($E583,Table2!$B$1:$C$21,MATCH("MP",Table2!$B$1:$C$1,0),0),"")</f>
        <v>12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Scott McKenna</v>
      </c>
      <c r="Y583" s="42">
        <f>API!AC583</f>
        <v>12</v>
      </c>
    </row>
    <row r="584" spans="1:25">
      <c r="A584" s="31" t="str">
        <f>IF([1]FINAL!A584=0,"",[1]FINAL!A584)</f>
        <v>Steven Alzate</v>
      </c>
      <c r="B584" s="31" t="str">
        <f>IF([1]FINAL!B584=0,"",[1]FINAL!B584)</f>
        <v>Alzate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BHA</v>
      </c>
      <c r="F584" s="43">
        <f>IFERROR(VLOOKUP($E584,Table2!$B$1:$C$21,MATCH("MP",Table2!$B$1:$C$1,0),0),"")</f>
        <v>12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Alex Mighten</v>
      </c>
      <c r="Y584" s="42">
        <f>API!AC584</f>
        <v>0</v>
      </c>
    </row>
    <row r="585" spans="1:25">
      <c r="A585" s="31" t="str">
        <f>IF([1]FINAL!A585=0,"",[1]FINAL!A585)</f>
        <v>Kacper Kozłowski</v>
      </c>
      <c r="B585" s="31" t="str">
        <f>IF([1]FINAL!B585=0,"",[1]FINAL!B585)</f>
        <v>Kozłowski</v>
      </c>
      <c r="C585" s="31" t="str">
        <f>IF([1]FINAL!C585=0,"",[1]FINAL!C585)</f>
        <v>Kozlowski</v>
      </c>
      <c r="D585" s="31" t="str">
        <f>IF([1]FINAL!D585=0,"",[1]FINAL!D585)</f>
        <v/>
      </c>
      <c r="E585" s="42" t="str">
        <f>[1]FINAL!M585</f>
        <v>BHA</v>
      </c>
      <c r="F585" s="43">
        <f>IFERROR(VLOOKUP($E585,Table2!$B$1:$C$21,MATCH("MP",Table2!$B$1:$C$1,0),0),"")</f>
        <v>12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Moussa Niakhaté</v>
      </c>
      <c r="Y585" s="42">
        <f>API!AC585</f>
        <v>9</v>
      </c>
    </row>
    <row r="586" spans="1:25">
      <c r="A586" s="31" t="str">
        <f>IF([1]FINAL!A586=0,"",[1]FINAL!A586)</f>
        <v>Kjell Scherpen</v>
      </c>
      <c r="B586" s="31" t="str">
        <f>IF([1]FINAL!B586=0,"",[1]FINAL!B586)</f>
        <v>Scherpen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BHA</v>
      </c>
      <c r="F586" s="43">
        <f>IFERROR(VLOOKUP($E586,Table2!$B$1:$C$21,MATCH("MP",Table2!$B$1:$C$1,0),0),"")</f>
        <v>12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Lewis O'Brien</v>
      </c>
      <c r="Y586" s="42">
        <f>API!AC586</f>
        <v>0</v>
      </c>
    </row>
    <row r="587" spans="1:25">
      <c r="A587" s="31" t="str">
        <f>IF([1]FINAL!A587=0,"",[1]FINAL!A587)</f>
        <v>Deniz Undav</v>
      </c>
      <c r="B587" s="31" t="str">
        <f>IF([1]FINAL!B587=0,"",[1]FINAL!B587)</f>
        <v>Undav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BHA</v>
      </c>
      <c r="F587" s="43">
        <f>IFERROR(VLOOKUP($E587,Table2!$B$1:$C$21,MATCH("MP",Table2!$B$1:$C$1,0),0),"")</f>
        <v>12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Braian Ojeda Rodríguez</v>
      </c>
      <c r="Y587" s="42">
        <f>API!AC587</f>
        <v>0</v>
      </c>
    </row>
    <row r="588" spans="1:25">
      <c r="A588" s="31" t="str">
        <f>IF([1]FINAL!A588=0,"",[1]FINAL!A588)</f>
        <v>Emiliano Buendía Stati</v>
      </c>
      <c r="B588" s="31" t="str">
        <f>IF([1]FINAL!B588=0,"",[1]FINAL!B588)</f>
        <v>Buendia</v>
      </c>
      <c r="C588" s="31" t="str">
        <f>IF([1]FINAL!C588=0,"",[1]FINAL!C588)</f>
        <v>Emi Buendía</v>
      </c>
      <c r="D588" s="31" t="str">
        <f>IF([1]FINAL!D588=0,"",[1]FINAL!D588)</f>
        <v>Emiliano Buendia</v>
      </c>
      <c r="E588" s="42" t="str">
        <f>[1]FINAL!M588</f>
        <v>AVL</v>
      </c>
      <c r="F588" s="43">
        <f>IFERROR(VLOOKUP($E588,Table2!$B$1:$C$21,MATCH("MP",Table2!$B$1:$C$1,0),0),"")</f>
        <v>12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Jonathan Panzo</v>
      </c>
      <c r="Y588" s="42">
        <f>API!AC588</f>
        <v>0</v>
      </c>
    </row>
    <row r="589" spans="1:25">
      <c r="A589" s="31" t="str">
        <f>IF([1]FINAL!A589=0,"",[1]FINAL!A589)</f>
        <v>Bertrand Traoré</v>
      </c>
      <c r="B589" s="31" t="str">
        <f>IF([1]FINAL!B589=0,"",[1]FINAL!B589)</f>
        <v>Bertrand Traoré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AVL</v>
      </c>
      <c r="F589" s="43">
        <f>IFERROR(VLOOKUP($E589,Table2!$B$1:$C$21,MATCH("MP",Table2!$B$1:$C$1,0),0),"")</f>
        <v>12</v>
      </c>
      <c r="G589" s="32">
        <f>IFERROR(VLOOKUP(A589,PlayingTime!$B$1:$Z$999,MATCH("Min",PlayingTime!$B$2:$Z$2,0),0),0)</f>
        <v>11</v>
      </c>
      <c r="H589" s="32">
        <f>IFERROR(VLOOKUP(B589,PlayingTime!$B$1:$Z$999,MATCH("Min",PlayingTime!$B$2:$Z$2,0),0),0)</f>
        <v>11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22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2</v>
      </c>
      <c r="X589" s="42" t="str">
        <f>API!M589&amp;" "&amp;API!V589</f>
        <v>Omar Richards</v>
      </c>
      <c r="Y589" s="42">
        <f>API!AC589</f>
        <v>0</v>
      </c>
    </row>
    <row r="590" spans="1:25">
      <c r="A590" s="31" t="str">
        <f>IF([1]FINAL!A590=0,"",[1]FINAL!A590)</f>
        <v>Leander Dendoncker</v>
      </c>
      <c r="B590" s="31" t="str">
        <f>IF([1]FINAL!B590=0,"",[1]FINAL!B590)</f>
        <v>Dendoncker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AVL</v>
      </c>
      <c r="F590" s="43">
        <f>IFERROR(VLOOKUP($E590,Table2!$B$1:$C$21,MATCH("MP",Table2!$B$1:$C$1,0),0),"")</f>
        <v>12</v>
      </c>
      <c r="G590" s="32">
        <f>IFERROR(VLOOKUP(A590,PlayingTime!$B$1:$Z$999,MATCH("Min",PlayingTime!$B$2:$Z$2,0),0),0)</f>
        <v>8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8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4</v>
      </c>
      <c r="X590" s="42" t="str">
        <f>API!M590&amp;" "&amp;API!V590</f>
        <v>Gustavo Henrique Furtado Scarpa</v>
      </c>
      <c r="Y590" s="42">
        <f>API!AC590</f>
        <v>0</v>
      </c>
    </row>
    <row r="591" spans="1:25">
      <c r="A591" s="31" t="str">
        <f>IF([1]FINAL!A591=0,"",[1]FINAL!A591)</f>
        <v>Morgan Sanson</v>
      </c>
      <c r="B591" s="31" t="str">
        <f>IF([1]FINAL!B591=0,"",[1]FINAL!B591)</f>
        <v>Sanson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AVL</v>
      </c>
      <c r="F591" s="43">
        <f>IFERROR(VLOOKUP($E591,Table2!$B$1:$C$21,MATCH("MP",Table2!$B$1:$C$1,0),0),"")</f>
        <v>12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Jonjo Shelvey</v>
      </c>
      <c r="Y591" s="42">
        <f>API!AC591</f>
        <v>0</v>
      </c>
    </row>
    <row r="592" spans="1:25">
      <c r="A592" s="31" t="str">
        <f>IF([1]FINAL!A592=0,"",[1]FINAL!A592)</f>
        <v>Tim Iroegbunam</v>
      </c>
      <c r="B592" s="31" t="str">
        <f>IF([1]FINAL!B592=0,"",[1]FINAL!B592)</f>
        <v>Iroegbunam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AVL</v>
      </c>
      <c r="F592" s="43">
        <f>IFERROR(VLOOKUP($E592,Table2!$B$1:$C$21,MATCH("MP",Table2!$B$1:$C$1,0),0),"")</f>
        <v>12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Sam Surridge</v>
      </c>
      <c r="Y592" s="42">
        <f>API!AC592</f>
        <v>0</v>
      </c>
    </row>
    <row r="593" spans="1:25">
      <c r="A593" s="31" t="str">
        <f>IF([1]FINAL!A593=0,"",[1]FINAL!A593)</f>
        <v>Jaden Philogene-Bidace</v>
      </c>
      <c r="B593" s="31" t="str">
        <f>IF([1]FINAL!B593=0,"",[1]FINAL!B593)</f>
        <v>Philogene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AVL</v>
      </c>
      <c r="F593" s="43">
        <f>IFERROR(VLOOKUP($E593,Table2!$B$1:$C$21,MATCH("MP",Table2!$B$1:$C$1,0),0),"")</f>
        <v>12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1</v>
      </c>
      <c r="X593" s="42" t="str">
        <f>API!M593&amp;" "&amp;API!V593</f>
        <v>Harry Toffolo</v>
      </c>
      <c r="Y593" s="42">
        <f>API!AC593</f>
        <v>28</v>
      </c>
    </row>
    <row r="594" spans="1:25">
      <c r="A594" s="31" t="str">
        <f>IF([1]FINAL!A594=0,"",[1]FINAL!A594)</f>
        <v>Keinan Davis</v>
      </c>
      <c r="B594" s="31" t="str">
        <f>IF([1]FINAL!B594=0,"",[1]FINAL!B594)</f>
        <v>Davis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AVL</v>
      </c>
      <c r="F594" s="43">
        <f>IFERROR(VLOOKUP($E594,Table2!$B$1:$C$21,MATCH("MP",Table2!$B$1:$C$1,0),0),"")</f>
        <v>12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Hwang Ui-jo</v>
      </c>
      <c r="Y594" s="42">
        <f>API!AC594</f>
        <v>0</v>
      </c>
    </row>
    <row r="595" spans="1:25">
      <c r="A595" s="31" t="str">
        <f>IF([1]FINAL!A595=0,"",[1]FINAL!A595)</f>
        <v>Tyrone Mings</v>
      </c>
      <c r="B595" s="31" t="str">
        <f>IF([1]FINAL!B595=0,"",[1]FINAL!B595)</f>
        <v>Mings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AVL</v>
      </c>
      <c r="F595" s="43">
        <f>IFERROR(VLOOKUP($E595,Table2!$B$1:$C$21,MATCH("MP",Table2!$B$1:$C$1,0),0),"")</f>
        <v>12</v>
      </c>
      <c r="G595" s="32">
        <f>IFERROR(VLOOKUP(A595,PlayingTime!$B$1:$Z$999,MATCH("Min",PlayingTime!$B$2:$Z$2,0),0),0)</f>
        <v>30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30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Neco Williams</v>
      </c>
      <c r="Y595" s="42">
        <f>API!AC595</f>
        <v>6</v>
      </c>
    </row>
    <row r="596" spans="1:25">
      <c r="A596" s="31" t="str">
        <f>IF([1]FINAL!A596=0,"",[1]FINAL!A596)</f>
        <v>Calum Chambers</v>
      </c>
      <c r="B596" s="31" t="str">
        <f>IF([1]FINAL!B596=0,"",[1]FINAL!B596)</f>
        <v>Chambers</v>
      </c>
      <c r="C596" s="31" t="str">
        <f>IF([1]FINAL!C596=0,"",[1]FINAL!C596)</f>
        <v>C Chambers</v>
      </c>
      <c r="D596" s="31" t="str">
        <f>IF([1]FINAL!D596=0,"",[1]FINAL!D596)</f>
        <v/>
      </c>
      <c r="E596" s="42" t="str">
        <f>[1]FINAL!M596</f>
        <v>AVL</v>
      </c>
      <c r="F596" s="43">
        <f>IFERROR(VLOOKUP($E596,Table2!$B$1:$C$21,MATCH("MP",Table2!$B$1:$C$1,0),0),"")</f>
        <v>12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Chris Wood</v>
      </c>
      <c r="Y596" s="42">
        <f>API!AC596</f>
        <v>29</v>
      </c>
    </row>
    <row r="597" spans="1:25">
      <c r="A597" s="31" t="str">
        <f>IF([1]FINAL!A597=0,"",[1]FINAL!A597)</f>
        <v>Alexandre Moreno Lopera</v>
      </c>
      <c r="B597" s="31" t="str">
        <f>IF([1]FINAL!B597=0,"",[1]FINAL!B597)</f>
        <v>Alex Moreno</v>
      </c>
      <c r="C597" s="31" t="str">
        <f>IF([1]FINAL!C597=0,"",[1]FINAL!C597)</f>
        <v>Álex Moreno</v>
      </c>
      <c r="D597" s="31" t="str">
        <f>IF([1]FINAL!D597=0,"",[1]FINAL!D597)</f>
        <v/>
      </c>
      <c r="E597" s="42" t="str">
        <f>[1]FINAL!M597</f>
        <v>AVL</v>
      </c>
      <c r="F597" s="43">
        <f>IFERROR(VLOOKUP($E597,Table2!$B$1:$C$21,MATCH("MP",Table2!$B$1:$C$1,0),0),"")</f>
        <v>12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Joe Worrall</v>
      </c>
      <c r="Y597" s="42">
        <f>API!AC597</f>
        <v>12</v>
      </c>
    </row>
    <row r="598" spans="1:25">
      <c r="A598" s="31" t="str">
        <f>IF([1]FINAL!A598=0,"",[1]FINAL!A598)</f>
        <v>Kortney Hause</v>
      </c>
      <c r="B598" s="31" t="str">
        <f>IF([1]FINAL!B598=0,"",[1]FINAL!B598)</f>
        <v>Hause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AVL</v>
      </c>
      <c r="F598" s="43">
        <f>IFERROR(VLOOKUP($E598,Table2!$B$1:$C$21,MATCH("MP",Table2!$B$1:$C$1,0),0),"")</f>
        <v>12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Ryan Yates</v>
      </c>
      <c r="Y598" s="42">
        <f>API!AC598</f>
        <v>11</v>
      </c>
    </row>
    <row r="599" spans="1:25">
      <c r="A599" s="31" t="str">
        <f>IF([1]FINAL!A599=0,"",[1]FINAL!A599)</f>
        <v>Granit Xhaka</v>
      </c>
      <c r="B599" s="31" t="str">
        <f>IF([1]FINAL!B599=0,"",[1]FINAL!B599)</f>
        <v>Xhaka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ARS</v>
      </c>
      <c r="F599" s="43">
        <f>IFERROR(VLOOKUP($E599,Table2!$B$1:$C$21,MATCH("MP",Table2!$B$1:$C$1,0),0),"")</f>
        <v>12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Olu Aina</v>
      </c>
      <c r="Y599" s="42">
        <f>API!AC599</f>
        <v>28</v>
      </c>
    </row>
    <row r="600" spans="1:25">
      <c r="A600" s="31" t="str">
        <f>IF([1]FINAL!A600=0,"",[1]FINAL!A600)</f>
        <v>Mohamed Elneny</v>
      </c>
      <c r="B600" s="31" t="str">
        <f>IF([1]FINAL!B600=0,"",[1]FINAL!B600)</f>
        <v>M.Elneny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ARS</v>
      </c>
      <c r="F600" s="43">
        <f>IFERROR(VLOOKUP($E600,Table2!$B$1:$C$21,MATCH("MP",Table2!$B$1:$C$1,0),0),"")</f>
        <v>12</v>
      </c>
      <c r="G600" s="32">
        <f>IFERROR(VLOOKUP(A600,PlayingTime!$B$1:$Z$999,MATCH("Min",PlayingTime!$B$2:$Z$2,0),0),0)</f>
        <v>2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2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4</v>
      </c>
      <c r="X600" s="42" t="str">
        <f>API!M600&amp;" "&amp;API!V600</f>
        <v>George Shelvey</v>
      </c>
      <c r="Y600" s="42">
        <f>API!AC600</f>
        <v>0</v>
      </c>
    </row>
    <row r="601" spans="1:25">
      <c r="A601" s="31" t="str">
        <f>IF([1]FINAL!A601=0,"",[1]FINAL!A601)</f>
        <v>Marcus Oliveira Alencar</v>
      </c>
      <c r="B601" s="31" t="str">
        <f>IF([1]FINAL!B601=0,"",[1]FINAL!B601)</f>
        <v>Marquinhos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ARS</v>
      </c>
      <c r="F601" s="43">
        <f>IFERROR(VLOOKUP($E601,Table2!$B$1:$C$21,MATCH("MP",Table2!$B$1:$C$1,0),0),"")</f>
        <v>12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Josh Powell</v>
      </c>
      <c r="Y601" s="42">
        <f>API!AC601</f>
        <v>0</v>
      </c>
    </row>
    <row r="602" spans="1:25">
      <c r="A602" s="31" t="str">
        <f>IF([1]FINAL!A602=0,"",[1]FINAL!A602)</f>
        <v>Nicolas Pépé</v>
      </c>
      <c r="B602" s="31" t="str">
        <f>IF([1]FINAL!B602=0,"",[1]FINAL!B602)</f>
        <v>Pepe</v>
      </c>
      <c r="C602" s="31" t="str">
        <f>IF([1]FINAL!C602=0,"",[1]FINAL!C602)</f>
        <v>Pepe</v>
      </c>
      <c r="D602" s="31" t="str">
        <f>IF([1]FINAL!D602=0,"",[1]FINAL!D602)</f>
        <v/>
      </c>
      <c r="E602" s="42" t="str">
        <f>[1]FINAL!M602</f>
        <v>ARS</v>
      </c>
      <c r="F602" s="43">
        <f>IFERROR(VLOOKUP($E602,Table2!$B$1:$C$21,MATCH("MP",Table2!$B$1:$C$1,0),0),"")</f>
        <v>12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Gonzalo Montiel</v>
      </c>
      <c r="Y602" s="42">
        <f>API!AC602</f>
        <v>2</v>
      </c>
    </row>
    <row r="603" spans="1:25">
      <c r="A603" s="31" t="str">
        <f>IF([1]FINAL!A603=0,"",[1]FINAL!A603)</f>
        <v>Kieran Tierney</v>
      </c>
      <c r="B603" s="31" t="str">
        <f>IF([1]FINAL!B603=0,"",[1]FINAL!B603)</f>
        <v>Tierney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ARS</v>
      </c>
      <c r="F603" s="43">
        <f>IFERROR(VLOOKUP($E603,Table2!$B$1:$C$21,MATCH("MP",Table2!$B$1:$C$1,0),0),"")</f>
        <v>12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Murillo Santiago Costa dos Santos</v>
      </c>
      <c r="Y603" s="42">
        <f>API!AC603</f>
        <v>17</v>
      </c>
    </row>
    <row r="604" spans="1:25">
      <c r="A604" s="31" t="str">
        <f>IF([1]FINAL!A604=0,"",[1]FINAL!A604)</f>
        <v>Cédric Alves Soares</v>
      </c>
      <c r="B604" s="31" t="str">
        <f>IF([1]FINAL!B604=0,"",[1]FINAL!B604)</f>
        <v>Cédric</v>
      </c>
      <c r="C604" s="31" t="str">
        <f>IF([1]FINAL!C604=0,"",[1]FINAL!C604)</f>
        <v>Cedric</v>
      </c>
      <c r="D604" s="31" t="str">
        <f>IF([1]FINAL!D604=0,"",[1]FINAL!D604)</f>
        <v/>
      </c>
      <c r="E604" s="42" t="str">
        <f>[1]FINAL!M604</f>
        <v>ARS</v>
      </c>
      <c r="F604" s="43">
        <f>IFERROR(VLOOKUP($E604,Table2!$B$1:$C$21,MATCH("MP",Table2!$B$1:$C$1,0),0),"")</f>
        <v>12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Odysseas Vlachodimos</v>
      </c>
      <c r="Y604" s="42">
        <f>API!AC604</f>
        <v>9</v>
      </c>
    </row>
    <row r="605" spans="1:25">
      <c r="A605" s="31" t="str">
        <f>IF([1]FINAL!A605=0,"",[1]FINAL!A605)</f>
        <v>Jurriën Timber</v>
      </c>
      <c r="B605" s="31" t="str">
        <f>IF([1]FINAL!B605=0,"",[1]FINAL!B605)</f>
        <v>J.Timber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ARS</v>
      </c>
      <c r="F605" s="43">
        <f>IFERROR(VLOOKUP($E605,Table2!$B$1:$C$21,MATCH("MP",Table2!$B$1:$C$1,0),0),"")</f>
        <v>12</v>
      </c>
      <c r="G605" s="32">
        <f>IFERROR(VLOOKUP(A605,PlayingTime!$B$1:$Z$999,MATCH("Min",PlayingTime!$B$2:$Z$2,0),0),0)</f>
        <v>49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49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Andrew Omobamidele</v>
      </c>
      <c r="Y605" s="42">
        <f>API!AC605</f>
        <v>0</v>
      </c>
    </row>
    <row r="606" spans="1:25">
      <c r="A606" s="31" t="str">
        <f>IF([1]FINAL!A606=0,"",[1]FINAL!A606)</f>
        <v>Rúnar Alex Rúnarsson</v>
      </c>
      <c r="B606" s="31" t="str">
        <f>IF([1]FINAL!B606=0,"",[1]FINAL!B606)</f>
        <v>Rúnarsson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ARS</v>
      </c>
      <c r="F606" s="43">
        <f>IFERROR(VLOOKUP($E606,Table2!$B$1:$C$21,MATCH("MP",Table2!$B$1:$C$1,0),0),"")</f>
        <v>12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Nicolás Domínguez</v>
      </c>
      <c r="Y606" s="42">
        <f>API!AC606</f>
        <v>23</v>
      </c>
    </row>
    <row r="607" spans="1:25">
      <c r="A607" s="31" t="str">
        <f>IF([1]FINAL!A607=0,"",[1]FINAL!A607)</f>
        <v>Karl Hein</v>
      </c>
      <c r="B607" s="31" t="str">
        <f>IF([1]FINAL!B607=0,"",[1]FINAL!B607)</f>
        <v>Hein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ARS</v>
      </c>
      <c r="F607" s="43">
        <f>IFERROR(VLOOKUP($E607,Table2!$B$1:$C$21,MATCH("MP",Table2!$B$1:$C$1,0),0),"")</f>
        <v>12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Ibrahim Sangaré</v>
      </c>
      <c r="Y607" s="42">
        <f>API!AC607</f>
        <v>14</v>
      </c>
    </row>
    <row r="608" spans="1:25">
      <c r="A608" s="31" t="str">
        <f>IF([1]FINAL!A608=0,"",[1]FINAL!A608)</f>
        <v>Viljami Sinisalo</v>
      </c>
      <c r="B608" s="31" t="str">
        <f>IF([1]FINAL!B608=0,"",[1]FINAL!B608)</f>
        <v>Sinisalo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AVL</v>
      </c>
      <c r="F608" s="43">
        <f>IFERROR(VLOOKUP($E608,Table2!$B$1:$C$21,MATCH("MP",Table2!$B$1:$C$1,0),0),"")</f>
        <v>12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Divock Origi</v>
      </c>
      <c r="Y608" s="42">
        <f>API!AC608</f>
        <v>4</v>
      </c>
    </row>
    <row r="609" spans="1:25">
      <c r="A609" s="31" t="str">
        <f>IF([1]FINAL!A609=0,"",[1]FINAL!A609)</f>
        <v>Wesley Moraes Ferreira da Silva</v>
      </c>
      <c r="B609" s="31" t="str">
        <f>IF([1]FINAL!B609=0,"",[1]FINAL!B609)</f>
        <v>Wesley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AVL</v>
      </c>
      <c r="F609" s="43">
        <f>IFERROR(VLOOKUP($E609,Table2!$B$1:$C$21,MATCH("MP",Table2!$B$1:$C$1,0),0),"")</f>
        <v>12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Auston Trusty</v>
      </c>
      <c r="Y609" s="42">
        <f>API!AC609</f>
        <v>6</v>
      </c>
    </row>
    <row r="610" spans="1:25">
      <c r="A610" s="31" t="str">
        <f>IF([1]FINAL!A610=0,"",[1]FINAL!A610)</f>
        <v>Omari Kellyman</v>
      </c>
      <c r="B610" s="31" t="str">
        <f>IF([1]FINAL!B610=0,"",[1]FINAL!B610)</f>
        <v>Kellyman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AVL</v>
      </c>
      <c r="F610" s="43">
        <f>IFERROR(VLOOKUP($E610,Table2!$B$1:$C$21,MATCH("MP",Table2!$B$1:$C$1,0),0),"")</f>
        <v>12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Cameron Archer</v>
      </c>
      <c r="Y610" s="42">
        <f>API!AC610</f>
        <v>33</v>
      </c>
    </row>
    <row r="611" spans="1:25">
      <c r="A611" s="31" t="str">
        <f>IF([1]FINAL!A611=0,"",[1]FINAL!A611)</f>
        <v>Filip Marschall</v>
      </c>
      <c r="B611" s="31" t="str">
        <f>IF([1]FINAL!B611=0,"",[1]FINAL!B611)</f>
        <v>Marschall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AVL</v>
      </c>
      <c r="F611" s="43">
        <f>IFERROR(VLOOKUP($E611,Table2!$B$1:$C$21,MATCH("MP",Table2!$B$1:$C$1,0),0),"")</f>
        <v>12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James McAtee</v>
      </c>
      <c r="Y611" s="42">
        <f>API!AC611</f>
        <v>21</v>
      </c>
    </row>
    <row r="612" spans="1:25">
      <c r="A612" s="31" t="str">
        <f>IF([1]FINAL!A612=0,"",[1]FINAL!A612)</f>
        <v>Oliwier Zych</v>
      </c>
      <c r="B612" s="31" t="str">
        <f>IF([1]FINAL!B612=0,"",[1]FINAL!B612)</f>
        <v>Zych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AVL</v>
      </c>
      <c r="F612" s="43">
        <f>IFERROR(VLOOKUP($E612,Table2!$B$1:$C$21,MATCH("MP",Table2!$B$1:$C$1,0),0),"")</f>
        <v>12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Anel Ahmedhodžić</v>
      </c>
      <c r="Y612" s="42">
        <f>API!AC612</f>
        <v>3</v>
      </c>
    </row>
    <row r="613" spans="1:25">
      <c r="A613" s="31" t="str">
        <f>IF([1]FINAL!A613=0,"",[1]FINAL!A613)</f>
        <v>Clément Lenglet</v>
      </c>
      <c r="B613" s="31" t="str">
        <f>IF([1]FINAL!B613=0,"",[1]FINAL!B613)</f>
        <v>Lenglet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AVL</v>
      </c>
      <c r="F613" s="43">
        <f>IFERROR(VLOOKUP($E613,Table2!$B$1:$C$21,MATCH("MP",Table2!$B$1:$C$1,0),0),"")</f>
        <v>12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Jordan Amissah</v>
      </c>
      <c r="Y613" s="42">
        <f>API!AC613</f>
        <v>0</v>
      </c>
    </row>
    <row r="614" spans="1:25">
      <c r="A614" s="31" t="str">
        <f>IF([1]FINAL!A614=0,"",[1]FINAL!A614)</f>
        <v>Gavin Kilkenny</v>
      </c>
      <c r="B614" s="31" t="str">
        <f>IF([1]FINAL!B614=0,"",[1]FINAL!B614)</f>
        <v>Kilkenny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BOU</v>
      </c>
      <c r="F614" s="43">
        <f>IFERROR(VLOOKUP($E614,Table2!$B$1:$C$21,MATCH("MP",Table2!$B$1:$C$1,0),0),"")</f>
        <v>12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George Baldock</v>
      </c>
      <c r="Y614" s="42">
        <f>API!AC614</f>
        <v>10</v>
      </c>
    </row>
    <row r="615" spans="1:25">
      <c r="A615" s="31" t="str">
        <f>IF([1]FINAL!A615=0,"",[1]FINAL!A615)</f>
        <v>Hamed Traorè</v>
      </c>
      <c r="B615" s="31" t="str">
        <f>IF([1]FINAL!B615=0,"",[1]FINAL!B615)</f>
        <v>Hamed Traorè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BOU</v>
      </c>
      <c r="F615" s="43">
        <f>IFERROR(VLOOKUP($E615,Table2!$B$1:$C$21,MATCH("MP",Table2!$B$1:$C$1,0),0),"")</f>
        <v>12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3</v>
      </c>
      <c r="X615" s="42" t="str">
        <f>API!M615&amp;" "&amp;API!V615</f>
        <v>Chris Basham</v>
      </c>
      <c r="Y615" s="42">
        <f>API!AC615</f>
        <v>8</v>
      </c>
    </row>
    <row r="616" spans="1:25">
      <c r="A616" s="31" t="str">
        <f>IF([1]FINAL!A616=0,"",[1]FINAL!A616)</f>
        <v>Ben Greenwood</v>
      </c>
      <c r="B616" s="31" t="str">
        <f>IF([1]FINAL!B616=0,"",[1]FINAL!B616)</f>
        <v>Greenwood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BOU</v>
      </c>
      <c r="F616" s="43">
        <f>IFERROR(VLOOKUP($E616,Table2!$B$1:$C$21,MATCH("MP",Table2!$B$1:$C$1,0),0),"")</f>
        <v>12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Jayden Bogle</v>
      </c>
      <c r="Y616" s="42">
        <f>API!AC616</f>
        <v>25</v>
      </c>
    </row>
    <row r="617" spans="1:25">
      <c r="A617" s="31" t="str">
        <f>IF([1]FINAL!A617=0,"",[1]FINAL!A617)</f>
        <v>Tyler Adams</v>
      </c>
      <c r="B617" s="31" t="str">
        <f>IF([1]FINAL!B617=0,"",[1]FINAL!B617)</f>
        <v>Adams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BOU</v>
      </c>
      <c r="F617" s="43">
        <f>IFERROR(VLOOKUP($E617,Table2!$B$1:$C$21,MATCH("MP",Table2!$B$1:$C$1,0),0),"")</f>
        <v>12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Rhian Brewster</v>
      </c>
      <c r="Y617" s="42">
        <f>API!AC617</f>
        <v>5</v>
      </c>
    </row>
    <row r="618" spans="1:25">
      <c r="A618" s="31" t="str">
        <f>IF([1]FINAL!A618=0,"",[1]FINAL!A618)</f>
        <v>Matthew Cox</v>
      </c>
      <c r="B618" s="31" t="str">
        <f>IF([1]FINAL!B618=0,"",[1]FINAL!B618)</f>
        <v>Cox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BRE</v>
      </c>
      <c r="F618" s="43">
        <f>IFERROR(VLOOKUP($E618,Table2!$B$1:$C$21,MATCH("MP",Table2!$B$1:$C$1,0),0),"")</f>
        <v>12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Ismaila Coulibaly</v>
      </c>
      <c r="Y618" s="42">
        <f>API!AC618</f>
        <v>0</v>
      </c>
    </row>
    <row r="619" spans="1:25">
      <c r="A619" s="31" t="str">
        <f>IF([1]FINAL!A619=0,"",[1]FINAL!A619)</f>
        <v>Ryan Trevitt</v>
      </c>
      <c r="B619" s="31" t="str">
        <f>IF([1]FINAL!B619=0,"",[1]FINAL!B619)</f>
        <v>Trevitt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BRE</v>
      </c>
      <c r="F619" s="43">
        <f>IFERROR(VLOOKUP($E619,Table2!$B$1:$C$21,MATCH("MP",Table2!$B$1:$C$1,0),0),"")</f>
        <v>12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Adam Davies</v>
      </c>
      <c r="Y619" s="42">
        <f>API!AC619</f>
        <v>0</v>
      </c>
    </row>
    <row r="620" spans="1:25">
      <c r="A620" s="31" t="str">
        <f>IF([1]FINAL!A620=0,"",[1]FINAL!A620)</f>
        <v>Yegor Yarmolyuk</v>
      </c>
      <c r="B620" s="31" t="str">
        <f>IF([1]FINAL!B620=0,"",[1]FINAL!B620)</f>
        <v>Yarmolyuk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BRE</v>
      </c>
      <c r="F620" s="43">
        <f>IFERROR(VLOOKUP($E620,Table2!$B$1:$C$21,MATCH("MP",Table2!$B$1:$C$1,0),0),"")</f>
        <v>12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 t="str">
        <f t="shared" si="39"/>
        <v/>
      </c>
      <c r="X620" s="42" t="str">
        <f>API!M620&amp;" "&amp;API!V620</f>
        <v>John Egan</v>
      </c>
      <c r="Y620" s="42">
        <f>API!AC620</f>
        <v>1</v>
      </c>
    </row>
    <row r="621" spans="1:25">
      <c r="A621" s="31" t="str">
        <f>IF([1]FINAL!A621=0,"",[1]FINAL!A621)</f>
        <v>Yasin Ayari</v>
      </c>
      <c r="B621" s="31" t="str">
        <f>IF([1]FINAL!B621=0,"",[1]FINAL!B621)</f>
        <v>Ayari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BHA</v>
      </c>
      <c r="F621" s="43">
        <f>IFERROR(VLOOKUP($E621,Table2!$B$1:$C$21,MATCH("MP",Table2!$B$1:$C$1,0),0),"")</f>
        <v>12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John Fleck</v>
      </c>
      <c r="Y621" s="42">
        <f>API!AC621</f>
        <v>1</v>
      </c>
    </row>
    <row r="622" spans="1:25">
      <c r="A622" s="31" t="str">
        <f>IF([1]FINAL!A622=0,"",[1]FINAL!A622)</f>
        <v>Aaron Connolly</v>
      </c>
      <c r="B622" s="31" t="str">
        <f>IF([1]FINAL!B622=0,"",[1]FINAL!B622)</f>
        <v>Connolly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BHA</v>
      </c>
      <c r="F622" s="43">
        <f>IFERROR(VLOOKUP($E622,Table2!$B$1:$C$21,MATCH("MP",Table2!$B$1:$C$1,0),0),"")</f>
        <v>12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Wes Foderingham</v>
      </c>
      <c r="Y622" s="42">
        <f>API!AC622</f>
        <v>26</v>
      </c>
    </row>
    <row r="623" spans="1:25">
      <c r="A623" s="31" t="str">
        <f>IF([1]FINAL!A623=0,"",[1]FINAL!A623)</f>
        <v>Michał Karbownik</v>
      </c>
      <c r="B623" s="31" t="str">
        <f>IF([1]FINAL!B623=0,"",[1]FINAL!B623)</f>
        <v>Karbownik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BHA</v>
      </c>
      <c r="F623" s="43">
        <f>IFERROR(VLOOKUP($E623,Table2!$B$1:$C$21,MATCH("MP",Table2!$B$1:$C$1,0),0),"")</f>
        <v>12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Daniel Jebbison</v>
      </c>
      <c r="Y623" s="42">
        <f>API!AC623</f>
        <v>0</v>
      </c>
    </row>
    <row r="624" spans="1:25">
      <c r="A624" s="31" t="str">
        <f>IF([1]FINAL!A624=0,"",[1]FINAL!A624)</f>
        <v>Mohamed Salah (2nd Half)</v>
      </c>
      <c r="B624" s="31" t="str">
        <f>IF([1]FINAL!B624=0,"",[1]FINAL!B624)</f>
        <v>Salah</v>
      </c>
      <c r="C624" s="31" t="str">
        <f>IF([1]FINAL!C624=0,"",[1]FINAL!C624)</f>
        <v/>
      </c>
      <c r="D624" s="31" t="str">
        <f>IF([1]FINAL!D624=0,"",[1]FINAL!D624)</f>
        <v/>
      </c>
      <c r="E624" s="42">
        <f>[1]FINAL!M624</f>
        <v>0</v>
      </c>
      <c r="F624" s="43" t="str">
        <f>IFERROR(VLOOKUP($E624,Table2!$B$1:$C$21,MATCH("MP",Table2!$B$1:$C$1,0),0),"")</f>
        <v/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 t="str">
        <f t="shared" si="39"/>
        <v/>
      </c>
      <c r="X624" s="42" t="str">
        <f>API!M624&amp;" "&amp;API!V624</f>
        <v>Max Lowe</v>
      </c>
      <c r="Y624" s="42">
        <f>API!AC624</f>
        <v>3</v>
      </c>
    </row>
    <row r="625" spans="1:25">
      <c r="A625" s="31" t="str">
        <f>IF([1]FINAL!A625=0,"",[1]FINAL!A625)</f>
        <v>Erling Haaland (2nd Half (post last Hattrick))</v>
      </c>
      <c r="B625" s="31" t="str">
        <f>IF([1]FINAL!B625=0,"",[1]FINAL!B625)</f>
        <v/>
      </c>
      <c r="C625" s="31" t="str">
        <f>IF([1]FINAL!C625=0,"",[1]FINAL!C625)</f>
        <v/>
      </c>
      <c r="D625" s="31" t="str">
        <f>IF([1]FINAL!D625=0,"",[1]FINAL!D625)</f>
        <v/>
      </c>
      <c r="E625" s="42">
        <f>[1]FINAL!M625</f>
        <v>0</v>
      </c>
      <c r="F625" s="43" t="str">
        <f>IFERROR(VLOOKUP($E625,Table2!$B$1:$C$21,MATCH("MP",Table2!$B$1:$C$1,0),0),"")</f>
        <v/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 t="str">
        <f t="shared" si="39"/>
        <v/>
      </c>
      <c r="X625" s="42" t="str">
        <f>API!M625&amp;" "&amp;API!V625</f>
        <v>Oliver McBurnie</v>
      </c>
      <c r="Y625" s="42">
        <f>API!AC625</f>
        <v>14</v>
      </c>
    </row>
    <row r="626" spans="1:25">
      <c r="A626" s="31" t="str">
        <f>IF([1]FINAL!A626=0,"",[1]FINAL!A626)</f>
        <v>Eberechi Eze (Post Hodge)</v>
      </c>
      <c r="B626" s="31" t="str">
        <f>IF([1]FINAL!B626=0,"",[1]FINAL!B626)</f>
        <v/>
      </c>
      <c r="C626" s="31" t="str">
        <f>IF([1]FINAL!C626=0,"",[1]FINAL!C626)</f>
        <v/>
      </c>
      <c r="D626" s="31" t="str">
        <f>IF([1]FINAL!D626=0,"",[1]FINAL!D626)</f>
        <v/>
      </c>
      <c r="E626" s="42">
        <f>[1]FINAL!M626</f>
        <v>0</v>
      </c>
      <c r="F626" s="43" t="str">
        <f>IFERROR(VLOOKUP($E626,Table2!$B$1:$C$21,MATCH("MP",Table2!$B$1:$C$1,0),0),"")</f>
        <v/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 t="str">
        <f t="shared" si="39"/>
        <v/>
      </c>
      <c r="X626" s="42" t="str">
        <f>API!M626&amp;" "&amp;API!V626</f>
        <v>Iliman Ndiaye</v>
      </c>
      <c r="Y626" s="42">
        <f>API!AC626</f>
        <v>0</v>
      </c>
    </row>
    <row r="627" spans="1:25">
      <c r="A627" s="31" t="str">
        <f>IF([1]FINAL!A627=0,"",[1]FINAL!A627)</f>
        <v>Ollie Watkins (Post Emery)</v>
      </c>
      <c r="B627" s="31" t="str">
        <f>IF([1]FINAL!B627=0,"",[1]FINAL!B627)</f>
        <v/>
      </c>
      <c r="C627" s="31" t="str">
        <f>IF([1]FINAL!C627=0,"",[1]FINAL!C627)</f>
        <v/>
      </c>
      <c r="D627" s="31" t="str">
        <f>IF([1]FINAL!D627=0,"",[1]FINAL!D627)</f>
        <v/>
      </c>
      <c r="E627" s="42">
        <f>[1]FINAL!M627</f>
        <v>0</v>
      </c>
      <c r="F627" s="43" t="str">
        <f>IFERROR(VLOOKUP($E627,Table2!$B$1:$C$21,MATCH("MP",Table2!$B$1:$C$1,0),0),"")</f>
        <v/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 t="str">
        <f t="shared" si="39"/>
        <v/>
      </c>
      <c r="X627" s="42" t="str">
        <f>API!M627&amp;" "&amp;API!V627</f>
        <v>Rhys Norrington-Davies</v>
      </c>
      <c r="Y627" s="42">
        <f>API!AC627</f>
        <v>0</v>
      </c>
    </row>
    <row r="628" spans="1:25">
      <c r="A628" s="31" t="str">
        <f>IF([1]FINAL!A628=0,"",[1]FINAL!A628)</f>
        <v>Trent Alexander-Arnold (2nd Half)</v>
      </c>
      <c r="B628" s="31" t="str">
        <f>IF([1]FINAL!B628=0,"",[1]FINAL!B628)</f>
        <v/>
      </c>
      <c r="C628" s="31" t="str">
        <f>IF([1]FINAL!C628=0,"",[1]FINAL!C628)</f>
        <v/>
      </c>
      <c r="D628" s="31" t="str">
        <f>IF([1]FINAL!D628=0,"",[1]FINAL!D628)</f>
        <v/>
      </c>
      <c r="E628" s="42">
        <f>[1]FINAL!M628</f>
        <v>0</v>
      </c>
      <c r="F628" s="43" t="str">
        <f>IFERROR(VLOOKUP($E628,Table2!$B$1:$C$21,MATCH("MP",Table2!$B$1:$C$1,0),0),"")</f>
        <v/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 t="str">
        <f t="shared" si="39"/>
        <v/>
      </c>
      <c r="X628" s="42" t="str">
        <f>API!M628&amp;" "&amp;API!V628</f>
        <v>Oliver Norwood</v>
      </c>
      <c r="Y628" s="42">
        <f>API!AC628</f>
        <v>26</v>
      </c>
    </row>
    <row r="629" spans="1:25">
      <c r="A629" s="31" t="str">
        <f>IF([1]FINAL!A629=0,"",[1]FINAL!A629)</f>
        <v>Bryan Mbeumo (More Mins)</v>
      </c>
      <c r="B629" s="31" t="str">
        <f>IF([1]FINAL!B629=0,"",[1]FINAL!B629)</f>
        <v>Mbeumo</v>
      </c>
      <c r="C629" s="31" t="str">
        <f>IF([1]FINAL!C629=0,"",[1]FINAL!C629)</f>
        <v/>
      </c>
      <c r="D629" s="31" t="str">
        <f>IF([1]FINAL!D629=0,"",[1]FINAL!D629)</f>
        <v/>
      </c>
      <c r="E629" s="42">
        <f>[1]FINAL!M629</f>
        <v>0</v>
      </c>
      <c r="F629" s="43" t="str">
        <f>IFERROR(VLOOKUP($E629,Table2!$B$1:$C$21,MATCH("MP",Table2!$B$1:$C$1,0),0),"")</f>
        <v/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 t="str">
        <f t="shared" si="39"/>
        <v/>
      </c>
      <c r="X629" s="42" t="str">
        <f>API!M629&amp;" "&amp;API!V629</f>
        <v>Ben Osborn</v>
      </c>
      <c r="Y629" s="42">
        <f>API!AC629</f>
        <v>7</v>
      </c>
    </row>
    <row r="630" spans="1:25">
      <c r="A630" s="31" t="str">
        <f>IF([1]FINAL!A630=0,"",[1]FINAL!A630)</f>
        <v>Yoane Wissa (More mins)</v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William Osula</v>
      </c>
      <c r="Y630" s="42">
        <f>API!AC630</f>
        <v>5</v>
      </c>
    </row>
    <row r="631" spans="1:25">
      <c r="A631" s="31" t="str">
        <f>IF([1]FINAL!A631=0,"",[1]FINAL!A631)</f>
        <v>Ethan Brierley</v>
      </c>
      <c r="B631" s="31" t="str">
        <f>IF([1]FINAL!B631=0,"",[1]FINAL!B631)</f>
        <v>Brierley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BRE</v>
      </c>
      <c r="F631" s="43">
        <f>IFERROR(VLOOKUP($E631,Table2!$B$1:$C$21,MATCH("MP",Table2!$B$1:$C$1,0),0),"")</f>
        <v>12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Jack Robinson</v>
      </c>
      <c r="Y631" s="42">
        <f>API!AC631</f>
        <v>10</v>
      </c>
    </row>
    <row r="632" spans="1:25">
      <c r="A632" s="31" t="str">
        <f>IF([1]FINAL!A632=0,"",[1]FINAL!A632)</f>
        <v>Ji-Soo Kim</v>
      </c>
      <c r="B632" s="31" t="str">
        <f>IF([1]FINAL!B632=0,"",[1]FINAL!B632)</f>
        <v>Kim Ji-Soo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BRE</v>
      </c>
      <c r="F632" s="43">
        <f>IFERROR(VLOOKUP($E632,Table2!$B$1:$C$21,MATCH("MP",Table2!$B$1:$C$1,0),0),"")</f>
        <v>12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Anis Slimane</v>
      </c>
      <c r="Y632" s="42">
        <f>API!AC632</f>
        <v>3</v>
      </c>
    </row>
    <row r="633" spans="1:25">
      <c r="A633" s="31" t="str">
        <f>IF([1]FINAL!A633=0,"",[1]FINAL!A633)</f>
        <v>Tom McGill</v>
      </c>
      <c r="B633" s="31" t="str">
        <f>IF([1]FINAL!B633=0,"",[1]FINAL!B633)</f>
        <v>McGill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BHA</v>
      </c>
      <c r="F633" s="43">
        <f>IFERROR(VLOOKUP($E633,Table2!$B$1:$C$21,MATCH("MP",Table2!$B$1:$C$1,0),0),"")</f>
        <v>12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Yasser Larouci</v>
      </c>
      <c r="Y633" s="42">
        <f>API!AC633</f>
        <v>4</v>
      </c>
    </row>
    <row r="634" spans="1:25">
      <c r="A634" s="31" t="str">
        <f>IF([1]FINAL!A634=0,"",[1]FINAL!A634)</f>
        <v>Andi Zeqiri</v>
      </c>
      <c r="B634" s="31" t="str">
        <f>IF([1]FINAL!B634=0,"",[1]FINAL!B634)</f>
        <v>Zeqiri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BHA</v>
      </c>
      <c r="F634" s="43">
        <f>IFERROR(VLOOKUP($E634,Table2!$B$1:$C$21,MATCH("MP",Table2!$B$1:$C$1,0),0),"")</f>
        <v>12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Bénie Traoré</v>
      </c>
      <c r="Y634" s="42">
        <f>API!AC634</f>
        <v>9</v>
      </c>
    </row>
    <row r="635" spans="1:25">
      <c r="A635" s="31" t="str">
        <f>IF([1]FINAL!A635=0,"",[1]FINAL!A635)</f>
        <v>Owen Dodgson</v>
      </c>
      <c r="B635" s="31" t="str">
        <f>IF([1]FINAL!B635=0,"",[1]FINAL!B635)</f>
        <v>Dodgson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BUR</v>
      </c>
      <c r="F635" s="43">
        <f>IFERROR(VLOOKUP($E635,Table2!$B$1:$C$21,MATCH("MP",Table2!$B$1:$C$1,0),0),"")</f>
        <v>12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Vini de Souza Costa</v>
      </c>
      <c r="Y635" s="42">
        <f>API!AC635</f>
        <v>20</v>
      </c>
    </row>
    <row r="636" spans="1:25">
      <c r="A636" s="31" t="str">
        <f>IF([1]FINAL!A636=0,"",[1]FINAL!A636)</f>
        <v>Han-Noah Massengo</v>
      </c>
      <c r="B636" s="31" t="str">
        <f>IF([1]FINAL!B636=0,"",[1]FINAL!B636)</f>
        <v>Massengo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BUR</v>
      </c>
      <c r="F636" s="43">
        <f>IFERROR(VLOOKUP($E636,Table2!$B$1:$C$21,MATCH("MP",Table2!$B$1:$C$1,0),0),"")</f>
        <v>12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Femi Seriki</v>
      </c>
      <c r="Y636" s="42">
        <f>API!AC636</f>
        <v>0</v>
      </c>
    </row>
    <row r="637" spans="1:25">
      <c r="A637" s="31" t="str">
        <f>IF([1]FINAL!A637=0,"",[1]FINAL!A637)</f>
        <v>Abdul Rahman Baba</v>
      </c>
      <c r="B637" s="31" t="str">
        <f>IF([1]FINAL!B637=0,"",[1]FINAL!B637)</f>
        <v>Baba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CHE</v>
      </c>
      <c r="F637" s="43">
        <f>IFERROR(VLOOKUP($E637,Table2!$B$1:$C$21,MATCH("MP",Table2!$B$1:$C$1,0),0),"")</f>
        <v>12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Louie Marsh</v>
      </c>
      <c r="Y637" s="42">
        <f>API!AC637</f>
        <v>0</v>
      </c>
    </row>
    <row r="638" spans="1:25">
      <c r="A638" s="31" t="str">
        <f>IF([1]FINAL!A638=0,"",[1]FINAL!A638)</f>
        <v>Benoît Badiashile</v>
      </c>
      <c r="B638" s="31" t="str">
        <f>IF([1]FINAL!B638=0,"",[1]FINAL!B638)</f>
        <v>B.Badiashile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CHE</v>
      </c>
      <c r="F638" s="43">
        <f>IFERROR(VLOOKUP($E638,Table2!$B$1:$C$21,MATCH("MP",Table2!$B$1:$C$1,0),0),"")</f>
        <v>12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Andre Brooks</v>
      </c>
      <c r="Y638" s="42">
        <f>API!AC638</f>
        <v>2</v>
      </c>
    </row>
    <row r="639" spans="1:25">
      <c r="A639" s="31" t="str">
        <f>IF([1]FINAL!A639=0,"",[1]FINAL!A639)</f>
        <v>Marcus Bettinelli</v>
      </c>
      <c r="B639" s="31" t="str">
        <f>IF([1]FINAL!B639=0,"",[1]FINAL!B639)</f>
        <v>Bettinelli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CHE</v>
      </c>
      <c r="F639" s="43">
        <f>IFERROR(VLOOKUP($E639,Table2!$B$1:$C$21,MATCH("MP",Table2!$B$1:$C$1,0),0),"")</f>
        <v>12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Antwoine Hackford</v>
      </c>
      <c r="Y639" s="42">
        <f>API!AC639</f>
        <v>2</v>
      </c>
    </row>
    <row r="640" spans="1:25">
      <c r="A640" s="31" t="str">
        <f>IF([1]FINAL!A640=0,"",[1]FINAL!A640)</f>
        <v>David Datro Fofana</v>
      </c>
      <c r="B640" s="31" t="str">
        <f>IF([1]FINAL!B640=0,"",[1]FINAL!B640)</f>
        <v>D.D.Fofana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CHE</v>
      </c>
      <c r="F640" s="43">
        <f>IFERROR(VLOOKUP($E640,Table2!$B$1:$C$21,MATCH("MP",Table2!$B$1:$C$1,0),0),"")</f>
        <v>12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Gustavo Hamer</v>
      </c>
      <c r="Y640" s="42">
        <f>API!AC640</f>
        <v>33</v>
      </c>
    </row>
    <row r="641" spans="1:25">
      <c r="A641" s="31" t="str">
        <f>IF([1]FINAL!A641=0,"",[1]FINAL!A641)</f>
        <v>Romelu Lukaku Bolingoli</v>
      </c>
      <c r="B641" s="31" t="str">
        <f>IF([1]FINAL!B641=0,"",[1]FINAL!B641)</f>
        <v>Lukaku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CHE</v>
      </c>
      <c r="F641" s="43">
        <f>IFERROR(VLOOKUP($E641,Table2!$B$1:$C$21,MATCH("MP",Table2!$B$1:$C$1,0),0),"")</f>
        <v>12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Tom Davies</v>
      </c>
      <c r="Y641" s="42">
        <f>API!AC641</f>
        <v>2</v>
      </c>
    </row>
    <row r="642" spans="1:25">
      <c r="A642" s="31" t="str">
        <f>IF([1]FINAL!A642=0,"",[1]FINAL!A642)</f>
        <v>Gabriel Słonina</v>
      </c>
      <c r="B642" s="31" t="str">
        <f>IF([1]FINAL!B642=0,"",[1]FINAL!B642)</f>
        <v>Slonina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CHE</v>
      </c>
      <c r="F642" s="43">
        <f>IFERROR(VLOOKUP($E642,Table2!$B$1:$C$21,MATCH("MP",Table2!$B$1:$C$1,0),0),"")</f>
        <v>12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Luke Thomas</v>
      </c>
      <c r="Y642" s="42">
        <f>API!AC642</f>
        <v>7</v>
      </c>
    </row>
    <row r="643" spans="1:25">
      <c r="A643" s="31" t="str">
        <f>IF([1]FINAL!A643=0,"",[1]FINAL!A643)</f>
        <v>Ângelo Gabriel Borges Damaceno</v>
      </c>
      <c r="B643" s="31" t="str">
        <f>IF([1]FINAL!B643=0,"",[1]FINAL!B643)</f>
        <v>Ângelo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CHE</v>
      </c>
      <c r="F643" s="43">
        <f>IFERROR(VLOOKUP($E643,Table2!$B$1:$C$21,MATCH("MP",Table2!$B$1:$C$1,0),0),"")</f>
        <v>12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Ryan Oné</v>
      </c>
      <c r="Y643" s="42">
        <f>API!AC643</f>
        <v>1</v>
      </c>
    </row>
    <row r="644" spans="1:25">
      <c r="A644" s="31" t="str">
        <f>IF([1]FINAL!A644=0,"",[1]FINAL!A644)</f>
        <v>Lesley Ugochukwu</v>
      </c>
      <c r="B644" s="31" t="str">
        <f>IF([1]FINAL!B644=0,"",[1]FINAL!B644)</f>
        <v>Ugochukwu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CHE</v>
      </c>
      <c r="F644" s="43">
        <f>IFERROR(VLOOKUP($E644,Table2!$B$1:$C$21,MATCH("MP",Table2!$B$1:$C$1,0),0),"")</f>
        <v>12</v>
      </c>
      <c r="G644" s="32">
        <f>IFERROR(VLOOKUP(A644,PlayingTime!$B$1:$Z$999,MATCH("Min",PlayingTime!$B$2:$Z$2,0),0),0)</f>
        <v>147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147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9</v>
      </c>
      <c r="X644" s="42" t="str">
        <f>API!M644&amp;" "&amp;API!V644</f>
        <v>Jili Buyabu</v>
      </c>
      <c r="Y644" s="42">
        <f>API!AC644</f>
        <v>0</v>
      </c>
    </row>
    <row r="645" spans="1:25">
      <c r="A645" s="31" t="str">
        <f>IF([1]FINAL!A645=0,"",[1]FINAL!A645)</f>
        <v>Mason Burstow</v>
      </c>
      <c r="B645" s="31" t="str">
        <f>IF([1]FINAL!B645=0,"",[1]FINAL!B645)</f>
        <v>Burstow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CHE</v>
      </c>
      <c r="F645" s="43">
        <f>IFERROR(VLOOKUP($E645,Table2!$B$1:$C$21,MATCH("MP",Table2!$B$1:$C$1,0),0),"")</f>
        <v>12</v>
      </c>
      <c r="G645" s="32">
        <f>IFERROR(VLOOKUP(A645,PlayingTime!$B$1:$Z$999,MATCH("Min",PlayingTime!$B$2:$Z$2,0),0),0)</f>
        <v>9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9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2</v>
      </c>
      <c r="X645" s="42" t="str">
        <f>API!M645&amp;" "&amp;API!V645</f>
        <v>Brennan Johnson</v>
      </c>
      <c r="Y645" s="42">
        <f>API!AC645</f>
        <v>23</v>
      </c>
    </row>
    <row r="646" spans="1:25">
      <c r="A646" s="31" t="str">
        <f>IF([1]FINAL!A646=0,"",[1]FINAL!A646)</f>
        <v>Lucas Bergström</v>
      </c>
      <c r="B646" s="31" t="str">
        <f>IF([1]FINAL!B646=0,"",[1]FINAL!B646)</f>
        <v>Bergström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CHE</v>
      </c>
      <c r="F646" s="43">
        <f>IFERROR(VLOOKUP($E646,Table2!$B$1:$C$21,MATCH("MP",Table2!$B$1:$C$1,0),0),"")</f>
        <v>12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Brandon Austin</v>
      </c>
      <c r="Y646" s="42">
        <f>API!AC646</f>
        <v>0</v>
      </c>
    </row>
    <row r="647" spans="1:25">
      <c r="A647" s="31" t="str">
        <f>IF([1]FINAL!A647=0,"",[1]FINAL!A647)</f>
        <v>Roméo Lavia</v>
      </c>
      <c r="B647" s="31" t="str">
        <f>IF([1]FINAL!B647=0,"",[1]FINAL!B647)</f>
        <v>Lavia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12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Rodrigo Bentancur</v>
      </c>
      <c r="Y647" s="42">
        <f>API!AC647</f>
        <v>2</v>
      </c>
    </row>
    <row r="648" spans="1:25">
      <c r="A648" s="31" t="str">
        <f>IF([1]FINAL!A648=0,"",[1]FINAL!A648)</f>
        <v>Bashir Humphreys</v>
      </c>
      <c r="B648" s="31" t="str">
        <f>IF([1]FINAL!B648=0,"",[1]FINAL!B648)</f>
        <v>Humphreys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12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0</v>
      </c>
      <c r="X648" s="42" t="str">
        <f>API!M648&amp;" "&amp;API!V648</f>
        <v>Yves Bissouma</v>
      </c>
      <c r="Y648" s="42">
        <f>API!AC648</f>
        <v>17</v>
      </c>
    </row>
    <row r="649" spans="1:25">
      <c r="A649" s="31" t="str">
        <f>IF([1]FINAL!A649=0,"",[1]FINAL!A649)</f>
        <v>Deivid Washington de Souza Eugênio</v>
      </c>
      <c r="B649" s="31" t="str">
        <f>IF([1]FINAL!B649=0,"",[1]FINAL!B649)</f>
        <v>Deivid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CHE</v>
      </c>
      <c r="F649" s="43">
        <f>IFERROR(VLOOKUP($E649,Table2!$B$1:$C$21,MATCH("MP",Table2!$B$1:$C$1,0),0),"")</f>
        <v>12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1</v>
      </c>
      <c r="X649" s="42" t="str">
        <f>API!M649&amp;" "&amp;API!V649</f>
        <v>Bryan Gil Salvatierra</v>
      </c>
      <c r="Y649" s="42">
        <f>API!AC649</f>
        <v>2</v>
      </c>
    </row>
    <row r="650" spans="1:25">
      <c r="A650" s="31" t="str">
        <f>IF([1]FINAL!A650=0,"",[1]FINAL!A650)</f>
        <v>Eddie Beach</v>
      </c>
      <c r="B650" s="31" t="str">
        <f>IF([1]FINAL!B650=0,"",[1]FINAL!B650)</f>
        <v>Beach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12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Ben Davies</v>
      </c>
      <c r="Y650" s="42">
        <f>API!AC650</f>
        <v>9</v>
      </c>
    </row>
    <row r="651" spans="1:25">
      <c r="A651" s="31" t="str">
        <f>IF([1]FINAL!A651=0,"",[1]FINAL!A651)</f>
        <v>Diego Manuel Jadon da Silva Moreira</v>
      </c>
      <c r="B651" s="31" t="str">
        <f>IF([1]FINAL!B651=0,"",[1]FINAL!B651)</f>
        <v>Diego Moreira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12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Eric Dier</v>
      </c>
      <c r="Y651" s="42">
        <f>API!AC651</f>
        <v>0</v>
      </c>
    </row>
    <row r="652" spans="1:25">
      <c r="A652" s="31" t="str">
        <f>IF([1]FINAL!A652=0,"",[1]FINAL!A652)</f>
        <v>Djordje Petrovic</v>
      </c>
      <c r="B652" s="31" t="str">
        <f>IF([1]FINAL!B652=0,"",[1]FINAL!B652)</f>
        <v>Petrovic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12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Emerson Leite de Souza Junior</v>
      </c>
      <c r="Y652" s="42">
        <f>API!AC652</f>
        <v>14</v>
      </c>
    </row>
    <row r="653" spans="1:25">
      <c r="A653" s="31" t="str">
        <f>IF([1]FINAL!A653=0,"",[1]FINAL!A653)</f>
        <v>Alfie Gilchrist</v>
      </c>
      <c r="B653" s="31" t="str">
        <f>IF([1]FINAL!B653=0,"",[1]FINAL!B653)</f>
        <v>Gilchrist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12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Fraser Forster</v>
      </c>
      <c r="Y653" s="42">
        <f>API!AC653</f>
        <v>0</v>
      </c>
    </row>
    <row r="654" spans="1:25">
      <c r="A654" s="31" t="str">
        <f>IF([1]FINAL!A654=0,"",[1]FINAL!A654)</f>
        <v>Ronnie Stutter</v>
      </c>
      <c r="B654" s="31" t="str">
        <f>IF([1]FINAL!B654=0,"",[1]FINAL!B654)</f>
        <v>Stutter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12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Pierre-Emile Højbjerg</v>
      </c>
      <c r="Y654" s="42">
        <f>API!AC654</f>
        <v>11</v>
      </c>
    </row>
    <row r="655" spans="1:25">
      <c r="A655" s="31" t="str">
        <f>IF([1]FINAL!A655=0,"",[1]FINAL!A655)</f>
        <v>Alex Matos</v>
      </c>
      <c r="B655" s="31" t="str">
        <f>IF([1]FINAL!B655=0,"",[1]FINAL!B655)</f>
        <v>Matos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12</v>
      </c>
      <c r="G655" s="32">
        <f>IFERROR(VLOOKUP(A655,PlayingTime!$B$1:$Z$999,MATCH("Min",PlayingTime!$B$2:$Z$2,0),0),0)</f>
        <v>1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1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1</v>
      </c>
      <c r="X655" s="42" t="str">
        <f>API!M655&amp;" "&amp;API!V655</f>
        <v>Harry Kane</v>
      </c>
      <c r="Y655" s="42">
        <f>API!AC655</f>
        <v>0</v>
      </c>
    </row>
    <row r="656" spans="1:25">
      <c r="A656" s="31" t="str">
        <f>IF([1]FINAL!A656=0,"",[1]FINAL!A656)</f>
        <v>Josh Brooking</v>
      </c>
      <c r="B656" s="31" t="str">
        <f>IF([1]FINAL!B656=0,"",[1]FINAL!B656)</f>
        <v>Brooking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12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Dejan Kulusevski</v>
      </c>
      <c r="Y656" s="42">
        <f>API!AC656</f>
        <v>46</v>
      </c>
    </row>
    <row r="657" spans="1:25">
      <c r="A657" s="31" t="str">
        <f>IF([1]FINAL!A657=0,"",[1]FINAL!A657)</f>
        <v>Naouirou Ahamada</v>
      </c>
      <c r="B657" s="31" t="str">
        <f>IF([1]FINAL!B657=0,"",[1]FINAL!B657)</f>
        <v>Ahamada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CRY</v>
      </c>
      <c r="F657" s="43">
        <f>IFERROR(VLOOKUP($E657,Table2!$B$1:$C$21,MATCH("MP",Table2!$B$1:$C$1,0),0),"")</f>
        <v>12</v>
      </c>
      <c r="G657" s="32">
        <f>IFERROR(VLOOKUP(A657,PlayingTime!$B$1:$Z$999,MATCH("Min",PlayingTime!$B$2:$Z$2,0),0),0)</f>
        <v>82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82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6</v>
      </c>
      <c r="X657" s="42" t="str">
        <f>API!M657&amp;" "&amp;API!V657</f>
        <v>Hugo Lloris</v>
      </c>
      <c r="Y657" s="42">
        <f>API!AC657</f>
        <v>0</v>
      </c>
    </row>
    <row r="658" spans="1:25">
      <c r="A658" s="31" t="str">
        <f>IF([1]FINAL!A658=0,"",[1]FINAL!A658)</f>
        <v>Jake O'Brien</v>
      </c>
      <c r="B658" s="31" t="str">
        <f>IF([1]FINAL!B658=0,"",[1]FINAL!B658)</f>
        <v>O'Brien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CRY</v>
      </c>
      <c r="F658" s="43">
        <f>IFERROR(VLOOKUP($E658,Table2!$B$1:$C$21,MATCH("MP",Table2!$B$1:$C$1,0),0),"")</f>
        <v>12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Giovani Lo Celso</v>
      </c>
      <c r="Y658" s="42">
        <f>API!AC658</f>
        <v>3</v>
      </c>
    </row>
    <row r="659" spans="1:25">
      <c r="A659" s="31" t="str">
        <f>IF([1]FINAL!A659=0,"",[1]FINAL!A659)</f>
        <v>Joe Whitworth</v>
      </c>
      <c r="B659" s="31" t="str">
        <f>IF([1]FINAL!B659=0,"",[1]FINAL!B659)</f>
        <v>Whitworth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CRY</v>
      </c>
      <c r="F659" s="43">
        <f>IFERROR(VLOOKUP($E659,Table2!$B$1:$C$21,MATCH("MP",Table2!$B$1:$C$1,0),0),"")</f>
        <v>12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James Maddison</v>
      </c>
      <c r="Y659" s="42">
        <f>API!AC659</f>
        <v>63</v>
      </c>
    </row>
    <row r="660" spans="1:25">
      <c r="A660" s="31" t="str">
        <f>IF([1]FINAL!A660=0,"",[1]FINAL!A660)</f>
        <v>Jesurun Rak-Sakyi</v>
      </c>
      <c r="B660" s="31" t="str">
        <f>IF([1]FINAL!B660=0,"",[1]FINAL!B660)</f>
        <v>Rak-Sakyi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CRY</v>
      </c>
      <c r="F660" s="43">
        <f>IFERROR(VLOOKUP($E660,Table2!$B$1:$C$21,MATCH("MP",Table2!$B$1:$C$1,0),0),"")</f>
        <v>12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8</v>
      </c>
      <c r="X660" s="42" t="str">
        <f>API!M660&amp;" "&amp;API!V660</f>
        <v>Tanguy Ndombélé Alvaro</v>
      </c>
      <c r="Y660" s="42">
        <f>API!AC660</f>
        <v>0</v>
      </c>
    </row>
    <row r="661" spans="1:25">
      <c r="A661" s="31" t="str">
        <f>IF([1]FINAL!A661=0,"",[1]FINAL!A661)</f>
        <v>John-Kymani Gordon</v>
      </c>
      <c r="B661" s="31" t="str">
        <f>IF([1]FINAL!B661=0,"",[1]FINAL!B661)</f>
        <v>Gordon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CRY</v>
      </c>
      <c r="F661" s="43">
        <f>IFERROR(VLOOKUP($E661,Table2!$B$1:$C$21,MATCH("MP",Table2!$B$1:$C$1,0),0),"")</f>
        <v>12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Pedro Porro</v>
      </c>
      <c r="Y661" s="42">
        <f>API!AC661</f>
        <v>45</v>
      </c>
    </row>
    <row r="662" spans="1:25">
      <c r="A662" s="31" t="str">
        <f>IF([1]FINAL!A662=0,"",[1]FINAL!A662)</f>
        <v>Ademola Ola-Adebomi</v>
      </c>
      <c r="B662" s="31" t="str">
        <f>IF([1]FINAL!B662=0,"",[1]FINAL!B662)</f>
        <v>Ola-Adebomi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CRY</v>
      </c>
      <c r="F662" s="43">
        <f>IFERROR(VLOOKUP($E662,Table2!$B$1:$C$21,MATCH("MP",Table2!$B$1:$C$1,0),0),"")</f>
        <v>12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Ivan Perišić</v>
      </c>
      <c r="Y662" s="42">
        <f>API!AC662</f>
        <v>6</v>
      </c>
    </row>
    <row r="663" spans="1:25">
      <c r="A663" s="31" t="str">
        <f>IF([1]FINAL!A663=0,"",[1]FINAL!A663)</f>
        <v>David Ozoh</v>
      </c>
      <c r="B663" s="31" t="str">
        <f>IF([1]FINAL!B663=0,"",[1]FINAL!B663)</f>
        <v>Ozoh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CRY</v>
      </c>
      <c r="F663" s="43">
        <f>IFERROR(VLOOKUP($E663,Table2!$B$1:$C$21,MATCH("MP",Table2!$B$1:$C$1,0),0),"")</f>
        <v>12</v>
      </c>
      <c r="G663" s="32">
        <f>IFERROR(VLOOKUP(A663,PlayingTime!$B$1:$Z$999,MATCH("Min",PlayingTime!$B$2:$Z$2,0),0),0)</f>
        <v>4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4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1</v>
      </c>
      <c r="X663" s="42" t="str">
        <f>API!M663&amp;" "&amp;API!V663</f>
        <v>Richarlison de Andrade</v>
      </c>
      <c r="Y663" s="42">
        <f>API!AC663</f>
        <v>30</v>
      </c>
    </row>
    <row r="664" spans="1:25">
      <c r="A664" s="31" t="str">
        <f>IF([1]FINAL!A664=0,"",[1]FINAL!A664)</f>
        <v>Jadan Raymond</v>
      </c>
      <c r="B664" s="31" t="str">
        <f>IF([1]FINAL!B664=0,"",[1]FINAL!B664)</f>
        <v>Raymond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CRY</v>
      </c>
      <c r="F664" s="43">
        <f>IFERROR(VLOOKUP($E664,Table2!$B$1:$C$21,MATCH("MP",Table2!$B$1:$C$1,0),0),"")</f>
        <v>12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Joe Rodon</v>
      </c>
      <c r="Y664" s="42">
        <f>API!AC664</f>
        <v>0</v>
      </c>
    </row>
    <row r="665" spans="1:25">
      <c r="A665" s="31" t="str">
        <f>IF([1]FINAL!A665=0,"",[1]FINAL!A665)</f>
        <v>Ellis Simms</v>
      </c>
      <c r="B665" s="31" t="str">
        <f>IF([1]FINAL!B665=0,"",[1]FINAL!B665)</f>
        <v>Simms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EVE</v>
      </c>
      <c r="F665" s="43">
        <f>IFERROR(VLOOKUP($E665,Table2!$B$1:$C$21,MATCH("MP",Table2!$B$1:$C$1,0),0),"")</f>
        <v>12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Cristian Romero</v>
      </c>
      <c r="Y665" s="42">
        <f>API!AC665</f>
        <v>44</v>
      </c>
    </row>
    <row r="666" spans="1:25">
      <c r="A666" s="31" t="str">
        <f>IF([1]FINAL!A666=0,"",[1]FINAL!A666)</f>
        <v>João Neves Virgínia</v>
      </c>
      <c r="B666" s="31" t="str">
        <f>IF([1]FINAL!B666=0,"",[1]FINAL!B666)</f>
        <v>J.Virginia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EVE</v>
      </c>
      <c r="F666" s="43">
        <f>IFERROR(VLOOKUP($E666,Table2!$B$1:$C$21,MATCH("MP",Table2!$B$1:$C$1,0),0),"")</f>
        <v>12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Davinson Sánchez</v>
      </c>
      <c r="Y666" s="42">
        <f>API!AC666</f>
        <v>0</v>
      </c>
    </row>
    <row r="667" spans="1:25">
      <c r="A667" s="31" t="str">
        <f>IF([1]FINAL!A667=0,"",[1]FINAL!A667)</f>
        <v>Andy Lonergan</v>
      </c>
      <c r="B667" s="31" t="str">
        <f>IF([1]FINAL!B667=0,"",[1]FINAL!B667)</f>
        <v>Lonergan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EVE</v>
      </c>
      <c r="F667" s="43">
        <f>IFERROR(VLOOKUP($E667,Table2!$B$1:$C$21,MATCH("MP",Table2!$B$1:$C$1,0),0),"")</f>
        <v>12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Pape Matar Sarr</v>
      </c>
      <c r="Y667" s="42">
        <f>API!AC667</f>
        <v>36</v>
      </c>
    </row>
    <row r="668" spans="1:25">
      <c r="A668" s="31" t="str">
        <f>IF([1]FINAL!A668=0,"",[1]FINAL!A668)</f>
        <v>Youssef Ramalho Chermiti</v>
      </c>
      <c r="B668" s="31" t="str">
        <f>IF([1]FINAL!B668=0,"",[1]FINAL!B668)</f>
        <v>Y. Chermiti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EVE</v>
      </c>
      <c r="F668" s="43">
        <f>IFERROR(VLOOKUP($E668,Table2!$B$1:$C$21,MATCH("MP",Table2!$B$1:$C$1,0),0),"")</f>
        <v>12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4</v>
      </c>
      <c r="X668" s="42" t="str">
        <f>API!M668&amp;" "&amp;API!V668</f>
        <v>Ryan Sessegnon</v>
      </c>
      <c r="Y668" s="42">
        <f>API!AC668</f>
        <v>0</v>
      </c>
    </row>
    <row r="669" spans="1:25">
      <c r="A669" s="31" t="str">
        <f>IF([1]FINAL!A669=0,"",[1]FINAL!A669)</f>
        <v>Thomas Cannon</v>
      </c>
      <c r="B669" s="31" t="str">
        <f>IF([1]FINAL!B669=0,"",[1]FINAL!B669)</f>
        <v>Cannon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EVE</v>
      </c>
      <c r="F669" s="43">
        <f>IFERROR(VLOOKUP($E669,Table2!$B$1:$C$21,MATCH("MP",Table2!$B$1:$C$1,0),0),"")</f>
        <v>12</v>
      </c>
      <c r="G669" s="32">
        <f>IFERROR(VLOOKUP(A669,PlayingTime!$B$1:$Z$999,MATCH("Min",PlayingTime!$B$2:$Z$2,0),0),0)</f>
        <v>1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1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1</v>
      </c>
      <c r="X669" s="42" t="str">
        <f>API!M669&amp;" "&amp;API!V669</f>
        <v>Oliver Skipp</v>
      </c>
      <c r="Y669" s="42">
        <f>API!AC669</f>
        <v>7</v>
      </c>
    </row>
    <row r="670" spans="1:25">
      <c r="A670" s="31" t="str">
        <f>IF([1]FINAL!A670=0,"",[1]FINAL!A670)</f>
        <v>Tyler Onyango</v>
      </c>
      <c r="B670" s="31" t="str">
        <f>IF([1]FINAL!B670=0,"",[1]FINAL!B670)</f>
        <v>Onyango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EVE</v>
      </c>
      <c r="F670" s="43">
        <f>IFERROR(VLOOKUP($E670,Table2!$B$1:$C$21,MATCH("MP",Table2!$B$1:$C$1,0),0),"")</f>
        <v>12</v>
      </c>
      <c r="G670" s="32">
        <f>IFERROR(VLOOKUP(A670,PlayingTime!$B$1:$Z$999,MATCH("Min",PlayingTime!$B$2:$Z$2,0),0),0)</f>
        <v>1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1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1</v>
      </c>
      <c r="X670" s="42" t="str">
        <f>API!M670&amp;" "&amp;API!V670</f>
        <v>Son Heung-min</v>
      </c>
      <c r="Y670" s="42">
        <f>API!AC670</f>
        <v>82</v>
      </c>
    </row>
    <row r="671" spans="1:25">
      <c r="A671" s="31" t="str">
        <f>IF([1]FINAL!A671=0,"",[1]FINAL!A671)</f>
        <v>Mackenzie Hunt</v>
      </c>
      <c r="B671" s="31" t="str">
        <f>IF([1]FINAL!B671=0,"",[1]FINAL!B671)</f>
        <v>Hunt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EVE</v>
      </c>
      <c r="F671" s="43">
        <f>IFERROR(VLOOKUP($E671,Table2!$B$1:$C$21,MATCH("MP",Table2!$B$1:$C$1,0),0),"")</f>
        <v>12</v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0</v>
      </c>
      <c r="X671" s="42" t="str">
        <f>API!M671&amp;" "&amp;API!V671</f>
        <v>Djed Spence</v>
      </c>
      <c r="Y671" s="42">
        <f>API!AC671</f>
        <v>0</v>
      </c>
    </row>
    <row r="672" spans="1:25">
      <c r="A672" s="31" t="str">
        <f>IF([1]FINAL!A672=0,"",[1]FINAL!A672)</f>
        <v>Luc De Fougerolles</v>
      </c>
      <c r="B672" s="31" t="str">
        <f>IF([1]FINAL!B672=0,"",[1]FINAL!B672)</f>
        <v>De Fougerolles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FUL</v>
      </c>
      <c r="F672" s="43">
        <f>IFERROR(VLOOKUP($E672,Table2!$B$1:$C$21,MATCH("MP",Table2!$B$1:$C$1,0),0),"")</f>
        <v>12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Japhet Tanganga</v>
      </c>
      <c r="Y672" s="42">
        <f>API!AC672</f>
        <v>0</v>
      </c>
    </row>
    <row r="673" spans="1:25">
      <c r="A673" s="31" t="str">
        <f>IF([1]FINAL!A673=0,"",[1]FINAL!A673)</f>
        <v>Jay Stansfield</v>
      </c>
      <c r="B673" s="31" t="str">
        <f>IF([1]FINAL!B673=0,"",[1]FINAL!B673)</f>
        <v>Stansfield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FUL</v>
      </c>
      <c r="F673" s="43">
        <f>IFERROR(VLOOKUP($E673,Table2!$B$1:$C$21,MATCH("MP",Table2!$B$1:$C$1,0),0),"")</f>
        <v>12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Destiny Udogie</v>
      </c>
      <c r="Y673" s="42">
        <f>API!AC673</f>
        <v>29</v>
      </c>
    </row>
    <row r="674" spans="1:25">
      <c r="A674" s="31" t="str">
        <f>IF([1]FINAL!A674=0,"",[1]FINAL!A674)</f>
        <v>Matthew Dibley-Dias</v>
      </c>
      <c r="B674" s="31" t="str">
        <f>IF([1]FINAL!B674=0,"",[1]FINAL!B674)</f>
        <v>Dibley-Dias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FUL</v>
      </c>
      <c r="F674" s="43">
        <f>IFERROR(VLOOKUP($E674,Table2!$B$1:$C$21,MATCH("MP",Table2!$B$1:$C$1,0),0),"")</f>
        <v>12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Guglielmo Vicario</v>
      </c>
      <c r="Y674" s="42">
        <f>API!AC674</f>
        <v>47</v>
      </c>
    </row>
    <row r="675" spans="1:25">
      <c r="A675" s="31" t="str">
        <f>IF([1]FINAL!A675=0,"",[1]FINAL!A675)</f>
        <v>Steven Benda</v>
      </c>
      <c r="B675" s="31" t="str">
        <f>IF([1]FINAL!B675=0,"",[1]FINAL!B675)</f>
        <v>Benda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FUL</v>
      </c>
      <c r="F675" s="43">
        <f>IFERROR(VLOOKUP($E675,Table2!$B$1:$C$21,MATCH("MP",Table2!$B$1:$C$1,0),0),"")</f>
        <v>12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Alfie Whiteman</v>
      </c>
      <c r="Y675" s="42">
        <f>API!AC675</f>
        <v>0</v>
      </c>
    </row>
    <row r="676" spans="1:25">
      <c r="A676" s="31" t="str">
        <f>IF([1]FINAL!A676=0,"",[1]FINAL!A676)</f>
        <v>Fodé Ballo-Touré</v>
      </c>
      <c r="B676" s="31" t="str">
        <f>IF([1]FINAL!B676=0,"",[1]FINAL!B676)</f>
        <v>Ballo-Touré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FUL</v>
      </c>
      <c r="F676" s="43">
        <f>IFERROR(VLOOKUP($E676,Table2!$B$1:$C$21,MATCH("MP",Table2!$B$1:$C$1,0),0),"")</f>
        <v>12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Manor Solomon</v>
      </c>
      <c r="Y676" s="42">
        <f>API!AC676</f>
        <v>14</v>
      </c>
    </row>
    <row r="677" spans="1:25">
      <c r="A677" s="31" t="str">
        <f>IF([1]FINAL!A677=0,"",[1]FINAL!A677)</f>
        <v>Devan Tanton</v>
      </c>
      <c r="B677" s="31" t="str">
        <f>IF([1]FINAL!B677=0,"",[1]FINAL!B677)</f>
        <v>Tanton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FUL</v>
      </c>
      <c r="F677" s="43">
        <f>IFERROR(VLOOKUP($E677,Table2!$B$1:$C$21,MATCH("MP",Table2!$B$1:$C$1,0),0),"")</f>
        <v>12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Micky van de Ven</v>
      </c>
      <c r="Y677" s="42">
        <f>API!AC677</f>
        <v>43</v>
      </c>
    </row>
    <row r="678" spans="1:25">
      <c r="A678" s="31" t="str">
        <f>IF([1]FINAL!A678=0,"",[1]FINAL!A678)</f>
        <v>Jarell Quansah</v>
      </c>
      <c r="B678" s="31" t="str">
        <f>IF([1]FINAL!B678=0,"",[1]FINAL!B678)</f>
        <v>Quansah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LIV</v>
      </c>
      <c r="F678" s="43">
        <f>IFERROR(VLOOKUP($E678,Table2!$B$1:$C$21,MATCH("MP",Table2!$B$1:$C$1,0),0),"")</f>
        <v>12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5</v>
      </c>
      <c r="X678" s="42" t="str">
        <f>API!M678&amp;" "&amp;API!V678</f>
        <v>Dane Scarlett</v>
      </c>
      <c r="Y678" s="42">
        <f>API!AC678</f>
        <v>0</v>
      </c>
    </row>
    <row r="679" spans="1:25">
      <c r="A679" s="31" t="str">
        <f>IF([1]FINAL!A679=0,"",[1]FINAL!A679)</f>
        <v>Bobby Clark</v>
      </c>
      <c r="B679" s="31" t="str">
        <f>IF([1]FINAL!B679=0,"",[1]FINAL!B679)</f>
        <v>Clark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LIV</v>
      </c>
      <c r="F679" s="43">
        <f>IFERROR(VLOOKUP($E679,Table2!$B$1:$C$21,MATCH("MP",Table2!$B$1:$C$1,0),0),"")</f>
        <v>12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Alejo Véliz</v>
      </c>
      <c r="Y679" s="42">
        <f>API!AC679</f>
        <v>2</v>
      </c>
    </row>
    <row r="680" spans="1:25">
      <c r="A680" s="31" t="str">
        <f>IF([1]FINAL!A680=0,"",[1]FINAL!A680)</f>
        <v>Ben Doak</v>
      </c>
      <c r="B680" s="31" t="str">
        <f>IF([1]FINAL!B680=0,"",[1]FINAL!B680)</f>
        <v>Doak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LIV</v>
      </c>
      <c r="F680" s="43">
        <f>IFERROR(VLOOKUP($E680,Table2!$B$1:$C$21,MATCH("MP",Table2!$B$1:$C$1,0),0),"")</f>
        <v>12</v>
      </c>
      <c r="G680" s="32">
        <f>IFERROR(VLOOKUP(A680,PlayingTime!$B$1:$Z$999,MATCH("Min",PlayingTime!$B$2:$Z$2,0),0),0)</f>
        <v>14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14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1</v>
      </c>
      <c r="X680" s="42" t="str">
        <f>API!M680&amp;" "&amp;API!V680</f>
        <v>Ashley Phillips</v>
      </c>
      <c r="Y680" s="42">
        <f>API!AC680</f>
        <v>0</v>
      </c>
    </row>
    <row r="681" spans="1:25">
      <c r="A681" s="31" t="str">
        <f>IF([1]FINAL!A681=0,"",[1]FINAL!A681)</f>
        <v>James McConnell</v>
      </c>
      <c r="B681" s="31" t="str">
        <f>IF([1]FINAL!B681=0,"",[1]FINAL!B681)</f>
        <v>McConnell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LIV</v>
      </c>
      <c r="F681" s="43">
        <f>IFERROR(VLOOKUP($E681,Table2!$B$1:$C$21,MATCH("MP",Table2!$B$1:$C$1,0),0),"")</f>
        <v>12</v>
      </c>
      <c r="G681" s="32">
        <f>IFERROR(VLOOKUP(A681,PlayingTime!$B$1:$Z$999,MATCH("Min",PlayingTime!$B$2:$Z$2,0),0),0)</f>
        <v>1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1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1</v>
      </c>
      <c r="X681" s="42" t="str">
        <f>API!M681&amp;" "&amp;API!V681</f>
        <v>Jamie Donley</v>
      </c>
      <c r="Y681" s="42">
        <f>API!AC681</f>
        <v>0</v>
      </c>
    </row>
    <row r="682" spans="1:25">
      <c r="A682" s="31" t="str">
        <f>IF([1]FINAL!A682=0,"",[1]FINAL!A682)</f>
        <v>Wataru Endo</v>
      </c>
      <c r="B682" s="31" t="str">
        <f>IF([1]FINAL!B682=0,"",[1]FINAL!B682)</f>
        <v>Endo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LIV</v>
      </c>
      <c r="F682" s="43">
        <f>IFERROR(VLOOKUP($E682,Table2!$B$1:$C$21,MATCH("MP",Table2!$B$1:$C$1,0),0),"")</f>
        <v>12</v>
      </c>
      <c r="G682" s="32">
        <f>IFERROR(VLOOKUP(A682,PlayingTime!$B$1:$Z$999,MATCH("Min",PlayingTime!$B$2:$Z$2,0),0),0)</f>
        <v>211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211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9</v>
      </c>
      <c r="X682" s="42" t="str">
        <f>API!M682&amp;" "&amp;API!V682</f>
        <v>Alfie Dorrington</v>
      </c>
      <c r="Y682" s="42">
        <f>API!AC682</f>
        <v>0</v>
      </c>
    </row>
    <row r="683" spans="1:25">
      <c r="A683" s="31" t="str">
        <f>IF([1]FINAL!A683=0,"",[1]FINAL!A683)</f>
        <v>Luke Chambers</v>
      </c>
      <c r="B683" s="31" t="str">
        <f>IF([1]FINAL!B683=0,"",[1]FINAL!B683)</f>
        <v>Chambers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LIV</v>
      </c>
      <c r="F683" s="43">
        <f>IFERROR(VLOOKUP($E683,Table2!$B$1:$C$21,MATCH("MP",Table2!$B$1:$C$1,0),0),"")</f>
        <v>12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Nayef Aguerd</v>
      </c>
      <c r="Y683" s="42">
        <f>API!AC683</f>
        <v>22</v>
      </c>
    </row>
    <row r="684" spans="1:25">
      <c r="A684" s="31" t="str">
        <f>IF([1]FINAL!A684=0,"",[1]FINAL!A684)</f>
        <v>Callum Scanlon</v>
      </c>
      <c r="B684" s="31" t="str">
        <f>IF([1]FINAL!B684=0,"",[1]FINAL!B684)</f>
        <v>Scanlon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LIV</v>
      </c>
      <c r="F684" s="43">
        <f>IFERROR(VLOOKUP($E684,Table2!$B$1:$C$21,MATCH("MP",Table2!$B$1:$C$1,0),0),"")</f>
        <v>12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Michail Antonio</v>
      </c>
      <c r="Y684" s="42">
        <f>API!AC684</f>
        <v>38</v>
      </c>
    </row>
    <row r="685" spans="1:25">
      <c r="A685" s="31" t="str">
        <f>IF([1]FINAL!A685=0,"",[1]FINAL!A685)</f>
        <v>Aidan Francis-Clarke</v>
      </c>
      <c r="B685" s="31" t="str">
        <f>IF([1]FINAL!B685=0,"",[1]FINAL!B685)</f>
        <v>Francis-Clarke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LUT</v>
      </c>
      <c r="F685" s="43">
        <f>IFERROR(VLOOKUP($E685,Table2!$B$1:$C$21,MATCH("MP",Table2!$B$1:$C$1,0),0),"")</f>
        <v>12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Alphonse Areola</v>
      </c>
      <c r="Y685" s="42">
        <f>API!AC685</f>
        <v>40</v>
      </c>
    </row>
    <row r="686" spans="1:25">
      <c r="A686" s="31" t="str">
        <f>IF([1]FINAL!A686=0,"",[1]FINAL!A686)</f>
        <v>Tim Krul</v>
      </c>
      <c r="B686" s="31" t="str">
        <f>IF([1]FINAL!B686=0,"",[1]FINAL!B686)</f>
        <v>Krul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LUT</v>
      </c>
      <c r="F686" s="43">
        <f>IFERROR(VLOOKUP($E686,Table2!$B$1:$C$21,MATCH("MP",Table2!$B$1:$C$1,0),0),"")</f>
        <v>12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Saïd Benrahma</v>
      </c>
      <c r="Y686" s="42">
        <f>API!AC686</f>
        <v>16</v>
      </c>
    </row>
    <row r="687" spans="1:25">
      <c r="A687" s="31" t="str">
        <f>IF([1]FINAL!A687=0,"",[1]FINAL!A687)</f>
        <v>Joseph Johnson</v>
      </c>
      <c r="B687" s="31" t="str">
        <f>IF([1]FINAL!B687=0,"",[1]FINAL!B687)</f>
        <v>Johnson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LUT</v>
      </c>
      <c r="F687" s="43">
        <f>IFERROR(VLOOKUP($E687,Table2!$B$1:$C$21,MATCH("MP",Table2!$B$1:$C$1,0),0),"")</f>
        <v>12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Jarrod Bowen</v>
      </c>
      <c r="Y687" s="42">
        <f>API!AC687</f>
        <v>75</v>
      </c>
    </row>
    <row r="688" spans="1:25">
      <c r="A688" s="31" t="str">
        <f>IF([1]FINAL!A688=0,"",[1]FINAL!A688)</f>
        <v>Jayden Luker</v>
      </c>
      <c r="B688" s="31" t="str">
        <f>IF([1]FINAL!B688=0,"",[1]FINAL!B688)</f>
        <v>Luker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LUT</v>
      </c>
      <c r="F688" s="43">
        <f>IFERROR(VLOOKUP($E688,Table2!$B$1:$C$21,MATCH("MP",Table2!$B$1:$C$1,0),0),"")</f>
        <v>12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Maxwel Cornet</v>
      </c>
      <c r="Y688" s="42">
        <f>API!AC688</f>
        <v>1</v>
      </c>
    </row>
    <row r="689" spans="1:25">
      <c r="A689" s="31" t="str">
        <f>IF([1]FINAL!A689=0,"",[1]FINAL!A689)</f>
        <v>Shea Charles</v>
      </c>
      <c r="B689" s="31" t="str">
        <f>IF([1]FINAL!B689=0,"",[1]FINAL!B689)</f>
        <v>Charles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MCI</v>
      </c>
      <c r="F689" s="43">
        <f>IFERROR(VLOOKUP($E689,Table2!$B$1:$C$21,MATCH("MP",Table2!$B$1:$C$1,0),0),"")</f>
        <v>12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Vladimír Coufal</v>
      </c>
      <c r="Y689" s="42">
        <f>API!AC689</f>
        <v>36</v>
      </c>
    </row>
    <row r="690" spans="1:25">
      <c r="A690" s="31" t="str">
        <f>IF([1]FINAL!A690=0,"",[1]FINAL!A690)</f>
        <v>Máximo Perrone</v>
      </c>
      <c r="B690" s="31" t="str">
        <f>IF([1]FINAL!B690=0,"",[1]FINAL!B690)</f>
        <v>Perrone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MCI</v>
      </c>
      <c r="F690" s="43">
        <f>IFERROR(VLOOKUP($E690,Table2!$B$1:$C$21,MATCH("MP",Table2!$B$1:$C$1,0),0),"")</f>
        <v>12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Conor Coventry</v>
      </c>
      <c r="Y690" s="42">
        <f>API!AC690</f>
        <v>0</v>
      </c>
    </row>
    <row r="691" spans="1:25">
      <c r="A691" s="31" t="str">
        <f>IF([1]FINAL!A691=0,"",[1]FINAL!A691)</f>
        <v>Álvaro Fernández Carreras</v>
      </c>
      <c r="B691" s="31" t="str">
        <f>IF([1]FINAL!B691=0,"",[1]FINAL!B691)</f>
        <v>Fernandez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MUN</v>
      </c>
      <c r="F691" s="43">
        <f>IFERROR(VLOOKUP($E691,Table2!$B$1:$C$21,MATCH("MP",Table2!$B$1:$C$1,0),0),"")</f>
        <v>12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Aaron Cresswell</v>
      </c>
      <c r="Y691" s="42">
        <f>API!AC691</f>
        <v>3</v>
      </c>
    </row>
    <row r="692" spans="1:25">
      <c r="A692" s="31" t="str">
        <f>IF([1]FINAL!A692=0,"",[1]FINAL!A692)</f>
        <v>Kobbie Mainoo</v>
      </c>
      <c r="B692" s="31" t="str">
        <f>IF([1]FINAL!B692=0,"",[1]FINAL!B692)</f>
        <v>Mainoo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MUN</v>
      </c>
      <c r="F692" s="43">
        <f>IFERROR(VLOOKUP($E692,Table2!$B$1:$C$21,MATCH("MP",Table2!$B$1:$C$1,0),0),"")</f>
        <v>12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Flynn Downes</v>
      </c>
      <c r="Y692" s="42">
        <f>API!AC692</f>
        <v>0</v>
      </c>
    </row>
    <row r="693" spans="1:25">
      <c r="A693" s="31" t="str">
        <f>IF([1]FINAL!A693=0,"",[1]FINAL!A693)</f>
        <v>Shola Shoretire</v>
      </c>
      <c r="B693" s="31" t="str">
        <f>IF([1]FINAL!B693=0,"",[1]FINAL!B693)</f>
        <v>Shoretire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MUN</v>
      </c>
      <c r="F693" s="43">
        <f>IFERROR(VLOOKUP($E693,Table2!$B$1:$C$21,MATCH("MP",Table2!$B$1:$C$1,0),0),"")</f>
        <v>12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Emerson Palmieri dos Santos</v>
      </c>
      <c r="Y693" s="42">
        <f>API!AC693</f>
        <v>21</v>
      </c>
    </row>
    <row r="694" spans="1:25">
      <c r="A694" s="31" t="str">
        <f>IF([1]FINAL!A694=0,"",[1]FINAL!A694)</f>
        <v>Omari Forson</v>
      </c>
      <c r="B694" s="31" t="str">
        <f>IF([1]FINAL!B694=0,"",[1]FINAL!B694)</f>
        <v>Forson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MUN</v>
      </c>
      <c r="F694" s="43">
        <f>IFERROR(VLOOKUP($E694,Table2!$B$1:$C$21,MATCH("MP",Table2!$B$1:$C$1,0),0),"")</f>
        <v>12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Lukasz Fabianski</v>
      </c>
      <c r="Y694" s="42">
        <f>API!AC694</f>
        <v>0</v>
      </c>
    </row>
    <row r="695" spans="1:25">
      <c r="A695" s="31" t="str">
        <f>IF([1]FINAL!A695=0,"",[1]FINAL!A695)</f>
        <v>Radek Vítek</v>
      </c>
      <c r="B695" s="31" t="str">
        <f>IF([1]FINAL!B695=0,"",[1]FINAL!B695)</f>
        <v>Vítek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MUN</v>
      </c>
      <c r="F695" s="43">
        <f>IFERROR(VLOOKUP($E695,Table2!$B$1:$C$21,MATCH("MP",Table2!$B$1:$C$1,0),0),"")</f>
        <v>12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Pablo Fornals Malla</v>
      </c>
      <c r="Y695" s="42">
        <f>API!AC695</f>
        <v>9</v>
      </c>
    </row>
    <row r="696" spans="1:25">
      <c r="A696" s="31" t="str">
        <f>IF([1]FINAL!A696=0,"",[1]FINAL!A696)</f>
        <v>Daniel Gore</v>
      </c>
      <c r="B696" s="31" t="str">
        <f>IF([1]FINAL!B696=0,"",[1]FINAL!B696)</f>
        <v>Gore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MUN</v>
      </c>
      <c r="F696" s="43">
        <f>IFERROR(VLOOKUP($E696,Table2!$B$1:$C$21,MATCH("MP",Table2!$B$1:$C$1,0),0),"")</f>
        <v>12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Danny Ings</v>
      </c>
      <c r="Y696" s="42">
        <f>API!AC696</f>
        <v>7</v>
      </c>
    </row>
    <row r="697" spans="1:25">
      <c r="A697" s="31" t="str">
        <f>IF([1]FINAL!A697=0,"",[1]FINAL!A697)</f>
        <v>Altay Bayindir</v>
      </c>
      <c r="B697" s="31" t="str">
        <f>IF([1]FINAL!B697=0,"",[1]FINAL!B697)</f>
        <v>Altay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MUN</v>
      </c>
      <c r="F697" s="43">
        <f>IFERROR(VLOOKUP($E697,Table2!$B$1:$C$21,MATCH("MP",Table2!$B$1:$C$1,0),0),"")</f>
        <v>12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Ben Johnson</v>
      </c>
      <c r="Y697" s="42">
        <f>API!AC697</f>
        <v>0</v>
      </c>
    </row>
    <row r="698" spans="1:25">
      <c r="A698" s="31" t="str">
        <f>IF([1]FINAL!A698=0,"",[1]FINAL!A698)</f>
        <v>Lewis Hall</v>
      </c>
      <c r="B698" s="31" t="str">
        <f>IF([1]FINAL!B698=0,"",[1]FINAL!B698)</f>
        <v>Hall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NEW</v>
      </c>
      <c r="F698" s="43">
        <f>IFERROR(VLOOKUP($E698,Table2!$B$1:$C$21,MATCH("MP",Table2!$B$1:$C$1,0),0),"")</f>
        <v>12</v>
      </c>
      <c r="G698" s="32">
        <f>IFERROR(VLOOKUP(A698,PlayingTime!$B$1:$Z$999,MATCH("Min",PlayingTime!$B$2:$Z$2,0),0),0)</f>
        <v>55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55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2</v>
      </c>
      <c r="X698" s="42" t="str">
        <f>API!M698&amp;" "&amp;API!V698</f>
        <v>Thilo Kehrer</v>
      </c>
      <c r="Y698" s="42">
        <f>API!AC698</f>
        <v>2</v>
      </c>
    </row>
    <row r="699" spans="1:25">
      <c r="A699" s="31" t="str">
        <f>IF([1]FINAL!A699=0,"",[1]FINAL!A699)</f>
        <v>Mark Gillespie</v>
      </c>
      <c r="B699" s="31" t="str">
        <f>IF([1]FINAL!B699=0,"",[1]FINAL!B699)</f>
        <v>Gillespie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NEW</v>
      </c>
      <c r="F699" s="43">
        <f>IFERROR(VLOOKUP($E699,Table2!$B$1:$C$21,MATCH("MP",Table2!$B$1:$C$1,0),0),"")</f>
        <v>12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Divin Mubama</v>
      </c>
      <c r="Y699" s="42">
        <f>API!AC699</f>
        <v>0</v>
      </c>
    </row>
    <row r="700" spans="1:25">
      <c r="A700" s="31" t="str">
        <f>IF([1]FINAL!A700=0,"",[1]FINAL!A700)</f>
        <v>Isaac Hayden</v>
      </c>
      <c r="B700" s="31" t="str">
        <f>IF([1]FINAL!B700=0,"",[1]FINAL!B700)</f>
        <v>Hayden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NEW</v>
      </c>
      <c r="F700" s="43">
        <f>IFERROR(VLOOKUP($E700,Table2!$B$1:$C$21,MATCH("MP",Table2!$B$1:$C$1,0),0),"")</f>
        <v>12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Lucas Tolentino Coelho de Lima</v>
      </c>
      <c r="Y700" s="42">
        <f>API!AC700</f>
        <v>35</v>
      </c>
    </row>
    <row r="701" spans="1:25">
      <c r="A701" s="31" t="str">
        <f>IF([1]FINAL!A701=0,"",[1]FINAL!A701)</f>
        <v>Garang Kuol</v>
      </c>
      <c r="B701" s="31" t="str">
        <f>IF([1]FINAL!B701=0,"",[1]FINAL!B701)</f>
        <v>Kuol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NEW</v>
      </c>
      <c r="F701" s="43">
        <f>IFERROR(VLOOKUP($E701,Table2!$B$1:$C$21,MATCH("MP",Table2!$B$1:$C$1,0),0),"")</f>
        <v>12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Gianluca Scamacca</v>
      </c>
      <c r="Y701" s="42">
        <f>API!AC701</f>
        <v>0</v>
      </c>
    </row>
    <row r="702" spans="1:25">
      <c r="A702" s="31" t="str">
        <f>IF([1]FINAL!A702=0,"",[1]FINAL!A702)</f>
        <v>Kell Watts</v>
      </c>
      <c r="B702" s="31" t="str">
        <f>IF([1]FINAL!B702=0,"",[1]FINAL!B702)</f>
        <v>Watts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NEW</v>
      </c>
      <c r="F702" s="43">
        <f>IFERROR(VLOOKUP($E702,Table2!$B$1:$C$21,MATCH("MP",Table2!$B$1:$C$1,0),0),"")</f>
        <v>12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Tomáš Souček</v>
      </c>
      <c r="Y702" s="42">
        <f>API!AC702</f>
        <v>40</v>
      </c>
    </row>
    <row r="703" spans="1:25">
      <c r="A703" s="31" t="str">
        <f>IF([1]FINAL!A703=0,"",[1]FINAL!A703)</f>
        <v>Loris Karius</v>
      </c>
      <c r="B703" s="31" t="str">
        <f>IF([1]FINAL!B703=0,"",[1]FINAL!B703)</f>
        <v>Karius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NEW</v>
      </c>
      <c r="F703" s="43">
        <f>IFERROR(VLOOKUP($E703,Table2!$B$1:$C$21,MATCH("MP",Table2!$B$1:$C$1,0),0),"")</f>
        <v>12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Nikola Vlašić</v>
      </c>
      <c r="Y703" s="42">
        <f>API!AC703</f>
        <v>0</v>
      </c>
    </row>
    <row r="704" spans="1:25">
      <c r="A704" s="31" t="str">
        <f>IF([1]FINAL!A704=0,"",[1]FINAL!A704)</f>
        <v>Tino Livramento</v>
      </c>
      <c r="B704" s="31" t="str">
        <f>IF([1]FINAL!B704=0,"",[1]FINAL!B704)</f>
        <v>Livramento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12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4</v>
      </c>
      <c r="X704" s="42" t="str">
        <f>API!M704&amp;" "&amp;API!V704</f>
        <v>Kurt Zouma</v>
      </c>
      <c r="Y704" s="42">
        <f>API!AC704</f>
        <v>29</v>
      </c>
    </row>
    <row r="705" spans="1:25">
      <c r="A705" s="31" t="str">
        <f>IF([1]FINAL!A705=0,"",[1]FINAL!A705)</f>
        <v>Alex Murphy</v>
      </c>
      <c r="B705" s="31" t="str">
        <f>IF([1]FINAL!B705=0,"",[1]FINAL!B705)</f>
        <v>A.Murphy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12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Angelo Ogbonna</v>
      </c>
      <c r="Y705" s="42">
        <f>API!AC705</f>
        <v>4</v>
      </c>
    </row>
    <row r="706" spans="1:25">
      <c r="A706" s="31" t="str">
        <f>IF([1]FINAL!A706=0,"",[1]FINAL!A706)</f>
        <v>Lewis Miley</v>
      </c>
      <c r="B706" s="31" t="str">
        <f>IF([1]FINAL!B706=0,"",[1]FINAL!B706)</f>
        <v>Miley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12</v>
      </c>
      <c r="G706" s="32">
        <f>IFERROR(VLOOKUP(A706,PlayingTime!$B$1:$Z$999,MATCH("Min",PlayingTime!$B$2:$Z$2,0),0),0)</f>
        <v>65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65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2</v>
      </c>
      <c r="X706" s="42" t="str">
        <f>API!M706&amp;" "&amp;API!V706</f>
        <v>Edson Álvarez Velázquez</v>
      </c>
      <c r="Y706" s="42">
        <f>API!AC706</f>
        <v>18</v>
      </c>
    </row>
    <row r="707" spans="1:25">
      <c r="A707" s="31" t="str">
        <f>IF([1]FINAL!A707=0,"",[1]FINAL!A707)</f>
        <v>Andrey Nascimento dos Santos</v>
      </c>
      <c r="B707" s="31" t="str">
        <f>IF([1]FINAL!B707=0,"",[1]FINAL!B707)</f>
        <v>Andrey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NFO</v>
      </c>
      <c r="F707" s="43">
        <f>IFERROR(VLOOKUP($E707,Table2!$B$1:$C$21,MATCH("MP",Table2!$B$1:$C$1,0),0),"")</f>
        <v>12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1</v>
      </c>
      <c r="X707" s="42" t="str">
        <f>API!M707&amp;" "&amp;API!V707</f>
        <v>Joseph Anang</v>
      </c>
      <c r="Y707" s="42">
        <f>API!AC707</f>
        <v>0</v>
      </c>
    </row>
    <row r="708" spans="1:25">
      <c r="A708" s="31" t="str">
        <f>IF([1]FINAL!A708=0,"",[1]FINAL!A708)</f>
        <v>Brandon Aguilera Zamora</v>
      </c>
      <c r="B708" s="31" t="str">
        <f>IF([1]FINAL!B708=0,"",[1]FINAL!B708)</f>
        <v>B.Aguilera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NFO</v>
      </c>
      <c r="F708" s="43">
        <f>IFERROR(VLOOKUP($E708,Table2!$B$1:$C$21,MATCH("MP",Table2!$B$1:$C$1,0),0),"")</f>
        <v>12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James Ward-Prowse</v>
      </c>
      <c r="Y708" s="42">
        <f>API!AC708</f>
        <v>54</v>
      </c>
    </row>
    <row r="709" spans="1:25">
      <c r="A709" s="31" t="str">
        <f>IF([1]FINAL!A709=0,"",[1]FINAL!A709)</f>
        <v>Josh Bowler</v>
      </c>
      <c r="B709" s="31" t="str">
        <f>IF([1]FINAL!B709=0,"",[1]FINAL!B709)</f>
        <v>Bowler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NFO</v>
      </c>
      <c r="F709" s="43">
        <f>IFERROR(VLOOKUP($E709,Table2!$B$1:$C$21,MATCH("MP",Table2!$B$1:$C$1,0),0),"")</f>
        <v>12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Konstantinos Mavropanos</v>
      </c>
      <c r="Y709" s="42">
        <f>API!AC709</f>
        <v>-1</v>
      </c>
    </row>
    <row r="710" spans="1:25">
      <c r="A710" s="31" t="str">
        <f>IF([1]FINAL!A710=0,"",[1]FINAL!A710)</f>
        <v>Felipe Augusto de Almeida Monteiro</v>
      </c>
      <c r="B710" s="31" t="str">
        <f>IF([1]FINAL!B710=0,"",[1]FINAL!B710)</f>
        <v>Felipe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NFO</v>
      </c>
      <c r="F710" s="43">
        <f>IFERROR(VLOOKUP($E710,Table2!$B$1:$C$21,MATCH("MP",Table2!$B$1:$C$1,0),0),"")</f>
        <v>12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Mohammed Kudus</v>
      </c>
      <c r="Y710" s="42">
        <f>API!AC710</f>
        <v>25</v>
      </c>
    </row>
    <row r="711" spans="1:25">
      <c r="A711" s="31" t="str">
        <f>IF([1]FINAL!A711=0,"",[1]FINAL!A711)</f>
        <v>Ethan Horvath</v>
      </c>
      <c r="B711" s="31" t="str">
        <f>IF([1]FINAL!B711=0,"",[1]FINAL!B711)</f>
        <v>Horvath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NFO</v>
      </c>
      <c r="F711" s="43">
        <f>IFERROR(VLOOKUP($E711,Table2!$B$1:$C$21,MATCH("MP",Table2!$B$1:$C$1,0),0),"")</f>
        <v>12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Tommy Doyle</v>
      </c>
      <c r="Y711" s="42">
        <f>API!AC711</f>
        <v>7</v>
      </c>
    </row>
    <row r="712" spans="1:25">
      <c r="A712" s="31" t="str">
        <f>IF([1]FINAL!A712=0,"",[1]FINAL!A712)</f>
        <v>Gustavo Henrique Furtado Scarpa</v>
      </c>
      <c r="B712" s="31" t="str">
        <f>IF([1]FINAL!B712=0,"",[1]FINAL!B712)</f>
        <v>G.Scarpa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12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Rayan Aït-Nouri</v>
      </c>
      <c r="Y712" s="42">
        <f>API!AC712</f>
        <v>12</v>
      </c>
    </row>
    <row r="713" spans="1:25">
      <c r="A713" s="31" t="str">
        <f>IF([1]FINAL!A713=0,"",[1]FINAL!A713)</f>
        <v>Hwang Ui-jo</v>
      </c>
      <c r="B713" s="31" t="str">
        <f>IF([1]FINAL!B713=0,"",[1]FINAL!B713)</f>
        <v>Ui-jo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12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Daniel Bentley</v>
      </c>
      <c r="Y713" s="42">
        <f>API!AC713</f>
        <v>0</v>
      </c>
    </row>
    <row r="714" spans="1:25">
      <c r="A714" s="31" t="str">
        <f>IF([1]FINAL!A714=0,"",[1]FINAL!A714)</f>
        <v>George Shelvey</v>
      </c>
      <c r="B714" s="31" t="str">
        <f>IF([1]FINAL!B714=0,"",[1]FINAL!B714)</f>
        <v>G.Shelvey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12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0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0</v>
      </c>
      <c r="X714" s="42" t="str">
        <f>API!M714&amp;" "&amp;API!V714</f>
        <v>Bendegúz Bolla</v>
      </c>
      <c r="Y714" s="42">
        <f>API!AC714</f>
        <v>0</v>
      </c>
    </row>
    <row r="715" spans="1:25">
      <c r="A715" s="31" t="str">
        <f>IF([1]FINAL!A715=0,"",[1]FINAL!A715)</f>
        <v>Josh Powell</v>
      </c>
      <c r="B715" s="31" t="str">
        <f>IF([1]FINAL!B715=0,"",[1]FINAL!B715)</f>
        <v>Powell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12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Hugo Bueno López</v>
      </c>
      <c r="Y715" s="42">
        <f>API!AC715</f>
        <v>8</v>
      </c>
    </row>
    <row r="716" spans="1:25">
      <c r="A716" s="31" t="str">
        <f>IF([1]FINAL!A716=0,"",[1]FINAL!A716)</f>
        <v>Odysseas Vlachodimos</v>
      </c>
      <c r="B716" s="31" t="str">
        <f>IF([1]FINAL!B716=0,"",[1]FINAL!B716)</f>
        <v>Odysseas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12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9</v>
      </c>
      <c r="X716" s="42" t="str">
        <f>API!M716&amp;" "&amp;API!V716</f>
        <v>Francisco Jorge Tomás Oliveira</v>
      </c>
      <c r="Y716" s="42">
        <f>API!AC716</f>
        <v>0</v>
      </c>
    </row>
    <row r="717" spans="1:25">
      <c r="A717" s="31" t="str">
        <f>IF([1]FINAL!A717=0,"",[1]FINAL!A717)</f>
        <v>Andrew Omobamidele</v>
      </c>
      <c r="B717" s="31" t="str">
        <f>IF([1]FINAL!B717=0,"",[1]FINAL!B717)</f>
        <v>Omobamidele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12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Luke Cundle</v>
      </c>
      <c r="Y717" s="42">
        <f>API!AC717</f>
        <v>0</v>
      </c>
    </row>
    <row r="718" spans="1:25">
      <c r="A718" s="31" t="str">
        <f>IF([1]FINAL!A718=0,"",[1]FINAL!A718)</f>
        <v>Femi Seriki</v>
      </c>
      <c r="B718" s="31" t="str">
        <f>IF([1]FINAL!B718=0,"",[1]FINAL!B718)</f>
        <v>Seriki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SHU</v>
      </c>
      <c r="F718" s="43">
        <f>IFERROR(VLOOKUP($E718,Table2!$B$1:$C$21,MATCH("MP",Table2!$B$1:$C$1,0),0),"")</f>
        <v>12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Craig Dawson</v>
      </c>
      <c r="Y718" s="42">
        <f>API!AC718</f>
        <v>17</v>
      </c>
    </row>
    <row r="719" spans="1:25">
      <c r="A719" s="31" t="str">
        <f>IF([1]FINAL!A719=0,"",[1]FINAL!A719)</f>
        <v>Louie Marsh</v>
      </c>
      <c r="B719" s="31" t="str">
        <f>IF([1]FINAL!B719=0,"",[1]FINAL!B719)</f>
        <v>Marsh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SHU</v>
      </c>
      <c r="F719" s="43">
        <f>IFERROR(VLOOKUP($E719,Table2!$B$1:$C$21,MATCH("MP",Table2!$B$1:$C$1,0),0),"")</f>
        <v>12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Fábio Silva</v>
      </c>
      <c r="Y719" s="42">
        <f>API!AC719</f>
        <v>8</v>
      </c>
    </row>
    <row r="720" spans="1:25">
      <c r="A720" s="31" t="str">
        <f>IF([1]FINAL!A720=0,"",[1]FINAL!A720)</f>
        <v>Andre Brooks</v>
      </c>
      <c r="B720" s="31" t="str">
        <f>IF([1]FINAL!B720=0,"",[1]FINAL!B720)</f>
        <v>Brooks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SHU</v>
      </c>
      <c r="F720" s="43">
        <f>IFERROR(VLOOKUP($E720,Table2!$B$1:$C$21,MATCH("MP",Table2!$B$1:$C$1,0),0),"")</f>
        <v>12</v>
      </c>
      <c r="G720" s="32">
        <f>IFERROR(VLOOKUP(A720,PlayingTime!$B$1:$Z$999,MATCH("Min",PlayingTime!$B$2:$Z$2,0),0),0)</f>
        <v>21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21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2</v>
      </c>
      <c r="X720" s="42" t="str">
        <f>API!M720&amp;" "&amp;API!V720</f>
        <v>Gonçalo Manuel Ganchinho Guedes</v>
      </c>
      <c r="Y720" s="42">
        <f>API!AC720</f>
        <v>0</v>
      </c>
    </row>
    <row r="721" spans="1:25">
      <c r="A721" s="31" t="str">
        <f>IF([1]FINAL!A721=0,"",[1]FINAL!A721)</f>
        <v>Antwoine Hackford</v>
      </c>
      <c r="B721" s="31" t="str">
        <f>IF([1]FINAL!B721=0,"",[1]FINAL!B721)</f>
        <v>Hackford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12</v>
      </c>
      <c r="G721" s="32">
        <f>IFERROR(VLOOKUP(A721,PlayingTime!$B$1:$Z$999,MATCH("Min",PlayingTime!$B$2:$Z$2,0),0),0)</f>
        <v>13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13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2</v>
      </c>
      <c r="X721" s="42" t="str">
        <f>API!M721&amp;" "&amp;API!V721</f>
        <v>Joe Hodge</v>
      </c>
      <c r="Y721" s="42">
        <f>API!AC721</f>
        <v>0</v>
      </c>
    </row>
    <row r="722" spans="1:25">
      <c r="A722" s="31" t="str">
        <f>IF([1]FINAL!A722=0,"",[1]FINAL!A722)</f>
        <v>Ryan Oné</v>
      </c>
      <c r="B722" s="31" t="str">
        <f>IF([1]FINAL!B722=0,"",[1]FINAL!B722)</f>
        <v>Oné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12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1</v>
      </c>
      <c r="X722" s="42" t="str">
        <f>API!M722&amp;" "&amp;API!V722</f>
        <v>Ki-Jana Hoever</v>
      </c>
      <c r="Y722" s="42">
        <f>API!AC722</f>
        <v>0</v>
      </c>
    </row>
    <row r="723" spans="1:25">
      <c r="A723" s="31" t="str">
        <f>IF([1]FINAL!A723=0,"",[1]FINAL!A723)</f>
        <v>Jili Buyabu</v>
      </c>
      <c r="B723" s="31" t="str">
        <f>IF([1]FINAL!B723=0,"",[1]FINAL!B723)</f>
        <v>Buyabu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12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Hwang Hee-chan</v>
      </c>
      <c r="Y723" s="42">
        <f>API!AC723</f>
        <v>56</v>
      </c>
    </row>
    <row r="724" spans="1:25">
      <c r="A724" s="31" t="str">
        <f>IF([1]FINAL!A724=0,"",[1]FINAL!A724)</f>
        <v>Giovani Lo Celso</v>
      </c>
      <c r="B724" s="31" t="str">
        <f>IF([1]FINAL!B724=0,"",[1]FINAL!B724)</f>
        <v>Lo Celso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TOT</v>
      </c>
      <c r="F724" s="43">
        <f>IFERROR(VLOOKUP($E724,Table2!$B$1:$C$21,MATCH("MP",Table2!$B$1:$C$1,0),0),"")</f>
        <v>12</v>
      </c>
      <c r="G724" s="32">
        <f>IFERROR(VLOOKUP(A724,PlayingTime!$B$1:$Z$999,MATCH("Min",PlayingTime!$B$2:$Z$2,0),0),0)</f>
        <v>41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41</v>
      </c>
      <c r="L724" s="31">
        <f>IFERROR(VLOOKUP(A724,PlayerStats!$B$1:$Z$999,MATCH("xG",PlayerStats!$B$2:$Z$2,0),0),0)</f>
        <v>0.1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0.1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3</v>
      </c>
      <c r="X724" s="42" t="str">
        <f>API!M724&amp;" "&amp;API!V724</f>
        <v>João Victor Gomes da Silva</v>
      </c>
      <c r="Y724" s="42">
        <f>API!AC724</f>
        <v>19</v>
      </c>
    </row>
    <row r="725" spans="1:25">
      <c r="A725" s="31" t="str">
        <f>IF([1]FINAL!A725=0,"",[1]FINAL!A725)</f>
        <v>Tanguy Ndombélé Alvaro</v>
      </c>
      <c r="B725" s="31" t="str">
        <f>IF([1]FINAL!B725=0,"",[1]FINAL!B725)</f>
        <v>Ndombele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TOT</v>
      </c>
      <c r="F725" s="43">
        <f>IFERROR(VLOOKUP($E725,Table2!$B$1:$C$21,MATCH("MP",Table2!$B$1:$C$1,0),0),"")</f>
        <v>12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Jonathan Castro Otto</v>
      </c>
      <c r="Y725" s="42">
        <f>API!AC725</f>
        <v>1</v>
      </c>
    </row>
    <row r="726" spans="1:25">
      <c r="A726" s="31" t="str">
        <f>IF([1]FINAL!A726=0,"",[1]FINAL!A726)</f>
        <v>Alfie Whiteman</v>
      </c>
      <c r="B726" s="31" t="str">
        <f>IF([1]FINAL!B726=0,"",[1]FINAL!B726)</f>
        <v>Whiteman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12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Bruno Cavaco Jordão</v>
      </c>
      <c r="Y726" s="42">
        <f>API!AC726</f>
        <v>0</v>
      </c>
    </row>
    <row r="727" spans="1:25">
      <c r="A727" s="31" t="str">
        <f>IF([1]FINAL!A727=0,"",[1]FINAL!A727)</f>
        <v>Dane Scarlett</v>
      </c>
      <c r="B727" s="31" t="str">
        <f>IF([1]FINAL!B727=0,"",[1]FINAL!B727)</f>
        <v>Scarlett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12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Sasa Kalajdzic</v>
      </c>
      <c r="Y727" s="42">
        <f>API!AC727</f>
        <v>21</v>
      </c>
    </row>
    <row r="728" spans="1:25">
      <c r="A728" s="31" t="str">
        <f>IF([1]FINAL!A728=0,"",[1]FINAL!A728)</f>
        <v>Alejo Véliz</v>
      </c>
      <c r="B728" s="31" t="str">
        <f>IF([1]FINAL!B728=0,"",[1]FINAL!B728)</f>
        <v>Veliz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12</v>
      </c>
      <c r="G728" s="32">
        <f>IFERROR(VLOOKUP(A728,PlayingTime!$B$1:$Z$999,MATCH("Min",PlayingTime!$B$2:$Z$2,0),0),0)</f>
        <v>11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11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2</v>
      </c>
      <c r="X728" s="42" t="str">
        <f>API!M728&amp;" "&amp;API!V728</f>
        <v>Max Kilman</v>
      </c>
      <c r="Y728" s="42">
        <f>API!AC728</f>
        <v>22</v>
      </c>
    </row>
    <row r="729" spans="1:25">
      <c r="A729" s="31" t="str">
        <f>IF([1]FINAL!A729=0,"",[1]FINAL!A729)</f>
        <v>Ashley Phillips</v>
      </c>
      <c r="B729" s="31" t="str">
        <f>IF([1]FINAL!B729=0,"",[1]FINAL!B729)</f>
        <v>Phillips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12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Tom King</v>
      </c>
      <c r="Y729" s="42">
        <f>API!AC729</f>
        <v>0</v>
      </c>
    </row>
    <row r="730" spans="1:25">
      <c r="A730" s="31" t="str">
        <f>IF([1]FINAL!A730=0,"",[1]FINAL!A730)</f>
        <v>Jamie Donley</v>
      </c>
      <c r="B730" s="31" t="str">
        <f>IF([1]FINAL!B730=0,"",[1]FINAL!B730)</f>
        <v>Donley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12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Mario Lemina</v>
      </c>
      <c r="Y730" s="42">
        <f>API!AC730</f>
        <v>31</v>
      </c>
    </row>
    <row r="731" spans="1:25">
      <c r="A731" s="31" t="str">
        <f>IF([1]FINAL!A731=0,"",[1]FINAL!A731)</f>
        <v>Nikola Vlašić</v>
      </c>
      <c r="B731" s="31" t="str">
        <f>IF([1]FINAL!B731=0,"",[1]FINAL!B731)</f>
        <v>Vlašić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WHU</v>
      </c>
      <c r="F731" s="43">
        <f>IFERROR(VLOOKUP($E731,Table2!$B$1:$C$21,MATCH("MP",Table2!$B$1:$C$1,0),0),"")</f>
        <v>12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0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0</v>
      </c>
      <c r="X731" s="42" t="str">
        <f>API!M731&amp;" "&amp;API!V731</f>
        <v>Pedro Lomba Neto</v>
      </c>
      <c r="Y731" s="42">
        <f>API!AC731</f>
        <v>52</v>
      </c>
    </row>
    <row r="732" spans="1:25">
      <c r="A732" s="31" t="str">
        <f>IF([1]FINAL!A732=0,"",[1]FINAL!A732)</f>
        <v>Joseph Anang</v>
      </c>
      <c r="B732" s="31" t="str">
        <f>IF([1]FINAL!B732=0,"",[1]FINAL!B732)</f>
        <v>Anang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12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Daniel Castelo Podence</v>
      </c>
      <c r="Y732" s="42">
        <f>API!AC732</f>
        <v>0</v>
      </c>
    </row>
    <row r="733" spans="1:25">
      <c r="A733" s="31" t="str">
        <f>IF([1]FINAL!A733=0,"",[1]FINAL!A733)</f>
        <v>Konstantinos Mavropanos</v>
      </c>
      <c r="B733" s="31" t="str">
        <f>IF([1]FINAL!B733=0,"",[1]FINAL!B733)</f>
        <v>Mavropanos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12</v>
      </c>
      <c r="G733" s="32">
        <f>IFERROR(VLOOKUP(A733,PlayingTime!$B$1:$Z$999,MATCH("Min",PlayingTime!$B$2:$Z$2,0),0),0)</f>
        <v>91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91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-1</v>
      </c>
      <c r="X733" s="42" t="str">
        <f>API!M733&amp;" "&amp;API!V733</f>
        <v>José Malheiro de Sá</v>
      </c>
      <c r="Y733" s="42">
        <f>API!AC733</f>
        <v>36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12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>Pablo Sarabia</v>
      </c>
      <c r="Y734" s="42">
        <f>API!AC734</f>
        <v>20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12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Matija Šarkić</v>
      </c>
      <c r="Y735" s="42">
        <f>API!AC735</f>
        <v>0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12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Nélson Cabral Semedo</v>
      </c>
      <c r="Y736" s="42">
        <f>API!AC736</f>
        <v>16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12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Toti António Gomes</v>
      </c>
      <c r="Y737" s="42">
        <f>API!AC737</f>
        <v>17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12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Boubacar Traoré</v>
      </c>
      <c r="Y738" s="42">
        <f>API!AC738</f>
        <v>8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12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Matheus Santos Carneiro Da Cunha</v>
      </c>
      <c r="Y739" s="42">
        <f>API!AC739</f>
        <v>39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12</v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0</v>
      </c>
      <c r="X740" s="42" t="str">
        <f>API!M740&amp;" "&amp;API!V740</f>
        <v>Matt Doherty</v>
      </c>
      <c r="Y740" s="42">
        <f>API!AC740</f>
        <v>5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12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Santiago Bueno</v>
      </c>
      <c r="Y741" s="42">
        <f>API!AC741</f>
        <v>0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12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Enso González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Nathan Fraser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Jean-Ricner Bellegarde</v>
      </c>
      <c r="Y744" s="42">
        <f>API!AC744</f>
        <v>9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2023-11-24T10:13:15Z</dcterms:modified>
</cp:coreProperties>
</file>